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hreadedComments/threadedComment1.xml" ContentType="application/vnd.ms-excel.threadedcomments+xml"/>
  <Override PartName="/xl/comments3.xml" ContentType="application/vnd.openxmlformats-officedocument.spreadsheetml.comments+xml"/>
  <Override PartName="/xl/threadedComments/threadedComment2.xml" ContentType="application/vnd.ms-excel.threadedcomments+xml"/>
  <Override PartName="/xl/comments4.xml" ContentType="application/vnd.openxmlformats-officedocument.spreadsheetml.comments+xml"/>
  <Override PartName="/xl/threadedComments/threadedComment3.xml" ContentType="application/vnd.ms-excel.threadedcomments+xml"/>
  <Override PartName="/xl/comments5.xml" ContentType="application/vnd.openxmlformats-officedocument.spreadsheetml.comments+xml"/>
  <Override PartName="/xl/threadedComments/threadedComment4.xml" ContentType="application/vnd.ms-excel.threadedcomments+xml"/>
  <Override PartName="/xl/comments6.xml" ContentType="application/vnd.openxmlformats-officedocument.spreadsheetml.comments+xml"/>
  <Override PartName="/xl/threadedComments/threadedComment5.xml" ContentType="application/vnd.ms-excel.threadedcomments+xml"/>
  <Override PartName="/xl/comments7.xml" ContentType="application/vnd.openxmlformats-officedocument.spreadsheetml.comments+xml"/>
  <Override PartName="/xl/threadedComments/threadedComment6.xml" ContentType="application/vnd.ms-excel.threadedcomments+xml"/>
  <Override PartName="/xl/comments8.xml" ContentType="application/vnd.openxmlformats-officedocument.spreadsheetml.comments+xml"/>
  <Override PartName="/xl/threadedComments/threadedComment7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margaretlonnemann/Downloads/OneDrive_1_9-21-2020/"/>
    </mc:Choice>
  </mc:AlternateContent>
  <xr:revisionPtr revIDLastSave="0" documentId="13_ncr:1_{DA353863-AF85-B04C-AC5C-ACFCD0621706}" xr6:coauthVersionLast="45" xr6:coauthVersionMax="45" xr10:uidLastSave="{00000000-0000-0000-0000-000000000000}"/>
  <bookViews>
    <workbookView xWindow="0" yWindow="460" windowWidth="33600" windowHeight="14020" xr2:uid="{69B080D8-EAA6-40D9-80B0-375F1EE983C7}"/>
  </bookViews>
  <sheets>
    <sheet name="SM WEEK 5 Oct" sheetId="38" r:id="rId1"/>
    <sheet name="SM WEEK 12 Oct" sheetId="41" r:id="rId2"/>
    <sheet name="SM WEEK 19 Oct" sheetId="47" r:id="rId3"/>
    <sheet name="SM WEEK 26 Oct" sheetId="48" r:id="rId4"/>
    <sheet name="SM WEEK 2 Nov" sheetId="49" r:id="rId5"/>
    <sheet name="SM Week 9 Nov" sheetId="54" r:id="rId6"/>
    <sheet name="SM WEEK 16 Nov" sheetId="53" r:id="rId7"/>
    <sheet name="SM WEEK 23 Nov" sheetId="52" r:id="rId8"/>
    <sheet name="SM WEEK 30 Nov" sheetId="51" r:id="rId9"/>
    <sheet name="July 6" sheetId="29" state="hidden" r:id="rId10"/>
    <sheet name="Res - ALL" sheetId="16" state="hidden" r:id="rId11"/>
    <sheet name="Res - MI" sheetId="22" state="hidden" r:id="rId12"/>
    <sheet name="Res - SM" sheetId="23" state="hidden" r:id="rId13"/>
    <sheet name="Res - SA" sheetId="24" state="hidden" r:id="rId14"/>
    <sheet name="Res - AU" sheetId="25" state="hidden" r:id="rId15"/>
    <sheet name="Res-AU-NEW" sheetId="30" state="hidden" r:id="rId16"/>
    <sheet name="Campus Schedules Framework" sheetId="10" state="hidden" r:id="rId17"/>
    <sheet name="Raw Data" sheetId="21" state="hidden" r:id="rId18"/>
    <sheet name="CASM - RED" sheetId="1" state="hidden" r:id="rId19"/>
    <sheet name="CASM Session Counts" sheetId="2" state="hidden" r:id="rId20"/>
    <sheet name="FLSA - RED" sheetId="3" state="hidden" r:id="rId21"/>
    <sheet name="FLSA Session Counts" sheetId="4" state="hidden" r:id="rId22"/>
    <sheet name="FLMI - RED" sheetId="5" state="hidden" r:id="rId23"/>
    <sheet name="FLMI Session Counts" sheetId="7" state="hidden" r:id="rId24"/>
    <sheet name="TXAU - RED" sheetId="6" state="hidden" r:id="rId25"/>
    <sheet name="TXAU Session Counts" sheetId="8" state="hidden" r:id="rId26"/>
    <sheet name="SM WEEK 7 Dec" sheetId="50" r:id="rId27"/>
  </sheets>
  <definedNames>
    <definedName name="_xlnm._FilterDatabase" localSheetId="16" hidden="1">'Campus Schedules Framework'!$A$1:$AS$1</definedName>
    <definedName name="_xlnm._FilterDatabase" localSheetId="9" hidden="1">'July 6'!$A$1:$H$19</definedName>
    <definedName name="_xlnm._FilterDatabase" localSheetId="10" hidden="1">'Res - ALL'!$A$2:$Z$23</definedName>
    <definedName name="_xlnm._FilterDatabase" localSheetId="15" hidden="1">'Res-AU-NEW'!$A$2:$BD$25</definedName>
    <definedName name="CIQWBGuid" hidden="1">"17804440-b69f-4832-992d-0ca31d56542a"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43924.4662037037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Y25" i="30" l="1"/>
  <c r="AT25" i="30"/>
  <c r="AO25" i="30"/>
  <c r="AJ25" i="30"/>
  <c r="AE25" i="30"/>
  <c r="BD24" i="30"/>
  <c r="BC24" i="30"/>
  <c r="BB24" i="30"/>
  <c r="BA24" i="30"/>
  <c r="AZ24" i="30"/>
  <c r="AY24" i="30"/>
  <c r="AX24" i="30"/>
  <c r="AW24" i="30"/>
  <c r="AV24" i="30"/>
  <c r="AU24" i="30"/>
  <c r="AT24" i="30"/>
  <c r="AS24" i="30"/>
  <c r="AR24" i="30"/>
  <c r="AQ24" i="30"/>
  <c r="AP24" i="30"/>
  <c r="AO24" i="30"/>
  <c r="AN24" i="30"/>
  <c r="AM24" i="30"/>
  <c r="AL24" i="30"/>
  <c r="AK24" i="30"/>
  <c r="AJ24" i="30"/>
  <c r="AI24" i="30"/>
  <c r="AH24" i="30"/>
  <c r="AG24" i="30"/>
  <c r="AF24" i="30"/>
  <c r="AE24" i="30"/>
  <c r="AD24" i="30"/>
  <c r="AC24" i="30"/>
  <c r="AB24" i="30"/>
  <c r="AA24" i="30"/>
  <c r="Z23" i="30"/>
  <c r="Y23" i="30"/>
  <c r="X23" i="30"/>
  <c r="W23" i="30"/>
  <c r="Z22" i="30"/>
  <c r="Y22" i="30"/>
  <c r="X22" i="30"/>
  <c r="W22" i="30"/>
  <c r="Z20" i="30"/>
  <c r="Y20" i="30"/>
  <c r="X20" i="30"/>
  <c r="W20" i="30"/>
  <c r="Z19" i="30"/>
  <c r="Y19" i="30"/>
  <c r="X19" i="30"/>
  <c r="W19" i="30"/>
  <c r="Z18" i="30"/>
  <c r="Y18" i="30"/>
  <c r="X18" i="30"/>
  <c r="W18" i="30"/>
  <c r="Z17" i="30"/>
  <c r="Y17" i="30"/>
  <c r="X17" i="30"/>
  <c r="W17" i="30"/>
  <c r="Z16" i="30"/>
  <c r="Y16" i="30"/>
  <c r="X16" i="30"/>
  <c r="W16" i="30"/>
  <c r="Z14" i="30"/>
  <c r="Y14" i="30"/>
  <c r="X14" i="30"/>
  <c r="W14" i="30"/>
  <c r="Z13" i="30"/>
  <c r="Y13" i="30"/>
  <c r="X13" i="30"/>
  <c r="W13" i="30"/>
  <c r="Z12" i="30"/>
  <c r="Y12" i="30"/>
  <c r="X12" i="30"/>
  <c r="W12" i="30"/>
  <c r="Z10" i="30"/>
  <c r="Y10" i="30"/>
  <c r="X10" i="30"/>
  <c r="W10" i="30"/>
  <c r="Z9" i="30"/>
  <c r="Y9" i="30"/>
  <c r="X9" i="30"/>
  <c r="W9" i="30"/>
  <c r="Z8" i="30"/>
  <c r="Y8" i="30"/>
  <c r="X8" i="30"/>
  <c r="W8" i="30"/>
  <c r="Z6" i="30"/>
  <c r="Y6" i="30"/>
  <c r="X6" i="30"/>
  <c r="W6" i="30"/>
  <c r="Z5" i="30"/>
  <c r="Y5" i="30"/>
  <c r="X5" i="30"/>
  <c r="W5" i="30"/>
  <c r="Z4" i="30"/>
  <c r="Y4" i="30"/>
  <c r="X4" i="30"/>
  <c r="W4" i="30"/>
  <c r="R3" i="29"/>
  <c r="R4" i="29"/>
  <c r="R5" i="29"/>
  <c r="R7" i="29"/>
  <c r="R8" i="29"/>
  <c r="R9" i="29"/>
  <c r="R10" i="29"/>
  <c r="R11" i="29"/>
  <c r="R12" i="29"/>
  <c r="R13" i="29"/>
  <c r="R14" i="29"/>
  <c r="R16" i="29"/>
  <c r="R17" i="29"/>
  <c r="R18" i="29"/>
  <c r="R19" i="29"/>
  <c r="R2" i="29"/>
  <c r="Q3" i="29"/>
  <c r="Q4" i="29"/>
  <c r="Q5" i="29"/>
  <c r="Q7" i="29"/>
  <c r="Q8" i="29"/>
  <c r="Q9" i="29"/>
  <c r="Q10" i="29"/>
  <c r="Q11" i="29"/>
  <c r="Q12" i="29"/>
  <c r="Q13" i="29"/>
  <c r="Q14" i="29"/>
  <c r="Q16" i="29"/>
  <c r="Q17" i="29"/>
  <c r="Q18" i="29"/>
  <c r="Q19" i="29"/>
  <c r="Q2" i="29"/>
  <c r="I7" i="29"/>
  <c r="I8" i="29"/>
  <c r="I9" i="29"/>
  <c r="I10" i="29"/>
  <c r="I11" i="29"/>
  <c r="I12" i="29"/>
  <c r="I13" i="29"/>
  <c r="I14" i="29"/>
  <c r="I15" i="29"/>
  <c r="I16" i="29"/>
  <c r="I17" i="29"/>
  <c r="I18" i="29"/>
  <c r="I19" i="29"/>
  <c r="I3" i="29"/>
  <c r="I4" i="29"/>
  <c r="I5" i="29"/>
  <c r="I6" i="29"/>
  <c r="I2" i="29"/>
  <c r="AO25" i="25" l="1"/>
  <c r="H2" i="8" l="1"/>
  <c r="H3" i="8"/>
  <c r="H4" i="8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2" i="8"/>
  <c r="H23" i="8"/>
  <c r="H24" i="8"/>
  <c r="H25" i="8"/>
  <c r="H28" i="8"/>
  <c r="H29" i="8"/>
  <c r="H30" i="8"/>
  <c r="H31" i="8"/>
  <c r="H32" i="8"/>
  <c r="H33" i="8"/>
  <c r="H34" i="8"/>
  <c r="H35" i="8"/>
  <c r="H36" i="8"/>
  <c r="E2" i="6"/>
  <c r="F2" i="6" s="1"/>
  <c r="G2" i="6" s="1"/>
  <c r="H2" i="6" s="1"/>
  <c r="I2" i="6" s="1"/>
  <c r="J2" i="6" s="1"/>
  <c r="K2" i="6" s="1"/>
  <c r="L2" i="6" s="1"/>
  <c r="M2" i="6" s="1"/>
  <c r="N2" i="6" s="1"/>
  <c r="O2" i="6" s="1"/>
  <c r="P2" i="6" s="1"/>
  <c r="Q2" i="6" s="1"/>
  <c r="R2" i="6" s="1"/>
  <c r="S2" i="6" s="1"/>
  <c r="T2" i="6" s="1"/>
  <c r="U2" i="6" s="1"/>
  <c r="V2" i="6" s="1"/>
  <c r="W2" i="6" s="1"/>
  <c r="X2" i="6" s="1"/>
  <c r="Y2" i="6" s="1"/>
  <c r="Z2" i="6" s="1"/>
  <c r="AA2" i="6" s="1"/>
  <c r="AB2" i="6" s="1"/>
  <c r="AC2" i="6" s="1"/>
  <c r="AD2" i="6" s="1"/>
  <c r="AE2" i="6" s="1"/>
  <c r="AF2" i="6" s="1"/>
  <c r="AG2" i="6" s="1"/>
  <c r="AH2" i="6" s="1"/>
  <c r="AI2" i="6" s="1"/>
  <c r="AJ2" i="6" s="1"/>
  <c r="AK2" i="6" s="1"/>
  <c r="AL2" i="6" s="1"/>
  <c r="AM2" i="6" s="1"/>
  <c r="AN2" i="6" s="1"/>
  <c r="AO2" i="6" s="1"/>
  <c r="AP2" i="6" s="1"/>
  <c r="AQ2" i="6" s="1"/>
  <c r="AR2" i="6" s="1"/>
  <c r="AS2" i="6" s="1"/>
  <c r="I2" i="7"/>
  <c r="I3" i="7"/>
  <c r="I4" i="7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E2" i="5"/>
  <c r="F2" i="5" s="1"/>
  <c r="G2" i="5" s="1"/>
  <c r="H2" i="5" s="1"/>
  <c r="I2" i="5" s="1"/>
  <c r="J2" i="5" s="1"/>
  <c r="K2" i="5" s="1"/>
  <c r="L2" i="5" s="1"/>
  <c r="M2" i="5" s="1"/>
  <c r="N2" i="5" s="1"/>
  <c r="O2" i="5" s="1"/>
  <c r="P2" i="5" s="1"/>
  <c r="Q2" i="5" s="1"/>
  <c r="R2" i="5" s="1"/>
  <c r="S2" i="5" s="1"/>
  <c r="T2" i="5" s="1"/>
  <c r="U2" i="5" s="1"/>
  <c r="V2" i="5" s="1"/>
  <c r="W2" i="5" s="1"/>
  <c r="X2" i="5" s="1"/>
  <c r="Y2" i="5" s="1"/>
  <c r="Z2" i="5" s="1"/>
  <c r="AA2" i="5" s="1"/>
  <c r="AB2" i="5" s="1"/>
  <c r="AC2" i="5" s="1"/>
  <c r="AD2" i="5" s="1"/>
  <c r="AE2" i="5" s="1"/>
  <c r="AF2" i="5" s="1"/>
  <c r="AG2" i="5" s="1"/>
  <c r="AH2" i="5" s="1"/>
  <c r="AI2" i="5" s="1"/>
  <c r="AJ2" i="5" s="1"/>
  <c r="AK2" i="5" s="1"/>
  <c r="AL2" i="5" s="1"/>
  <c r="AM2" i="5" s="1"/>
  <c r="AN2" i="5" s="1"/>
  <c r="AO2" i="5" s="1"/>
  <c r="AP2" i="5" s="1"/>
  <c r="AQ2" i="5" s="1"/>
  <c r="AR2" i="5" s="1"/>
  <c r="AS2" i="5" s="1"/>
  <c r="H2" i="4"/>
  <c r="H3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4" i="4"/>
  <c r="H25" i="4"/>
  <c r="H26" i="4"/>
  <c r="H27" i="4"/>
  <c r="H28" i="4"/>
  <c r="H29" i="4"/>
  <c r="H30" i="4"/>
  <c r="H31" i="4"/>
  <c r="H32" i="4"/>
  <c r="E2" i="3"/>
  <c r="F2" i="3" s="1"/>
  <c r="G2" i="3" s="1"/>
  <c r="H2" i="3" s="1"/>
  <c r="I2" i="3" s="1"/>
  <c r="J2" i="3" s="1"/>
  <c r="K2" i="3" s="1"/>
  <c r="L2" i="3" s="1"/>
  <c r="M2" i="3" s="1"/>
  <c r="N2" i="3" s="1"/>
  <c r="O2" i="3" s="1"/>
  <c r="P2" i="3" s="1"/>
  <c r="Q2" i="3" s="1"/>
  <c r="R2" i="3" s="1"/>
  <c r="S2" i="3" s="1"/>
  <c r="T2" i="3" s="1"/>
  <c r="U2" i="3" s="1"/>
  <c r="V2" i="3" s="1"/>
  <c r="W2" i="3" s="1"/>
  <c r="X2" i="3" s="1"/>
  <c r="Y2" i="3" s="1"/>
  <c r="Z2" i="3" s="1"/>
  <c r="AA2" i="3" s="1"/>
  <c r="AB2" i="3" s="1"/>
  <c r="AC2" i="3" s="1"/>
  <c r="AD2" i="3" s="1"/>
  <c r="AE2" i="3" s="1"/>
  <c r="AF2" i="3" s="1"/>
  <c r="AG2" i="3" s="1"/>
  <c r="AH2" i="3" s="1"/>
  <c r="AI2" i="3" s="1"/>
  <c r="AJ2" i="3" s="1"/>
  <c r="AK2" i="3" s="1"/>
  <c r="AL2" i="3" s="1"/>
  <c r="AM2" i="3" s="1"/>
  <c r="AN2" i="3" s="1"/>
  <c r="AO2" i="3" s="1"/>
  <c r="AP2" i="3" s="1"/>
  <c r="AQ2" i="3" s="1"/>
  <c r="AR2" i="3" s="1"/>
  <c r="AS2" i="3" s="1"/>
  <c r="H2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E2" i="1"/>
  <c r="F2" i="1" s="1"/>
  <c r="G2" i="1" s="1"/>
  <c r="H2" i="1" s="1"/>
  <c r="I2" i="1" s="1"/>
  <c r="J2" i="1" s="1"/>
  <c r="K2" i="1" s="1"/>
  <c r="L2" i="1" s="1"/>
  <c r="M2" i="1" s="1"/>
  <c r="N2" i="1" s="1"/>
  <c r="O2" i="1" s="1"/>
  <c r="P2" i="1" s="1"/>
  <c r="Q2" i="1" s="1"/>
  <c r="R2" i="1" s="1"/>
  <c r="S2" i="1" s="1"/>
  <c r="T2" i="1" s="1"/>
  <c r="U2" i="1" s="1"/>
  <c r="V2" i="1" s="1"/>
  <c r="W2" i="1" s="1"/>
  <c r="X2" i="1" s="1"/>
  <c r="Y2" i="1" s="1"/>
  <c r="Z2" i="1" s="1"/>
  <c r="AA2" i="1" s="1"/>
  <c r="AB2" i="1" s="1"/>
  <c r="AC2" i="1" s="1"/>
  <c r="AD2" i="1" s="1"/>
  <c r="AE2" i="1" s="1"/>
  <c r="AF2" i="1" s="1"/>
  <c r="AG2" i="1" s="1"/>
  <c r="AH2" i="1" s="1"/>
  <c r="AI2" i="1" s="1"/>
  <c r="AJ2" i="1" s="1"/>
  <c r="AK2" i="1" s="1"/>
  <c r="AL2" i="1" s="1"/>
  <c r="AM2" i="1" s="1"/>
  <c r="AN2" i="1" s="1"/>
  <c r="AO2" i="1" s="1"/>
  <c r="AP2" i="1" s="1"/>
  <c r="AQ2" i="1" s="1"/>
  <c r="AR2" i="1" s="1"/>
  <c r="AS2" i="1" s="1"/>
  <c r="C23" i="1"/>
  <c r="D23" i="1" s="1"/>
  <c r="E23" i="1" s="1"/>
  <c r="F23" i="1" s="1"/>
  <c r="G23" i="1" s="1"/>
  <c r="H23" i="1" s="1"/>
  <c r="I23" i="1" s="1"/>
  <c r="J23" i="1" s="1"/>
  <c r="K23" i="1" s="1"/>
  <c r="L23" i="1" s="1"/>
  <c r="M23" i="1" s="1"/>
  <c r="C33" i="1"/>
  <c r="D33" i="1" s="1"/>
  <c r="E33" i="1" s="1"/>
  <c r="F33" i="1" s="1"/>
  <c r="G33" i="1" s="1"/>
  <c r="H33" i="1" s="1"/>
  <c r="I33" i="1" s="1"/>
  <c r="J33" i="1" s="1"/>
  <c r="K33" i="1" s="1"/>
  <c r="L33" i="1" s="1"/>
  <c r="M33" i="1" s="1"/>
  <c r="B34" i="1"/>
  <c r="C34" i="1"/>
  <c r="D34" i="1"/>
  <c r="E34" i="1"/>
  <c r="F34" i="1"/>
  <c r="G34" i="1"/>
  <c r="W4" i="21"/>
  <c r="X4" i="21"/>
  <c r="Y4" i="21"/>
  <c r="Z4" i="21"/>
  <c r="W5" i="21"/>
  <c r="X5" i="21"/>
  <c r="Y5" i="21"/>
  <c r="Z5" i="21"/>
  <c r="W6" i="21"/>
  <c r="X6" i="21"/>
  <c r="Y6" i="21"/>
  <c r="Z6" i="21"/>
  <c r="W8" i="21"/>
  <c r="X8" i="21"/>
  <c r="Y8" i="21"/>
  <c r="Z8" i="21"/>
  <c r="W9" i="21"/>
  <c r="X9" i="21"/>
  <c r="Y9" i="21"/>
  <c r="Z9" i="21"/>
  <c r="W10" i="21"/>
  <c r="X10" i="21"/>
  <c r="Y10" i="21"/>
  <c r="Z10" i="21"/>
  <c r="W12" i="21"/>
  <c r="X12" i="21"/>
  <c r="Y12" i="21"/>
  <c r="Z12" i="21"/>
  <c r="W13" i="21"/>
  <c r="X13" i="21"/>
  <c r="Y13" i="21"/>
  <c r="Z13" i="21"/>
  <c r="W14" i="21"/>
  <c r="X14" i="21"/>
  <c r="Y14" i="21"/>
  <c r="Z14" i="21"/>
  <c r="W16" i="21"/>
  <c r="X16" i="21"/>
  <c r="Y16" i="21"/>
  <c r="Z16" i="21"/>
  <c r="W17" i="21"/>
  <c r="X17" i="21"/>
  <c r="Y17" i="21"/>
  <c r="Z17" i="21"/>
  <c r="W18" i="21"/>
  <c r="X18" i="21"/>
  <c r="Y18" i="21"/>
  <c r="Z18" i="21"/>
  <c r="W19" i="21"/>
  <c r="X19" i="21"/>
  <c r="Y19" i="21"/>
  <c r="Z19" i="21"/>
  <c r="W20" i="21"/>
  <c r="X20" i="21"/>
  <c r="Y20" i="21"/>
  <c r="Z20" i="21"/>
  <c r="W22" i="21"/>
  <c r="X22" i="21"/>
  <c r="Y22" i="21"/>
  <c r="Z22" i="21"/>
  <c r="W23" i="21"/>
  <c r="X23" i="21"/>
  <c r="Y23" i="21"/>
  <c r="Z23" i="21"/>
  <c r="E1" i="10"/>
  <c r="F1" i="10" s="1"/>
  <c r="G1" i="10" s="1"/>
  <c r="H1" i="10" s="1"/>
  <c r="I1" i="10" s="1"/>
  <c r="J1" i="10" s="1"/>
  <c r="K1" i="10" s="1"/>
  <c r="L1" i="10" s="1"/>
  <c r="M1" i="10" s="1"/>
  <c r="N1" i="10" s="1"/>
  <c r="O1" i="10" s="1"/>
  <c r="P1" i="10" s="1"/>
  <c r="Q1" i="10" s="1"/>
  <c r="R1" i="10" s="1"/>
  <c r="S1" i="10" s="1"/>
  <c r="T1" i="10" s="1"/>
  <c r="U1" i="10" s="1"/>
  <c r="V1" i="10" s="1"/>
  <c r="W1" i="10" s="1"/>
  <c r="X1" i="10" s="1"/>
  <c r="Y1" i="10" s="1"/>
  <c r="Z1" i="10" s="1"/>
  <c r="AA1" i="10" s="1"/>
  <c r="AB1" i="10" s="1"/>
  <c r="AC1" i="10" s="1"/>
  <c r="AD1" i="10" s="1"/>
  <c r="AE1" i="10" s="1"/>
  <c r="AF1" i="10" s="1"/>
  <c r="AG1" i="10" s="1"/>
  <c r="AH1" i="10" s="1"/>
  <c r="AI1" i="10" s="1"/>
  <c r="AJ1" i="10" s="1"/>
  <c r="AK1" i="10" s="1"/>
  <c r="AL1" i="10" s="1"/>
  <c r="AM1" i="10" s="1"/>
  <c r="AN1" i="10" s="1"/>
  <c r="AO1" i="10" s="1"/>
  <c r="AP1" i="10" s="1"/>
  <c r="AQ1" i="10" s="1"/>
  <c r="AR1" i="10" s="1"/>
  <c r="AS1" i="10" s="1"/>
  <c r="W4" i="25"/>
  <c r="X4" i="25"/>
  <c r="Y4" i="25"/>
  <c r="Z4" i="25"/>
  <c r="W5" i="25"/>
  <c r="X5" i="25"/>
  <c r="Y5" i="25"/>
  <c r="Z5" i="25"/>
  <c r="W6" i="25"/>
  <c r="X6" i="25"/>
  <c r="Y6" i="25"/>
  <c r="Z6" i="25"/>
  <c r="W8" i="25"/>
  <c r="X8" i="25"/>
  <c r="Y8" i="25"/>
  <c r="Z8" i="25"/>
  <c r="W9" i="25"/>
  <c r="X9" i="25"/>
  <c r="Y9" i="25"/>
  <c r="Z9" i="25"/>
  <c r="W10" i="25"/>
  <c r="X10" i="25"/>
  <c r="Y10" i="25"/>
  <c r="Z10" i="25"/>
  <c r="W12" i="25"/>
  <c r="X12" i="25"/>
  <c r="Y12" i="25"/>
  <c r="Z12" i="25"/>
  <c r="W13" i="25"/>
  <c r="X13" i="25"/>
  <c r="Y13" i="25"/>
  <c r="Z13" i="25"/>
  <c r="W14" i="25"/>
  <c r="X14" i="25"/>
  <c r="Y14" i="25"/>
  <c r="Z14" i="25"/>
  <c r="W16" i="25"/>
  <c r="X16" i="25"/>
  <c r="Y16" i="25"/>
  <c r="Z16" i="25"/>
  <c r="W17" i="25"/>
  <c r="X17" i="25"/>
  <c r="Y17" i="25"/>
  <c r="Z17" i="25"/>
  <c r="W18" i="25"/>
  <c r="X18" i="25"/>
  <c r="Y18" i="25"/>
  <c r="Z18" i="25"/>
  <c r="W19" i="25"/>
  <c r="X19" i="25"/>
  <c r="Y19" i="25"/>
  <c r="Z19" i="25"/>
  <c r="W20" i="25"/>
  <c r="X20" i="25"/>
  <c r="Y20" i="25"/>
  <c r="Z20" i="25"/>
  <c r="W22" i="25"/>
  <c r="X22" i="25"/>
  <c r="Y22" i="25"/>
  <c r="Z22" i="25"/>
  <c r="W23" i="25"/>
  <c r="X23" i="25"/>
  <c r="Y23" i="25"/>
  <c r="Z23" i="25"/>
  <c r="AA24" i="25"/>
  <c r="AB24" i="25"/>
  <c r="AC24" i="25"/>
  <c r="AD24" i="25"/>
  <c r="AE24" i="25"/>
  <c r="AF24" i="25"/>
  <c r="AG24" i="25"/>
  <c r="AH24" i="25"/>
  <c r="AI24" i="25"/>
  <c r="AJ24" i="25"/>
  <c r="AK24" i="25"/>
  <c r="AL24" i="25"/>
  <c r="AM24" i="25"/>
  <c r="AN24" i="25"/>
  <c r="AO24" i="25"/>
  <c r="AP24" i="25"/>
  <c r="AQ24" i="25"/>
  <c r="AR24" i="25"/>
  <c r="AS24" i="25"/>
  <c r="AT24" i="25"/>
  <c r="AU24" i="25"/>
  <c r="AV24" i="25"/>
  <c r="AW24" i="25"/>
  <c r="AX24" i="25"/>
  <c r="AY24" i="25"/>
  <c r="AZ24" i="25"/>
  <c r="BA24" i="25"/>
  <c r="BB24" i="25"/>
  <c r="BC24" i="25"/>
  <c r="BD24" i="25"/>
  <c r="AE25" i="25"/>
  <c r="AJ25" i="25"/>
  <c r="AT25" i="25"/>
  <c r="AY25" i="25"/>
  <c r="W4" i="24"/>
  <c r="X4" i="24"/>
  <c r="Y4" i="24"/>
  <c r="Z4" i="24"/>
  <c r="W5" i="24"/>
  <c r="X5" i="24"/>
  <c r="Y5" i="24"/>
  <c r="Z5" i="24"/>
  <c r="W6" i="24"/>
  <c r="X6" i="24"/>
  <c r="Y6" i="24"/>
  <c r="Z6" i="24"/>
  <c r="W8" i="24"/>
  <c r="X8" i="24"/>
  <c r="Y8" i="24"/>
  <c r="Z8" i="24"/>
  <c r="W9" i="24"/>
  <c r="X9" i="24"/>
  <c r="Y9" i="24"/>
  <c r="Z9" i="24"/>
  <c r="W10" i="24"/>
  <c r="X10" i="24"/>
  <c r="Y10" i="24"/>
  <c r="Z10" i="24"/>
  <c r="W12" i="24"/>
  <c r="X12" i="24"/>
  <c r="Y12" i="24"/>
  <c r="Z12" i="24"/>
  <c r="W13" i="24"/>
  <c r="X13" i="24"/>
  <c r="Y13" i="24"/>
  <c r="Z13" i="24"/>
  <c r="W14" i="24"/>
  <c r="X14" i="24"/>
  <c r="Y14" i="24"/>
  <c r="Z14" i="24"/>
  <c r="W16" i="24"/>
  <c r="X16" i="24"/>
  <c r="Y16" i="24"/>
  <c r="Z16" i="24"/>
  <c r="W17" i="24"/>
  <c r="X17" i="24"/>
  <c r="Y17" i="24"/>
  <c r="Z17" i="24"/>
  <c r="W18" i="24"/>
  <c r="X18" i="24"/>
  <c r="Y18" i="24"/>
  <c r="Z18" i="24"/>
  <c r="W19" i="24"/>
  <c r="X19" i="24"/>
  <c r="Y19" i="24"/>
  <c r="Z19" i="24"/>
  <c r="W20" i="24"/>
  <c r="X20" i="24"/>
  <c r="Y20" i="24"/>
  <c r="Z20" i="24"/>
  <c r="W22" i="24"/>
  <c r="X22" i="24"/>
  <c r="Y22" i="24"/>
  <c r="Z22" i="24"/>
  <c r="W23" i="24"/>
  <c r="X23" i="24"/>
  <c r="Y23" i="24"/>
  <c r="Z23" i="24"/>
  <c r="AA24" i="24"/>
  <c r="AB24" i="24"/>
  <c r="AC24" i="24"/>
  <c r="AD24" i="24"/>
  <c r="AE24" i="24"/>
  <c r="AF24" i="24"/>
  <c r="AG24" i="24"/>
  <c r="AH24" i="24"/>
  <c r="AI24" i="24"/>
  <c r="AJ24" i="24"/>
  <c r="AK24" i="24"/>
  <c r="AL24" i="24"/>
  <c r="AM24" i="24"/>
  <c r="AN24" i="24"/>
  <c r="AO24" i="24"/>
  <c r="AP24" i="24"/>
  <c r="AQ24" i="24"/>
  <c r="AR24" i="24"/>
  <c r="AS24" i="24"/>
  <c r="AT24" i="24"/>
  <c r="AU24" i="24"/>
  <c r="AV24" i="24"/>
  <c r="AW24" i="24"/>
  <c r="AX24" i="24"/>
  <c r="AY24" i="24"/>
  <c r="AZ24" i="24"/>
  <c r="BA24" i="24"/>
  <c r="BB24" i="24"/>
  <c r="BC24" i="24"/>
  <c r="BD24" i="24"/>
  <c r="AE25" i="24"/>
  <c r="AJ25" i="24"/>
  <c r="AO25" i="24"/>
  <c r="AT25" i="24"/>
  <c r="AY25" i="24"/>
  <c r="W4" i="23"/>
  <c r="X4" i="23"/>
  <c r="Y4" i="23"/>
  <c r="Z4" i="23"/>
  <c r="W5" i="23"/>
  <c r="X5" i="23"/>
  <c r="Y5" i="23"/>
  <c r="Z5" i="23"/>
  <c r="W6" i="23"/>
  <c r="X6" i="23"/>
  <c r="Y6" i="23"/>
  <c r="Z6" i="23"/>
  <c r="W8" i="23"/>
  <c r="X8" i="23"/>
  <c r="Y8" i="23"/>
  <c r="Z8" i="23"/>
  <c r="W9" i="23"/>
  <c r="X9" i="23"/>
  <c r="Y9" i="23"/>
  <c r="Z9" i="23"/>
  <c r="W10" i="23"/>
  <c r="X10" i="23"/>
  <c r="Y10" i="23"/>
  <c r="Z10" i="23"/>
  <c r="W12" i="23"/>
  <c r="X12" i="23"/>
  <c r="Y12" i="23"/>
  <c r="Z12" i="23"/>
  <c r="W13" i="23"/>
  <c r="X13" i="23"/>
  <c r="Y13" i="23"/>
  <c r="Z13" i="23"/>
  <c r="W14" i="23"/>
  <c r="X14" i="23"/>
  <c r="Y14" i="23"/>
  <c r="Z14" i="23"/>
  <c r="W16" i="23"/>
  <c r="X16" i="23"/>
  <c r="Y16" i="23"/>
  <c r="Z16" i="23"/>
  <c r="W17" i="23"/>
  <c r="X17" i="23"/>
  <c r="Y17" i="23"/>
  <c r="Z17" i="23"/>
  <c r="W18" i="23"/>
  <c r="X18" i="23"/>
  <c r="Y18" i="23"/>
  <c r="Z18" i="23"/>
  <c r="W19" i="23"/>
  <c r="X19" i="23"/>
  <c r="Y19" i="23"/>
  <c r="Z19" i="23"/>
  <c r="W20" i="23"/>
  <c r="X20" i="23"/>
  <c r="Y20" i="23"/>
  <c r="Z20" i="23"/>
  <c r="W22" i="23"/>
  <c r="X22" i="23"/>
  <c r="Y22" i="23"/>
  <c r="Z22" i="23"/>
  <c r="W23" i="23"/>
  <c r="X23" i="23"/>
  <c r="Y23" i="23"/>
  <c r="Z23" i="23"/>
  <c r="AA24" i="23"/>
  <c r="AB24" i="23"/>
  <c r="AC24" i="23"/>
  <c r="AD24" i="23"/>
  <c r="AE24" i="23"/>
  <c r="AF24" i="23"/>
  <c r="AG24" i="23"/>
  <c r="AH24" i="23"/>
  <c r="AI24" i="23"/>
  <c r="AJ24" i="23"/>
  <c r="AK24" i="23"/>
  <c r="AL24" i="23"/>
  <c r="AM24" i="23"/>
  <c r="AN24" i="23"/>
  <c r="AO24" i="23"/>
  <c r="AP24" i="23"/>
  <c r="AQ24" i="23"/>
  <c r="AR24" i="23"/>
  <c r="AS24" i="23"/>
  <c r="AT24" i="23"/>
  <c r="AU24" i="23"/>
  <c r="AV24" i="23"/>
  <c r="AW24" i="23"/>
  <c r="AX24" i="23"/>
  <c r="AY24" i="23"/>
  <c r="AZ24" i="23"/>
  <c r="BA24" i="23"/>
  <c r="BB24" i="23"/>
  <c r="BC24" i="23"/>
  <c r="BD24" i="23"/>
  <c r="W4" i="22"/>
  <c r="X4" i="22"/>
  <c r="Y4" i="22"/>
  <c r="Z4" i="22"/>
  <c r="W5" i="22"/>
  <c r="X5" i="22"/>
  <c r="Y5" i="22"/>
  <c r="Z5" i="22"/>
  <c r="W6" i="22"/>
  <c r="X6" i="22"/>
  <c r="Y6" i="22"/>
  <c r="Z6" i="22"/>
  <c r="W8" i="22"/>
  <c r="X8" i="22"/>
  <c r="Y8" i="22"/>
  <c r="Z8" i="22"/>
  <c r="W9" i="22"/>
  <c r="X9" i="22"/>
  <c r="Y9" i="22"/>
  <c r="Z9" i="22"/>
  <c r="W10" i="22"/>
  <c r="X10" i="22"/>
  <c r="Y10" i="22"/>
  <c r="Z10" i="22"/>
  <c r="W12" i="22"/>
  <c r="X12" i="22"/>
  <c r="Y12" i="22"/>
  <c r="Z12" i="22"/>
  <c r="W13" i="22"/>
  <c r="X13" i="22"/>
  <c r="Y13" i="22"/>
  <c r="Z13" i="22"/>
  <c r="W14" i="22"/>
  <c r="X14" i="22"/>
  <c r="Y14" i="22"/>
  <c r="Z14" i="22"/>
  <c r="W16" i="22"/>
  <c r="X16" i="22"/>
  <c r="Y16" i="22"/>
  <c r="Z16" i="22"/>
  <c r="W17" i="22"/>
  <c r="X17" i="22"/>
  <c r="Y17" i="22"/>
  <c r="Z17" i="22"/>
  <c r="W18" i="22"/>
  <c r="X18" i="22"/>
  <c r="Y18" i="22"/>
  <c r="Z18" i="22"/>
  <c r="W19" i="22"/>
  <c r="X19" i="22"/>
  <c r="Y19" i="22"/>
  <c r="Z19" i="22"/>
  <c r="W20" i="22"/>
  <c r="X20" i="22"/>
  <c r="Y20" i="22"/>
  <c r="Z20" i="22"/>
  <c r="W22" i="22"/>
  <c r="X22" i="22"/>
  <c r="Y22" i="22"/>
  <c r="Z22" i="22"/>
  <c r="W23" i="22"/>
  <c r="X23" i="22"/>
  <c r="Y23" i="22"/>
  <c r="Z23" i="22"/>
  <c r="AA24" i="22"/>
  <c r="AB24" i="22"/>
  <c r="AC24" i="22"/>
  <c r="AD24" i="22"/>
  <c r="AE24" i="22"/>
  <c r="AF24" i="22"/>
  <c r="AG24" i="22"/>
  <c r="AH24" i="22"/>
  <c r="AI24" i="22"/>
  <c r="AJ24" i="22"/>
  <c r="AK24" i="22"/>
  <c r="AL24" i="22"/>
  <c r="AM24" i="22"/>
  <c r="AN24" i="22"/>
  <c r="AO24" i="22"/>
  <c r="AP24" i="22"/>
  <c r="AQ24" i="22"/>
  <c r="AR24" i="22"/>
  <c r="AS24" i="22"/>
  <c r="AT24" i="22"/>
  <c r="AU24" i="22"/>
  <c r="AV24" i="22"/>
  <c r="AW24" i="22"/>
  <c r="AX24" i="22"/>
  <c r="AY24" i="22"/>
  <c r="AZ24" i="22"/>
  <c r="BA24" i="22"/>
  <c r="BB24" i="22"/>
  <c r="BC24" i="22"/>
  <c r="BD24" i="22"/>
  <c r="W4" i="16"/>
  <c r="X4" i="16"/>
  <c r="Y4" i="16"/>
  <c r="Z4" i="16"/>
  <c r="W5" i="16"/>
  <c r="X5" i="16"/>
  <c r="Y5" i="16"/>
  <c r="Z5" i="16"/>
  <c r="W6" i="16"/>
  <c r="X6" i="16"/>
  <c r="Y6" i="16"/>
  <c r="Z6" i="16"/>
  <c r="W8" i="16"/>
  <c r="X8" i="16"/>
  <c r="Y8" i="16"/>
  <c r="Z8" i="16"/>
  <c r="W9" i="16"/>
  <c r="X9" i="16"/>
  <c r="Y9" i="16"/>
  <c r="Z9" i="16"/>
  <c r="W10" i="16"/>
  <c r="X10" i="16"/>
  <c r="Y10" i="16"/>
  <c r="Z10" i="16"/>
  <c r="W12" i="16"/>
  <c r="X12" i="16"/>
  <c r="Y12" i="16"/>
  <c r="Z12" i="16"/>
  <c r="W13" i="16"/>
  <c r="X13" i="16"/>
  <c r="Y13" i="16"/>
  <c r="Z13" i="16"/>
  <c r="W14" i="16"/>
  <c r="X14" i="16"/>
  <c r="Y14" i="16"/>
  <c r="Z14" i="16"/>
  <c r="W16" i="16"/>
  <c r="X16" i="16"/>
  <c r="Y16" i="16"/>
  <c r="Z16" i="16"/>
  <c r="W17" i="16"/>
  <c r="X17" i="16"/>
  <c r="Y17" i="16"/>
  <c r="Z17" i="16"/>
  <c r="W18" i="16"/>
  <c r="X18" i="16"/>
  <c r="Y18" i="16"/>
  <c r="Z18" i="16"/>
  <c r="W19" i="16"/>
  <c r="X19" i="16"/>
  <c r="Y19" i="16"/>
  <c r="Z19" i="16"/>
  <c r="W20" i="16"/>
  <c r="X20" i="16"/>
  <c r="Y20" i="16"/>
  <c r="Z20" i="16"/>
  <c r="W22" i="16"/>
  <c r="X22" i="16"/>
  <c r="Y22" i="16"/>
  <c r="Z22" i="16"/>
  <c r="W23" i="16"/>
  <c r="X23" i="16"/>
  <c r="Y23" i="16"/>
  <c r="Z23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Stephen Cheung</author>
  </authors>
  <commentList>
    <comment ref="M3" authorId="0" shapeId="0" xr:uid="{0826DC1E-7086-4417-A672-7C7D17607D6C}">
      <text>
        <r>
          <rPr>
            <b/>
            <sz val="9"/>
            <color indexed="81"/>
            <rFont val="Tahoma"/>
            <family val="2"/>
          </rPr>
          <t>Stephen Cheung:</t>
        </r>
        <r>
          <rPr>
            <sz val="9"/>
            <color indexed="81"/>
            <rFont val="Tahoma"/>
            <family val="2"/>
          </rPr>
          <t xml:space="preserve">
Note: 2 classrooms at CASM may be combined to form 1 classroom 
For example, 209B/212B = Room 209 +212 in building B 
Capitalized Letter represents the building (A, B, C)
Lower case letter represents sub-room (if applicable)
For example, 100(a)B = Room 100a in Building B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tc={09620DFB-4259-4E5C-8602-9CC0561604B4}</author>
  </authors>
  <commentList>
    <comment ref="K1" authorId="0" shapeId="0" xr:uid="{09620DFB-4259-4E5C-8602-9CC0561604B4}">
      <text>
        <t>[Threaded comment]
Your version of Excel allows you to read this threaded comment; however, any edits to it will get removed if the file is opened in a newer version of Excel. Learn more: https://go.microsoft.com/fwlink/?linkid=870924
Comment:
    Alternative option: offer assessments on other days?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tc={5FD22335-3D90-49E7-AD9B-211671003202}</author>
  </authors>
  <commentList>
    <comment ref="W24" authorId="0" shapeId="0" xr:uid="{5FD22335-3D90-49E7-AD9B-211671003202}">
      <text>
        <t>[Threaded comment]
Your version of Excel allows you to read this threaded comment; however, any edits to it will get removed if the file is opened in a newer version of Excel. Learn more: https://go.microsoft.com/fwlink/?linkid=870924
Comment:
    Deloitte to review</t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tc={DA489920-1A14-440A-83C0-7521DEFF6CB6}</author>
  </authors>
  <commentList>
    <comment ref="W24" authorId="0" shapeId="0" xr:uid="{DA489920-1A14-440A-83C0-7521DEFF6CB6}">
      <text>
        <t>[Threaded comment]
Your version of Excel allows you to read this threaded comment; however, any edits to it will get removed if the file is opened in a newer version of Excel. Learn more: https://go.microsoft.com/fwlink/?linkid=870924
Comment:
    Deloitte to review</t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tc={6E2D7328-AAE8-4EB0-9F2A-F8BE8B62149F}</author>
  </authors>
  <commentList>
    <comment ref="W24" authorId="0" shapeId="0" xr:uid="{6E2D7328-AAE8-4EB0-9F2A-F8BE8B62149F}">
      <text>
        <t>[Threaded comment]
Your version of Excel allows you to read this threaded comment; however, any edits to it will get removed if the file is opened in a newer version of Excel. Learn more: https://go.microsoft.com/fwlink/?linkid=870924
Comment:
    Deloitte to review</t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tc={79EA1BD5-86F8-4DA4-AA73-B2E526FD6081}</author>
  </authors>
  <commentList>
    <comment ref="W24" authorId="0" shapeId="0" xr:uid="{79EA1BD5-86F8-4DA4-AA73-B2E526FD6081}">
      <text>
        <t>[Threaded comment]
Your version of Excel allows you to read this threaded comment; however, any edits to it will get removed if the file is opened in a newer version of Excel. Learn more: https://go.microsoft.com/fwlink/?linkid=870924
Comment:
    Deloitte to review</t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tc={1567D71A-6650-493F-8DE1-A4AFEB802393}</author>
  </authors>
  <commentList>
    <comment ref="W24" authorId="0" shapeId="0" xr:uid="{1567D71A-6650-493F-8DE1-A4AFEB802393}">
      <text>
        <t>[Threaded comment]
Your version of Excel allows you to read this threaded comment; however, any edits to it will get removed if the file is opened in a newer version of Excel. Learn more: https://go.microsoft.com/fwlink/?linkid=870924
Comment:
    Deloitte to review</t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tc={B8252EE9-D8EF-42FC-B06E-318AA2F6FA11}</author>
  </authors>
  <commentList>
    <comment ref="W24" authorId="0" shapeId="0" xr:uid="{B8252EE9-D8EF-42FC-B06E-318AA2F6FA11}">
      <text>
        <t>[Threaded comment]
Your version of Excel allows you to read this threaded comment; however, any edits to it will get removed if the file is opened in a newer version of Excel. Learn more: https://go.microsoft.com/fwlink/?linkid=870924
Comment:
    Deloitte to review</t>
      </text>
    </comment>
  </commentList>
</comments>
</file>

<file path=xl/sharedStrings.xml><?xml version="1.0" encoding="utf-8"?>
<sst xmlns="http://schemas.openxmlformats.org/spreadsheetml/2006/main" count="9250" uniqueCount="1596">
  <si>
    <t xml:space="preserve"> </t>
  </si>
  <si>
    <t>Description</t>
  </si>
  <si>
    <t>CASM</t>
  </si>
  <si>
    <t>CASM-A 203</t>
  </si>
  <si>
    <t>Classroom</t>
  </si>
  <si>
    <t>Lectrure</t>
  </si>
  <si>
    <t>Yes</t>
  </si>
  <si>
    <t>? OT</t>
  </si>
  <si>
    <t>CASM-A 209</t>
  </si>
  <si>
    <t xml:space="preserve">OT </t>
  </si>
  <si>
    <t>CASM-A 205</t>
  </si>
  <si>
    <t>Lecture</t>
  </si>
  <si>
    <t>Lecture/Lab</t>
  </si>
  <si>
    <t>CASM-B 104</t>
  </si>
  <si>
    <t>Wet Lab</t>
  </si>
  <si>
    <t>Lab</t>
  </si>
  <si>
    <t>CASM-B 110</t>
  </si>
  <si>
    <t>Dry Lab</t>
  </si>
  <si>
    <t>CASM-B 128</t>
  </si>
  <si>
    <t>Library</t>
  </si>
  <si>
    <t>Learning Research</t>
  </si>
  <si>
    <t>70 (includes study rms)</t>
  </si>
  <si>
    <t>CASM-B 119</t>
  </si>
  <si>
    <t>Study</t>
  </si>
  <si>
    <t>Open Study</t>
  </si>
  <si>
    <t>Yes, but needs converting</t>
  </si>
  <si>
    <t>CASM-B 203</t>
  </si>
  <si>
    <t xml:space="preserve">Modalities </t>
  </si>
  <si>
    <t>CASM-B 214</t>
  </si>
  <si>
    <t>CASM-B 212</t>
  </si>
  <si>
    <t>Musculoskeletal</t>
  </si>
  <si>
    <t>CASM-B 209</t>
  </si>
  <si>
    <t>CASM-B 208</t>
  </si>
  <si>
    <t>CASM-C 110</t>
  </si>
  <si>
    <t>Skills/Neuro Lab</t>
  </si>
  <si>
    <t>suspension equipment swing hook for peds</t>
  </si>
  <si>
    <t>CASM-C 111</t>
  </si>
  <si>
    <t>CASM-C 112</t>
  </si>
  <si>
    <t>CASM-C 113</t>
  </si>
  <si>
    <t>CASM- 201</t>
  </si>
  <si>
    <t>ADL</t>
  </si>
  <si>
    <t>OT</t>
  </si>
  <si>
    <t>CASM-C 202</t>
  </si>
  <si>
    <t>CASM-C 204</t>
  </si>
  <si>
    <t xml:space="preserve">Reasearch </t>
  </si>
  <si>
    <t>CASM- 200</t>
  </si>
  <si>
    <t>CICP</t>
  </si>
  <si>
    <t>CASM- 211</t>
  </si>
  <si>
    <t>Observation</t>
  </si>
  <si>
    <t>classroom</t>
  </si>
  <si>
    <t>203 B--Modalities</t>
  </si>
  <si>
    <t>203 C-lecture conversion</t>
  </si>
  <si>
    <t>203 A-lecture</t>
  </si>
  <si>
    <t>209A-OPL and lecture</t>
  </si>
  <si>
    <t>ADL-C--201 -25</t>
  </si>
  <si>
    <t>Sim Center--16 beds</t>
  </si>
  <si>
    <t>200-CICP</t>
  </si>
  <si>
    <t>211-Debrief--</t>
  </si>
  <si>
    <t>202 C</t>
  </si>
  <si>
    <t>204 C Research</t>
  </si>
  <si>
    <t>AT</t>
  </si>
  <si>
    <t>Gero</t>
  </si>
  <si>
    <t>Peds</t>
  </si>
  <si>
    <t>PT Flex</t>
  </si>
  <si>
    <t>Term 2</t>
  </si>
  <si>
    <t>OT Flex</t>
  </si>
  <si>
    <t>PT</t>
  </si>
  <si>
    <t>Overview of Courses</t>
  </si>
  <si>
    <t>Other Room Info</t>
  </si>
  <si>
    <t>Quad</t>
  </si>
  <si>
    <t>Program
(PT- Res, PT-Flex, or Nursing)</t>
  </si>
  <si>
    <t>List of Terms
(if PT)</t>
  </si>
  <si>
    <t>Course
(Abbev + Name)</t>
  </si>
  <si>
    <t>No. Lab Hours per section 
(if PT)</t>
  </si>
  <si>
    <t>No. Assessment Hours (if PT)</t>
  </si>
  <si>
    <t>Student Enrollment in Current Term</t>
  </si>
  <si>
    <t>No. Sections (if PT)</t>
  </si>
  <si>
    <t>Lab Materials
(if PT)</t>
  </si>
  <si>
    <t>Same materials for assessments? (if PT)</t>
  </si>
  <si>
    <t>PPE
(if PT)</t>
  </si>
  <si>
    <t>Room requirements?
(if PT)</t>
  </si>
  <si>
    <t>Rooms</t>
  </si>
  <si>
    <t>203B</t>
  </si>
  <si>
    <t>214B</t>
  </si>
  <si>
    <t>ROOMS</t>
  </si>
  <si>
    <t>208B</t>
  </si>
  <si>
    <t>209B</t>
  </si>
  <si>
    <t>110(a)B</t>
  </si>
  <si>
    <t>110(b)B</t>
  </si>
  <si>
    <t>112C/110C</t>
  </si>
  <si>
    <t>113C/111C</t>
  </si>
  <si>
    <t>209A(a)</t>
  </si>
  <si>
    <t>209A(b)</t>
  </si>
  <si>
    <t xml:space="preserve">209A(c) </t>
  </si>
  <si>
    <t>205A(a)</t>
  </si>
  <si>
    <t>205A(b)</t>
  </si>
  <si>
    <t>203A(a)</t>
  </si>
  <si>
    <t>209A(c)</t>
  </si>
  <si>
    <t>PT-Res</t>
  </si>
  <si>
    <t xml:space="preserve">PHT 5125C Applied Anatomy 1 </t>
  </si>
  <si>
    <t>4 high-low tables;
linens</t>
  </si>
  <si>
    <t>yes</t>
  </si>
  <si>
    <t>sanitizing spray or wipes; hand sanitizer for each table; gloves in back if desired</t>
  </si>
  <si>
    <t>any</t>
  </si>
  <si>
    <t>Saturday 10/3/2020 PT Flex</t>
  </si>
  <si>
    <t>Sunday 10/4/2020 PT Flex</t>
  </si>
  <si>
    <t>Monday 10/5/2020 PT</t>
  </si>
  <si>
    <t>Monday 10/5/2020 OT</t>
  </si>
  <si>
    <t>10/5 Cleaning Notes</t>
  </si>
  <si>
    <r>
      <t xml:space="preserve">Tuesday 10/6/2020 - </t>
    </r>
    <r>
      <rPr>
        <sz val="16"/>
        <color rgb="FFFF0000"/>
        <rFont val="Calibri"/>
        <family val="2"/>
        <scheme val="minor"/>
      </rPr>
      <t>No PT</t>
    </r>
  </si>
  <si>
    <t>Tuesday 10/6/2020 - OT</t>
  </si>
  <si>
    <t>10/6 Cleaning Notes</t>
  </si>
  <si>
    <t>Wednesday 10/7/2020 PT</t>
  </si>
  <si>
    <t>Wednesday 10/7/2020 - OT</t>
  </si>
  <si>
    <t>10/7 Cleaning Notes</t>
  </si>
  <si>
    <t>Thursday 10/8/2020 - PT</t>
  </si>
  <si>
    <t>Thursday 10/8/2020 - OT</t>
  </si>
  <si>
    <t>10/8 Cleaning Notes</t>
  </si>
  <si>
    <t>Friday 10/9/2020 - PT</t>
  </si>
  <si>
    <t>Friday 10/9/2020 - OT</t>
  </si>
  <si>
    <t>10/9 Cleaning Notes</t>
  </si>
  <si>
    <t xml:space="preserve">HSC 5130C Patient/Client Care Management 1 </t>
  </si>
  <si>
    <t>4 high-low tables;
wheelchairs, sliding board, gait belts, stethescopes (each week);
crutches and walkers (weeks 3-5)</t>
  </si>
  <si>
    <t>sanitizing spray or wipes; hand sanitizer for each table; gloves in back if desired; gowns</t>
  </si>
  <si>
    <t>Flex DPT Term 3(30)</t>
  </si>
  <si>
    <t>PT Term 1 (65)</t>
  </si>
  <si>
    <t>OT Term 1 (54)</t>
  </si>
  <si>
    <t>PT Term 3(72)</t>
  </si>
  <si>
    <t>OT Term 3 (49)</t>
  </si>
  <si>
    <t>PT Term 4(58)</t>
  </si>
  <si>
    <t xml:space="preserve">PT Term 4 (58)
</t>
  </si>
  <si>
    <t xml:space="preserve">PHT 5160C Soft Tissue Interventions I </t>
  </si>
  <si>
    <t>4 high-low tables;
linens; lotions</t>
  </si>
  <si>
    <t xml:space="preserve"> PHT 5226C Applied Anatomy II</t>
  </si>
  <si>
    <t xml:space="preserve">PT Flex-3A(9)
PHT 5250C Musculoskeletal I
</t>
  </si>
  <si>
    <t xml:space="preserve">PT Flex-3B(8)
PHT 5250C Muscouloskeletal I
</t>
  </si>
  <si>
    <t xml:space="preserve">PT Flex-3C(7)
PHT 5250C Musculoskeletal I
</t>
  </si>
  <si>
    <t xml:space="preserve">PT Flex-3D(6)
PHT 5250C Musculoskeletal I
</t>
  </si>
  <si>
    <t xml:space="preserve">PT Flex-3A(9)
PHT 5245C Movement Science I
</t>
  </si>
  <si>
    <t xml:space="preserve">PT Flex-3B(8) 
PHT 5245C Movement Science I
</t>
  </si>
  <si>
    <t xml:space="preserve">PT Flex-3C(7) 
PHT 5245C Movement Science I
</t>
  </si>
  <si>
    <t xml:space="preserve">PT Flex-3D(6)
PHT 5245C Movment Science I
</t>
  </si>
  <si>
    <t xml:space="preserve">OT-1C(9)
OCT 5135C Anatomy Applied to Occupation Maureen Johnson         Laura Bostock               Kristin Morse                    Yeon Kim                           </t>
  </si>
  <si>
    <t xml:space="preserve">OT-1C(9)
OCT 5135C Anatomy Applied to Occupation Maureen Johnson         Laura Bostock                 Kristin Morse                    Yeon Kim                       </t>
  </si>
  <si>
    <t xml:space="preserve">OT-1C(9)
OCT 5135C Anatomy Applied to Occupation Maureen Johnson         Laura Bostock                    Kristin Morse                    Yeon Kim                          </t>
  </si>
  <si>
    <t xml:space="preserve">OT-1A (9)
OCT 5135C Anatomy Applied to Occupation
8-10AM
 Maureen Johnson        Laura Bostock                  Kristin Morse                    Yeon Kim                             </t>
  </si>
  <si>
    <t xml:space="preserve">OT-1B (9)
OCT 5135C Anatomy Applied to Occupation
8-10AM
 Maureen Johnson         Laura Bostock                   Kristin Morse                    Yeon Kim                          </t>
  </si>
  <si>
    <t xml:space="preserve">OT-1C (9)
OCT 5135C Anatomy Applied to Occupation
8-10AM
 Maureen Johnson          Laura Bostock                   Kristin Morse                    Yeon Kim                           </t>
  </si>
  <si>
    <t>PT-3A(9)
PHT 5315C Neuromuscular I 
 Johnson</t>
  </si>
  <si>
    <t>PT-3B(9)
PHT 5315C Neuromuscular I 
 Johnson</t>
  </si>
  <si>
    <t>PT-3C(9)
PHT 5315C Neuromuscular I 
 Ganesan</t>
  </si>
  <si>
    <t>PT-3D(9)
PHT 5315C Neuromuscular I 
Genesan</t>
  </si>
  <si>
    <t xml:space="preserve">OT-3A(9)
OCT 5355C Clinical Applications in Pediatrics/Adolescence
8-10AM
Cecilia Martinez                    Jazminne Orozco Arteaga  Mark Petersen                             Janel Rafenstein                   </t>
  </si>
  <si>
    <t xml:space="preserve">OT-3B(9)
OCT 5355C Clinical Applications in Pediatrics/Adolescence
8-10AM
Cecilia Martinez                    Jazminne Orozco Arteaga  Mark Petersen                             Janel Rafenstein                  </t>
  </si>
  <si>
    <t xml:space="preserve">OT-3C(9)
OCT 5355C Clinical Applications in Pediatrics/Adolescence
8-10AM
Cecilia Martinez                    Jazminne Orozco Arteaga  Mark Petersen                             Janel Rafenstein                   </t>
  </si>
  <si>
    <t>PT-4A(9)
PHT 5435C Biophysical Agents
Allen</t>
  </si>
  <si>
    <t>PT-4B(9)
PHT 5435C Biophysical Agents
Allen</t>
  </si>
  <si>
    <t>PT-4C(9)
PHT 5435C Biophysical Agents
 Body</t>
  </si>
  <si>
    <t>PT-4D(7)
PHT 5435C Biophysical Agents
Body</t>
  </si>
  <si>
    <t xml:space="preserve">OT-3A(9)
OCT 5355C Clinical Applications in Pediatrics/Adolescence
8-10AM
Cecilia Martinez                    Jazminne Orozco Arteaga  Mark Petersen                             Janel Rafenstein                        </t>
  </si>
  <si>
    <t xml:space="preserve">OT-3B(9)
OCT 5355C Clinical Applications in Pediatrics/Adolescence
8-10AM
Cecilia Martinez                    Jazminne Orozco Arteaga  Mark Petersen                             Janel Rafenstein                        </t>
  </si>
  <si>
    <t>PT-4A(9)
PHT 5415C Neuromuscular II
   Alshammari</t>
  </si>
  <si>
    <t>PT-4B(9)
PHT 5415C Neuromuscular II
   Alshammari</t>
  </si>
  <si>
    <t>PT-4C(9)
PHT 5415C Neuromuscular II
   Hanover</t>
  </si>
  <si>
    <t>PT-4D(7)
PHT 5415C Neuromuscular II
   Hanover</t>
  </si>
  <si>
    <t>OT-3A(9)
OCT 5355C Clinical Applications in Pediatrics/Adolescence
8-10AM
Cecilia Martinez</t>
  </si>
  <si>
    <t>OT-3B(9)
OCT 5355C Clinical Applications in Pediatrics/Adolescence
8-10AM
Cecilia Martinez</t>
  </si>
  <si>
    <t>OT-3C(9)
OCT 5355C Clinical Applications in Pediatrics/Adolescence
8-10AM
Cecilia Martinez</t>
  </si>
  <si>
    <t xml:space="preserve"> PHT 5245C Movement Science I </t>
  </si>
  <si>
    <t>4 high-low tables; linens; weights or another resistance tool e.g. therabands</t>
  </si>
  <si>
    <t xml:space="preserve">OT-1A(9)
OCT 5135C Anatomy Applied to Occupation 
        Maureen Johnson                         Laura Bostock                      Kristin Morse                       Yeon Kim                          </t>
  </si>
  <si>
    <t xml:space="preserve">OT-1B(9)
OCT 5135C Anatomy Applied to Occupation Maureen Johnson         Laura Bostock                    Kristin Morse                        Yeon Kim                            </t>
  </si>
  <si>
    <t xml:space="preserve">OT-1C(9)
OCT 5135C Anatomy Applied to Occupation Maureen Johnson         Laura Bostock                  Kristin Morse                    Yeon Kim                          </t>
  </si>
  <si>
    <t xml:space="preserve">PHT 5250C Musculoskeletal I </t>
  </si>
  <si>
    <t xml:space="preserve">OT-1D (9)
OCT 5135C Anatomy Applied to Occupation
8:30-10:30AM
  Maureen Johnson          Laura Bostock                  Kristin Morse                    Yeon Kim                         </t>
  </si>
  <si>
    <t xml:space="preserve">OT-1E (9)
OCT 5135C Anatomy Applied to Occupation
8:30-10:30AM
  Maureen Johnson          Laura Bostock                 Kristin Morse                    Yeon Kim                          </t>
  </si>
  <si>
    <t xml:space="preserve">OT-1F (9)
OCT 5135C Anatomy Applied to Occupation
8:30-10:30AM
  Maureen Johnson          Laura Bostock                 Kristin Morse                    Yeon Kim                          </t>
  </si>
  <si>
    <t>Clean Stairwell and Elevator</t>
  </si>
  <si>
    <t>PT-3E(9)
PHT 5315C Neuromuscular I 
Johnson</t>
  </si>
  <si>
    <t>PT-3F(9)
PHT 5315C Neuromuscular I 
 Johnson</t>
  </si>
  <si>
    <t>PT-3G(9)
PHT 5315C Neuromuscular I 
 Ganesan</t>
  </si>
  <si>
    <t>PT-3H(9)
PHT 5315C Neuromuscular I 
Ganesan</t>
  </si>
  <si>
    <t xml:space="preserve">OT-3D(9)
OCT 5355C Clinical Applications in Pediatrics/Adolescence  
         8:30-10:30AM               Cecilia Martinez                    Jazminne Orozco Arteaga  Mark Petersen                             Janel Rafenstein                   </t>
  </si>
  <si>
    <t xml:space="preserve">OT-3E(7)
OCT 5355C Clinical Applications in Pediatrics/Adolescence
         8:30-10:30AM           Cecilia Martinez                    Jazminne Orozco Arteaga  Mark Petersen                             Janel Rafenstein                  </t>
  </si>
  <si>
    <t xml:space="preserve">OT-3F(6)
OCT 5355C Clinical Applications in Pediatrics/Adolescence
         8:30-10:30AM           Cecilia Martinez                    Jazminne Orozco Arteaga  Mark Petersen                             Janel Rafenstein                 </t>
  </si>
  <si>
    <t>PT-4E(6)
PHT 5435C Biophysical Agents
 Allen</t>
  </si>
  <si>
    <t>PT-4F(6)
PHT 5435C Biophysical Agents
     Allen</t>
  </si>
  <si>
    <t>PT-4G(6)
PHT 5435C Biophysical Agents
      Body</t>
  </si>
  <si>
    <t>PT-4H(6)
PHT 5435C Biophysical Agents
    Body</t>
  </si>
  <si>
    <t xml:space="preserve">OT-3D(9)
OCT 5355C Clinical Applications in Pediatrics/Adolescence
       8:30-10:30AM          Cecilia Martinez                    Jazminne Orozco Arteaga  Mark Petersen                             Janel Rafenstein                 </t>
  </si>
  <si>
    <t xml:space="preserve">OT-3E(7)
OCT 5355C Clinical Applications in Pediatrics/Adolescence
        8:30-10:30AM           Cecilia Martinez                    Jazminne Orozco Arteaga  Mark Petersen                             Janel Rafenstein                  </t>
  </si>
  <si>
    <t xml:space="preserve">OT-3F(6)
OCT 5355C Clinical Applications in Pediatrics/Adolescence
         8:30-10:30AM           Cecilia Martinez                    Jazminne Orozco Arteaga  Mark Petersen                             Janel Rafenstein                         </t>
  </si>
  <si>
    <t>PT-4D(6)
PHT 5415C Neuromuscular II
Alshammari</t>
  </si>
  <si>
    <t>PT-4F(6)
PHT 5415C Neuromuscular II
  Alshammari</t>
  </si>
  <si>
    <t>PT-4G(6)
PHT 5415C Neuromuscular II
Hanover</t>
  </si>
  <si>
    <t>PT-4H(6)
PHT 5415C Neuromuscular II
  Hanover</t>
  </si>
  <si>
    <t>OT-3D(9)
OCT 5355C Clinical Applications in Pediatrics/Adolescence
       8:30-10:30AM        Cecilia Martinez</t>
  </si>
  <si>
    <t>OT-3E(7)
OCT 5355C Clinical Applications in Pediatrics/Adolescence
         8:30-10:30AM       Cecilia Martinez</t>
  </si>
  <si>
    <t>OT-3F(6)
OCT 5355C Clinical Applications in Pediatrics/Adolescence
        8:30-10:30AM         Cecilia Martinez</t>
  </si>
  <si>
    <t>Previous Term Skills Check: HSC 5130C Patient/Client Care Management 1</t>
  </si>
  <si>
    <t xml:space="preserve"> PHT 5315C Neuromuscular I </t>
  </si>
  <si>
    <t>platform mat</t>
  </si>
  <si>
    <t>ideal to have the platform mats, but not necessary</t>
  </si>
  <si>
    <t>rooms specifically with platform mats</t>
  </si>
  <si>
    <t>PT-1A (9)
HSC 5130C
Patient/Client Care Management 1
Belleza</t>
  </si>
  <si>
    <t>PT-1B(9) 
HSC 5130C
Patient/Client Care Management 1
Belleza</t>
  </si>
  <si>
    <t>PT-1C(9)
HSC 5130C
Patient/Client Care Management 1
Miller, M</t>
  </si>
  <si>
    <t>PT-1D(9)
HSC 5130C
Patient/Client Care Management I
Miller, M</t>
  </si>
  <si>
    <t xml:space="preserve"> PHT 5345C Movement Science II </t>
  </si>
  <si>
    <t xml:space="preserve">PHT 5350C Musculoskeletal II </t>
  </si>
  <si>
    <t>4 high-low tables; linens</t>
  </si>
  <si>
    <t>PT-1E(9) 
HSC 5130C
Patient/Client Care Management I
Belleza</t>
  </si>
  <si>
    <t>PT-1F(7)
HSC 5130C
Patient/Client Care Management I
Bellza</t>
  </si>
  <si>
    <t>PT-1G(7)
HSC 5130C
Patient/Client Care Management I
Miller, M</t>
  </si>
  <si>
    <t>PT-1H(6)
HSC 5130C
Patient/Client Care Management I
Miller, M</t>
  </si>
  <si>
    <t xml:space="preserve">Previous Term Skills Check: PHT 5245C Movement Science I </t>
  </si>
  <si>
    <t xml:space="preserve">PHT 5415C Neuromuscular II </t>
  </si>
  <si>
    <t>Clean Bathrooms</t>
  </si>
  <si>
    <t xml:space="preserve"> PHT 5450C Musculoskeletal III </t>
  </si>
  <si>
    <t xml:space="preserve">PHT 5420C Cardiovascular and Pulmonary Physical Therapy </t>
  </si>
  <si>
    <t>1-2 high-low beds and 4 high-low tables; over the bed tables</t>
  </si>
  <si>
    <t>any
Room, however: best case scenario: SIM Center, but depends on space constraints</t>
  </si>
  <si>
    <t xml:space="preserve">OT-1D(9)
HSC 5130C Patient/Client Care Management  Courtney Bale        Matthew Limtiaco </t>
  </si>
  <si>
    <t xml:space="preserve">OT-1E(9)
HSC 5130C Patient/Client Care Management   Courtney Bale        Matthew Limtiaco </t>
  </si>
  <si>
    <t xml:space="preserve">OT-1F(9)
HSC 5130C Patient/Client Care Management Courtney Bale        Matthew Limtiaco </t>
  </si>
  <si>
    <t xml:space="preserve">PHT 5435C Biophysical Agents </t>
  </si>
  <si>
    <t>treatment tables, traction machines, electro-stim machines, ultrasound machines</t>
  </si>
  <si>
    <t>N/A</t>
  </si>
  <si>
    <t xml:space="preserve">OT-1A(9) 
HSC 5130C Patient/Client Care Management
          Courtney Bale             Matthew Limtiaco 
</t>
  </si>
  <si>
    <t xml:space="preserve">OT-1B(9)
HSC 5130C Patient/Client Care Management
         Courtney Bale             Matthew Limtiaco </t>
  </si>
  <si>
    <t xml:space="preserve">OT-1C(9) HSC 5130C Patient/Client Care    Management              Courtney Bale        Matthew Limtiaco </t>
  </si>
  <si>
    <t xml:space="preserve"> PHT 5430C Patient Care Management II </t>
  </si>
  <si>
    <t>OT-1A (9)
HSC 5130C Patient/Client Care Management
11-1PM
 Courtney Bale          Matthew Limtiaco</t>
  </si>
  <si>
    <t>OT-1B (9)
HSC 5130C Patient/Client Care Management
11-1PM
  Courtney Bale          Matthew Limtiaco</t>
  </si>
  <si>
    <t>OT-1C (9)
HSC 5130C Patient/Client Care Management
11-1PM
  Courtney Bale          Matthew Limtiaco</t>
  </si>
  <si>
    <t xml:space="preserve">OT-3A(9)
Review
(OCT 5225C/OCT 5230C/OCT 5217C)
11-2PM
Jazminne Orozco Arteaga      Mark Petersen                     Cecilia Martinez                    Jennie DiGrado                      Sara Wyckoff                       </t>
  </si>
  <si>
    <t xml:space="preserve">OT-3B(9)
Review
(OCT 5225C/OCT 5230C/OCT 5217C)
11-2PM
Jazminne Orozco Arteaga      Mark Petersen                     Cecilia Martinez                    Jennie DiGrado                      Sara Wyckoff                       </t>
  </si>
  <si>
    <t xml:space="preserve">OT-3C(9)
Review
(OCT 5225C/OCT 5230C/OCT 5217C)
11-2PM
Jazminne Orozco Arteaga      Mark Petersen                     Cecilia Martinez                    Jennie DiGrado                      Sara Wyckoff                        </t>
  </si>
  <si>
    <t>OT-3A(9)
OCT 5335C Clinical Applications in Psych and Community 
               11-2PM                                      Erin McIntyre             Jessica De Brun</t>
  </si>
  <si>
    <t>OT-3B(9)
OCT 5335C Clinical Applications in Psych and Community 
               11-2PM                                      Erin McIntyre             Jessica De Brun</t>
  </si>
  <si>
    <t>OT-3C(9)
OCT 5335C Clinical Applications in Psych and Community 
                11-2PM                                    Erin McIntyre             Jessica De Brun</t>
  </si>
  <si>
    <t xml:space="preserve">OT-3A(9)
OCT 5330C Assistive Technology
11-3PM
Maureen Johnson          Claire Uke                      Kristin Morse                 </t>
  </si>
  <si>
    <t xml:space="preserve">OT-3B(9)
OCT 5330C Assistive Technology
11-3PM
Maureen Johnson          Claire Uke                      Kristin Morse                 </t>
  </si>
  <si>
    <t xml:space="preserve">OT-3C(9)
OCT 5330C Assistive Technology
11-3PM
Maureen Johnson          Claire Uke                      Kristin Morse                 </t>
  </si>
  <si>
    <t xml:space="preserve">PHT 5660C Musculoskeletal IV </t>
  </si>
  <si>
    <t xml:space="preserve">PHT 5615C Neuromuscular III </t>
  </si>
  <si>
    <t>OT-1D (9)
HSC 5130C Patient/Client Care Management
11:30-1:30PM
  Courtney Bale          Matthew Limtiaco</t>
  </si>
  <si>
    <t>OT-1E (9)
HSC 5130C Patient/Client Care Management
11:30-1:30PM
  Courtney Bale          Matthew Limtiaco</t>
  </si>
  <si>
    <t>OT-1F (9)
HSC 5130C Patient/Client Care Management
11:30-1:30PM
  Courtney Bale          Matthew Limtiaco</t>
  </si>
  <si>
    <t xml:space="preserve">OT-3D(9)
Review
(OCT 5225C/OCT 5230C/OCT 5217C)
11-2PM
Jazminne Orozco Arteaga      Mark Petersen                     Cecilia Martinez                    Jennie DiGrado                      Sara Wyckoff                       </t>
  </si>
  <si>
    <t xml:space="preserve">OT-3E(7)
Review
(OCT 5225C/OCT 5230C/OCT 5217C)
11-2PM
Jazminne Orozco Arteaga      Mark Petersen                     Cecilia Martinez                    Jennie DiGrado                      Sara Wyckoff                        </t>
  </si>
  <si>
    <t xml:space="preserve">OT-3F(6)
Review
(OCT 5225C/OCT 5230C/OCT 5217C)
11-2PM
Jazminne Orozco Arteaga      Mark Petersen                     Cecilia Martinez                    Jennie DiGrado                      Sara Wyckoff                         </t>
  </si>
  <si>
    <t xml:space="preserve">OT-3D(9)
OCT 5335C Clinical Applications in Psych and Community 
         11:30-2:30PM                    Erin McIntyre             Jessica De Brun          </t>
  </si>
  <si>
    <t>OT-3E(7)
OCT 5335C Clinical Applications in Psych and Community 
          11:30-2:30PM                     Erin McIntyre             Jessica De Brun</t>
  </si>
  <si>
    <t xml:space="preserve">OT-3F(6)
OCT 5335C Clinical Applications in Psych and Community 
         11:30-2:30PM                      Erin McIntyre             Jessica De Brun          </t>
  </si>
  <si>
    <t xml:space="preserve">OT-3D(9)
OCT 5330C Assistive Technology
11:30-3:30PM
 Maureen Johnson          Claire Uke                      Kristin Morse                 </t>
  </si>
  <si>
    <t xml:space="preserve">OT-3D(7)
OCT 5330C Assistive Technology
11:30-3:30PM
Maureen Johnson          Claire Uke                      Kristin Morse                 </t>
  </si>
  <si>
    <t xml:space="preserve">OT-3F(6)
OCT 5330C Assistive Technology
11:30-3:30PM
Maureen Johnson          Claire Uke                      Kristin Morse                </t>
  </si>
  <si>
    <t>PT-Flex</t>
  </si>
  <si>
    <t>Clean Level 2 Bathrooms</t>
  </si>
  <si>
    <t>cleaning</t>
  </si>
  <si>
    <t xml:space="preserve">PT Term 6(71)
</t>
  </si>
  <si>
    <t xml:space="preserve">PT Flex-3A(9)
PHT 5250C Musculoskeletal I
</t>
  </si>
  <si>
    <t xml:space="preserve">PT Flex-3B(8)
PHT 5250C Musculoskeletal I
</t>
  </si>
  <si>
    <t>PT Flex-3D(6)
PHT 5250C Musculoskeletal I
1-3PM</t>
  </si>
  <si>
    <t xml:space="preserve">PT Flex-3B(8)
PHT 5245C Movement Science I
</t>
  </si>
  <si>
    <t xml:space="preserve">PT Flex-3C(7)
PHT 5245C Movement Science I
</t>
  </si>
  <si>
    <t>PT-1A(9)
PHT 5125C 
Applied Anatomy I
Body</t>
  </si>
  <si>
    <t>PT-1B(9) 
PHT 5125C
Applied Anatomy I
Body</t>
  </si>
  <si>
    <t>PT-1C(9) 
PHT 5125C
Applied Anatomy I
Moore</t>
  </si>
  <si>
    <t>PT-1D(9)
PHT 5125C 
Applied Anatomy I
Moore</t>
  </si>
  <si>
    <t>Clean Level 1 Bathrooms</t>
  </si>
  <si>
    <t>PT-6A(9)
PHT 5660C Musculoskeletal IV
Ivey</t>
  </si>
  <si>
    <t>PT-6B(9)
PHT 5660C Musculoskeletal IV
Ivey</t>
  </si>
  <si>
    <t>PT-6C(9)
PHT 5660C Musculoskeletal IV
Allen</t>
  </si>
  <si>
    <t>PT-6D(9)
PHT 5660C Musculoskeletal IV
Allen</t>
  </si>
  <si>
    <t>End of Week Deep Cleaning</t>
  </si>
  <si>
    <t>PT-1E (9)
PHT 5125C
Applied Anatomy I
Body</t>
  </si>
  <si>
    <t>PT-1F (7)
PHT 5125C
Applied Anatomy I
Body</t>
  </si>
  <si>
    <t>PT-1G (7)
PHT 5125C
Applied Anatomy I
Moore</t>
  </si>
  <si>
    <t>PT-1H (6)
PHT 5125C
Applied Anatomy I
Moore</t>
  </si>
  <si>
    <t>PT-6E(9)
PHT 5660C Musculoskeletal IV
Allen</t>
  </si>
  <si>
    <t>PT-6F(9)
PHT 5660C Musculoskeletal IV
Allen</t>
  </si>
  <si>
    <t>PT-6G(9)
PHT 5660C Musculoskeletal IV
Smith</t>
  </si>
  <si>
    <t>PT-6H(8)
PHT 5660C Musculoskeletal IV
Smith</t>
  </si>
  <si>
    <t>OT-3A(9)
OCT 5335C Clinical Applications in Psych and Community 
                3-6PM                                    Erin McIntyre             Jessica De Brun</t>
  </si>
  <si>
    <t>OT-3B(9)
OCT 5335C Clinical Applications in Psych and Community 
                3-6PM                                 Erin McIntyre             Jessica De Brun</t>
  </si>
  <si>
    <t>OT-3C(9)
OCT 5335C Clinical Applications in Psych and Community 
                 3-6PM                         Erin McIntyre             Jessica De Brun</t>
  </si>
  <si>
    <t>OT-3D(9)
OCT 5335C Clinical Applications in Psych and Community 
           3:30-6:30PM                  Erin McIntyre             Jessica De Brun</t>
  </si>
  <si>
    <t>OT-3E(7)
OCT 5335C Clinical Applications in Psych and Community 
              3:30-6:30PM        Erin McIntyre             Jessica De Brun</t>
  </si>
  <si>
    <t>OT-3F(6)
OCT 5335C Clinical Applications in Psych and Community 
             3:30-6:30PM                  Erin McIntyre             Jessica De Brun</t>
  </si>
  <si>
    <t>End of Day Cleaning</t>
  </si>
  <si>
    <t>EQUIPMENT NEEDS:</t>
  </si>
  <si>
    <t xml:space="preserve">EQUIPMENT NEEDS:	
</t>
  </si>
  <si>
    <t>AAO</t>
  </si>
  <si>
    <t>PCCM</t>
  </si>
  <si>
    <t>PEDS</t>
  </si>
  <si>
    <t>REVIEW</t>
  </si>
  <si>
    <t>PSYCH</t>
  </si>
  <si>
    <t>Saturday 10/10/2020 - PT Flex</t>
  </si>
  <si>
    <t>Saturday 10/10/2020 - OT Flex</t>
  </si>
  <si>
    <t>Sunday 10/11/2020 - PT Flex</t>
  </si>
  <si>
    <t>Sunday 10/11/2020 - OT Flex</t>
  </si>
  <si>
    <t>Monday 10/12/2020 - PT</t>
  </si>
  <si>
    <t>Monday 10/12/2020 - OT</t>
  </si>
  <si>
    <t>10/12 Cleaning Notes</t>
  </si>
  <si>
    <t>Tuesday 10/13/2020 - PT</t>
  </si>
  <si>
    <t>Tuesday 10/13/2020 - OT</t>
  </si>
  <si>
    <t>10/13 Cleaning Notes</t>
  </si>
  <si>
    <t>Wednesday 10/14/2020 - PT</t>
  </si>
  <si>
    <t>Wednesday 10/14/2020 - OT</t>
  </si>
  <si>
    <t>10/14 Cleaning Notes</t>
  </si>
  <si>
    <t>`</t>
  </si>
  <si>
    <t>Thursday 10/15/2020 - PT</t>
  </si>
  <si>
    <r>
      <t xml:space="preserve">Thursday 10/15/2020 - </t>
    </r>
    <r>
      <rPr>
        <sz val="14"/>
        <color rgb="FFFF0000"/>
        <rFont val="Calibri"/>
        <family val="2"/>
        <scheme val="minor"/>
      </rPr>
      <t>NO OT</t>
    </r>
  </si>
  <si>
    <t>10/15 Cleaning Notes</t>
  </si>
  <si>
    <t xml:space="preserve">Friday 10/16/2020 </t>
  </si>
  <si>
    <r>
      <t xml:space="preserve">Friday 10/16/2020 - </t>
    </r>
    <r>
      <rPr>
        <sz val="14"/>
        <color rgb="FFFF0000"/>
        <rFont val="Calibri"/>
        <family val="2"/>
        <scheme val="minor"/>
      </rPr>
      <t>No OT</t>
    </r>
  </si>
  <si>
    <t>Flex DPT Term 1(29)</t>
  </si>
  <si>
    <t>Flex MOT Term 1 (18)</t>
  </si>
  <si>
    <t>PT Term 1(72)</t>
  </si>
  <si>
    <t>OT Term 2(37)</t>
  </si>
  <si>
    <t>PT Term 2(72)</t>
  </si>
  <si>
    <t>PT-4A(9)
PHT 5430C Patient Client/Care Management II
Mathews</t>
  </si>
  <si>
    <t>PT-4B(9)
PHT 5430C Patient Client/Care Management II
Mathews</t>
  </si>
  <si>
    <t>PT-4C(9)
PHT 5430C Patient Client/Care Management II
Belleza</t>
  </si>
  <si>
    <t>PT-4D(7)
PHT 5430C Patient Client/Care Management II
Belleza</t>
  </si>
  <si>
    <t xml:space="preserve">PT Flex-1A (8)
PHT 5125C AA1
</t>
  </si>
  <si>
    <t xml:space="preserve">PT Flex-1B(7) 
PHT 5125C AA1
</t>
  </si>
  <si>
    <t xml:space="preserve">PT Flex-1C(7)
PHT 5125C AA1
</t>
  </si>
  <si>
    <t xml:space="preserve">PT Flex-1D(7)
PHT 5125C AA1
</t>
  </si>
  <si>
    <t xml:space="preserve">PT Flex-1A(8)
PHT 5150C 
Soft Tissue Interventions 1
</t>
  </si>
  <si>
    <t xml:space="preserve">PT Flex-1B(7)
PHT 5150C 
Soft Tissue Interventions 1
</t>
  </si>
  <si>
    <t xml:space="preserve">PT Flex-1C(7)
PHT 5150C 
Soft Tissue Interventions 1
</t>
  </si>
  <si>
    <t xml:space="preserve">PT Flex-1D (7)
PHT 5150C 
Soft Tissue Interventions 1
</t>
  </si>
  <si>
    <t>OT-2A (9)
Review Anatomy and PCM
              8-12PM          Laura Bostock     Maureen Johnson  Kristin Morse              Yeon Kim                  Courtney Bale          Matthew Limtiaco</t>
  </si>
  <si>
    <t>OT-2B (9)
Review Anatomy and PCM
             8-12PM             Laura Bostock     Maureen Johnson  Kristin Morse              Yeon Kim                  Courtney Bale          Matthew Limtiaco</t>
  </si>
  <si>
    <t>OT-2C (7)
Review Anatomy and PCM
               8-12PM             Laura Bostock     Maureen Johnson  Kristin Morse              Yeon Kim                  Courtney Bale          Matthew Limtiaco</t>
  </si>
  <si>
    <t>PT-2A(9)
PHT 5245C Movement Science I 
8-11AM  Ivey</t>
  </si>
  <si>
    <t>PT-2B(9)
PHT 5245C Movement Science I 
8-11AM Ivey</t>
  </si>
  <si>
    <t>PT-2C(9)
PHT 5245C Movement Science I 
8-11AM  Miller, N</t>
  </si>
  <si>
    <t>PT-2D(9)
PHT 5245C Movement Science I 
8-11AM   Miller, N</t>
  </si>
  <si>
    <t>OT-2A (9)
OCT 5225C Process of OT
             8-11AM                Heather Thomas      Bianca Doherty     Cecilia Martinez</t>
  </si>
  <si>
    <t>OT-2B (9)
OCT 5225C Process of OT
            8-11PM            Heather Thomas      Bianca Doherty     Cecilia Martinez</t>
  </si>
  <si>
    <t>OT-2C (7)
OCT 5225C Process of OT
             8-11PM                Heather Thomas      Bianca Doherty     Cecilia Martinez</t>
  </si>
  <si>
    <t>PT-3A(9)
PHT 5315C Neuromuscular I 
8-12PM  
 Johnson</t>
  </si>
  <si>
    <t>PT-3B(9)
PHT 5315C Neuromuscular I 
 8-12PM 
 Johnson</t>
  </si>
  <si>
    <t>PT-3C(9)
PHT 5315C Neuromuscular I 
8-12PM   
 Ganesan</t>
  </si>
  <si>
    <t>PT-3D(9)
PHT 5315C Neuromuscular I 
8-12PM   
Gansean</t>
  </si>
  <si>
    <t>OT-2A (9)
OCT 5230C Conditions
              8-12PM                 Heather Thomas           Mark Petersen          Jazminne Orozco Arteaga</t>
  </si>
  <si>
    <t>OT-2B (9)
OCT 5230C Conditions
             8-12PM          Heather Thomas           Mark Petersen          Jazminne Orozco Arteaga</t>
  </si>
  <si>
    <t>OT-2C (7)
OCT 5230C Conditions
             8-12PM           Heather Thomas           Mark Petersen    Jazminne Orozco Arteaga</t>
  </si>
  <si>
    <t>PT-3A(9)
PHT 5345C Movement Science II 
   Bezkor</t>
  </si>
  <si>
    <t>PT-3B(9)
PHT 5345C Movement Science II 
Bezkor</t>
  </si>
  <si>
    <t>PT-3C(9)
PHT 5345C Movement Science II 
Alshammari</t>
  </si>
  <si>
    <t>PT-3D(9)
PHT 5345C Movement Science II 
Alshammari</t>
  </si>
  <si>
    <t>PT-4E(6)
PHT 5430C Patient Client/Care Management II
Mathews</t>
  </si>
  <si>
    <t>PT-4F(6)
PHT 5430C Patient Client/Care Management II
Mathews</t>
  </si>
  <si>
    <t>PT-4G(6)
PHT 5430C Patient Client/Care Management II
Belleza</t>
  </si>
  <si>
    <t>PT-4H(6)
PHT 5430C Patient Client/Care Management II
Belleza</t>
  </si>
  <si>
    <t xml:space="preserve">OT Flex-1A(9)
OCT 5135C
        Anatomy Applied to                       Occupation                      Laura Bostock  </t>
  </si>
  <si>
    <t>OT Flex-1B(9)
OCT 5135C
Anatomy Applied to Occupation   Laura Bostock</t>
  </si>
  <si>
    <t xml:space="preserve">OT Flex-1A(9)
OCT 5135C
Anatomy Applied to      Occupation                      Laura Bostock       </t>
  </si>
  <si>
    <t xml:space="preserve">OT Flex-1B(9)
OCT 5135C
Anatomy Applied to Occupation   Laura Bostock  </t>
  </si>
  <si>
    <t>OT-2D (6)
Review Anatomy and PCM
      8:30-12:30PM          Laura Bostock     Maureen Johnson  Kristin Morse              Yeon Kim                  Courtney Bale          Matthew Limtiaco</t>
  </si>
  <si>
    <t>OT-2E (6)
Review Anatomy and PCM
         8:30-12:30PM           Laura Bostock     Maureen Johnson  Kristin Morse              Yeon Kim                  Courtney Bale          Matthew Limtiaco</t>
  </si>
  <si>
    <t>Clean Stairwell &amp; Elevator</t>
  </si>
  <si>
    <t>PT-2E(9)
PHT 5245C Movement Science I 
 8:30-11:30AM  Ivey</t>
  </si>
  <si>
    <t>PT-2F(9)
PHT 5245C Movement Science I 
 8:30-11:30AM         Miller, N</t>
  </si>
  <si>
    <t>PT-2G(9)
PHT 5245C Movement Science I 
8:30-11:30AM           Miller, N</t>
  </si>
  <si>
    <t>PT-2H(9)
PHT 5245C Movement Science I 
8:30-11:30AM         Miller, N</t>
  </si>
  <si>
    <t>OT-2D (6)
OCT 5225C Process of OT
        8:30-11:30AM               Heather Thomas      Bianca Doherty     Cecilia Martinez</t>
  </si>
  <si>
    <t>OT-2E (6)
OCT 5225C Process of OT
          8:30-11:30AM           Heather Thomas      Bianca Doherty     Cecilia Martinez</t>
  </si>
  <si>
    <t>PT-3E(9)
PHT 5315C Neuromuscular I 
 8:30-12:30PM  
 Johnson</t>
  </si>
  <si>
    <t>PT-3F(9)
PHT 5315C Neuromuscular I 
 8:30-12:30PM    
 Johnson</t>
  </si>
  <si>
    <t>PT-3G(9)
PHT 5315C Neuromuscular I 
 8:30-12:30PM  
 Ganesan</t>
  </si>
  <si>
    <t>PT-3H(9)
PHT 5315C Neuromuscular I 
 8:30-12:30PM    
 Ganesan</t>
  </si>
  <si>
    <t>OT-2D (6)
OCT 5230C Conditions
         8:30-12:30AM        Heather Thomas           Mark Petersen     Jazminne Orozco Arteaga</t>
  </si>
  <si>
    <t>OT-2E (6)
OCT 5230C Conditions
            8:30-12:30PM        Heather Thomas           Mark Petersen      Jazminne Orozco Arteaga</t>
  </si>
  <si>
    <t>PT-3E(9)
PHT 5345C Movement Science II 
   Bezkor</t>
  </si>
  <si>
    <t>PT-3F(9)
PHT 5345C Movement Science II 
   Bezkor</t>
  </si>
  <si>
    <t>PT-3G(9)
PHT 5345C Movement Science II 
   Alshammari</t>
  </si>
  <si>
    <t>PT-3H(9)
PHT 5345C Movement Science II 
Alshammari</t>
  </si>
  <si>
    <t>PT-1A(9)
HSC 5130C
Patient/Client Care Management 1
Belleza</t>
  </si>
  <si>
    <t>PT-1B(9)
HSC 5130C
Patient/Client Care Management 1
Belleza</t>
  </si>
  <si>
    <t>PT-1C (9)
HSC 5130C
Patient/Client Care Management 1
Miller, M</t>
  </si>
  <si>
    <t>PT-1D(9) 
HSC 5130C
Patient/Client Care Management I
Miller, M</t>
  </si>
  <si>
    <t>PT-1F(9)
HSC 5130C
Patient/Client Care Management I
Belleza</t>
  </si>
  <si>
    <t>PT-1G(9) 
HSC 5130C
Patient/Client Care Management I
Miller, M</t>
  </si>
  <si>
    <t>PT-1H(9)
HSC 5130C
Patient/Client Care Management I
Miller, M</t>
  </si>
  <si>
    <t>PT-3A(9)
PHT 5345C Movement Science II 
  Bezkor</t>
  </si>
  <si>
    <t>Clean CPE Bathrooms</t>
  </si>
  <si>
    <t>PT-3E(9)
PHT 5345C Movement Science II 
Bezkor</t>
  </si>
  <si>
    <t>PT-3F(9)
PHT 5345C Movement Science II 
Bezkor</t>
  </si>
  <si>
    <t>PT-3G(9)
PHT 5345C Movement Science II 
Alshammari</t>
  </si>
  <si>
    <t>PT-4A(9)
PHT 5420C Cardiovascular and Pulmonary Physical Therapy
Laslovich, J</t>
  </si>
  <si>
    <t>PT-4B(9)
PHT 5420C Cardiovascular and Pulmonary Physical Therapy
Laslovich, J</t>
  </si>
  <si>
    <t>PT-4C(9)
PHT 5420C Cardiovascular and Pulmonary Physical Therapy
Moeller</t>
  </si>
  <si>
    <t>PT-4D(7)
PHT 5420C Cardiovascular and Pulmonary Physical Therapy
Moeller</t>
  </si>
  <si>
    <t>PT-4E(6)
PHT 5420C Cardiovascular and Pulmonary Physical Therapy
   Laslovish, J</t>
  </si>
  <si>
    <t>PT-4F(6)
PHT 5420C Cardiovascular and Pulmonary Physical Therapy
   Laslovich, J</t>
  </si>
  <si>
    <t>PT-4G(6)
PHT 5420C Cardiovascular and Pulmonary Physical Therapy
    Moeller</t>
  </si>
  <si>
    <t>PT-4H(6)
PHT 5420C Cardiovascular and Pulmonary Physical Therapy
    Moeller</t>
  </si>
  <si>
    <t>PT-2A(9)
PHT 5226C Applied Anatomy II
12-3PM Leyva</t>
  </si>
  <si>
    <t>PT-2B(9)
PHT 5226C Applied Anatomy II
12-3PM Leyva</t>
  </si>
  <si>
    <t>PT-2C(9)
PHT 5226C Applied Anatomy II
12-3PM Long</t>
  </si>
  <si>
    <t>PT-2D(9)
PHT 5226C Applied Anatomy II
12-3PM Long</t>
  </si>
  <si>
    <t>PT-2E(9)
PHT 5226C Applied Anatomy II
12:30-3:30PM leyva</t>
  </si>
  <si>
    <t>PT-2F(9)
PHT 5226C Applied Anatomy II
12:30-3:30PM Leyva</t>
  </si>
  <si>
    <t>PT-2G(9)
PHT 5226C Applied Anatomy II
12:30-3:30PM Rice</t>
  </si>
  <si>
    <t xml:space="preserve">PT-2H(9)
PHT 5226C Applied Anatomy II
12:30-3:30PM Rice </t>
  </si>
  <si>
    <t>Moved from W to Friday for faculty availability</t>
  </si>
  <si>
    <t xml:space="preserve">PT Flex-1A(8)
PHT 5125C AA1
</t>
  </si>
  <si>
    <t xml:space="preserve">PT Flex-1B(7)
PHT 5125C AA1
</t>
  </si>
  <si>
    <t xml:space="preserve">PT Flex-1C (7)
PHT 5125C AA1
</t>
  </si>
  <si>
    <t xml:space="preserve">PT Flex-1A(8)
PHT 5125C 
Applied Anatomy I - Testing
</t>
  </si>
  <si>
    <t xml:space="preserve">PT Flex-1B(7)
PHT 5125C 
Applied Anatomy I - Testing
</t>
  </si>
  <si>
    <t xml:space="preserve">PT Flex-1C(7) 
PHT 5125C 
Applied Anatomy I - Testing
</t>
  </si>
  <si>
    <t xml:space="preserve">PT Flex-1D(7)
PHT 5125C 
Applied Anatomy I - Testing
</t>
  </si>
  <si>
    <t>PT-1A(9)
PHT 5160C Soft Tissue Interventions I
Raymond</t>
  </si>
  <si>
    <t>PT-1B(9)
PHT 5160C Soft Tissue Interventions I
Raymond</t>
  </si>
  <si>
    <t>PT-1C(9)
PHT 5160C Soft Tissue Interventions I
Rice</t>
  </si>
  <si>
    <t>PT-1D(9)
PHT 5160C Soft Tissue Interventions I
Rice</t>
  </si>
  <si>
    <t>OT-2A (9)
Review Anatomy and PCM
               1-3PM                    (same faculty as above)</t>
  </si>
  <si>
    <t>OT-2B (9)
Review Anatomy and PCM
            1-3PM              (same faculty as above)</t>
  </si>
  <si>
    <t>OT-2C (7)
Review Anatomy and PCM
             1-3PM             (same faculty as above)</t>
  </si>
  <si>
    <t>PT-1E(9)
PHT 5160C Soft Tissue Interventions I
Raymond</t>
  </si>
  <si>
    <t>PT-1F(9)
PHT 5160C Soft Tissue Interventions I
Raymond</t>
  </si>
  <si>
    <t>PT-1G(9)
PHT 5160C Soft Tissue Interventions I
Rice</t>
  </si>
  <si>
    <t>PT-1H(9)
PHT 5160C Soft Tissue Interventions I
Rice</t>
  </si>
  <si>
    <t>OT-2D (6)
Review Anatomy and PCM
        1:30-3:30PM    (same faculty as above)</t>
  </si>
  <si>
    <t xml:space="preserve">OT-2E (6)
Review Anatomy and PCM
        1:30-3:30PM           (same faculty as above)  </t>
  </si>
  <si>
    <t>PT-4A(9)
PHT 5450C Musculoskeletal III
Smith</t>
  </si>
  <si>
    <t>PT-4B(9)
PHT 5450C Musculoskeletal III
    Smith</t>
  </si>
  <si>
    <t>PT-4C(9)
PHT 5450C Musculoskeletal III
    Miller, N</t>
  </si>
  <si>
    <t>PT-4D(7)
PHT 5450C Musculoskeletal III
Miller, N</t>
  </si>
  <si>
    <t>PT-4E(6)
PHT 5450C Musculoskeletal III
Smith</t>
  </si>
  <si>
    <t>PT-4F(6)
PHT 5450C Musculoskeletal III
Smith</t>
  </si>
  <si>
    <t>PT-4G(6)
PHT 5450C Musculoskeletal III
Miller, N</t>
  </si>
  <si>
    <t>PT-4H(6)
PHT 5450C Musculoskeletal III
Miller, N</t>
  </si>
  <si>
    <t>CLEAN</t>
  </si>
  <si>
    <t>PT-2A(9)
PHT 5250C Musculoskeletal I  Bezkor</t>
  </si>
  <si>
    <t xml:space="preserve">PT-2B(9)
PHT 5250C Musculoskeletal I Bezkor </t>
  </si>
  <si>
    <t>PT-2C(9)
PHT 5250C Musculoskeletal I     Kane</t>
  </si>
  <si>
    <t xml:space="preserve">PT-2D(9)
PHT 5250C Musculoskeletal I     Kane </t>
  </si>
  <si>
    <t>PT-2E(9)
PHT 5250C
Musculoskeletal I  Bezkor</t>
  </si>
  <si>
    <t>PT-2F(9)
PHT 5250C
Musculoskeletal I  Bezkor</t>
  </si>
  <si>
    <t>PT-2G(9)
PHT 5250C
Musculoskeletal I     Kane</t>
  </si>
  <si>
    <t>PT-2H(9)
PHT 5250C
Musculoskeletal I     Kane</t>
  </si>
  <si>
    <t xml:space="preserve">End of day cleaning </t>
  </si>
  <si>
    <t>Moved from Tuesday 11/2 for faculty availablity</t>
  </si>
  <si>
    <t>AAO / PCCM Review</t>
  </si>
  <si>
    <t>Process of OT</t>
  </si>
  <si>
    <t>Conditions</t>
  </si>
  <si>
    <t>October 19-25 Schedule</t>
  </si>
  <si>
    <t>Room Info</t>
  </si>
  <si>
    <t>Saturday 10/17/2020 - PT Flex</t>
  </si>
  <si>
    <t>Saturday 10/17/2020 - OT Flex</t>
  </si>
  <si>
    <t>Sunday 10/18/2020 -PT Flex</t>
  </si>
  <si>
    <t>Sunday 10/18/2020 - OT Flex</t>
  </si>
  <si>
    <t>MONDAY 10/19/2020 PT</t>
  </si>
  <si>
    <t>Monday 10/19/2020 - OT</t>
  </si>
  <si>
    <t>10/19 Cleaning Notes</t>
  </si>
  <si>
    <t>Tuesday 10/20/2020 - PT</t>
  </si>
  <si>
    <t>Tuesday 10/20/2020 - OT</t>
  </si>
  <si>
    <t>10/20 Cleaning Notes</t>
  </si>
  <si>
    <t>Wednesday 10/21/2020 -  PT</t>
  </si>
  <si>
    <t>Wednesday 10/21/2020 - OT</t>
  </si>
  <si>
    <t>10/21 Cleaning Notes</t>
  </si>
  <si>
    <t>Thursday 10/22/2020 - PT</t>
  </si>
  <si>
    <r>
      <t xml:space="preserve">Thursday 10/22/2020 - </t>
    </r>
    <r>
      <rPr>
        <sz val="14"/>
        <color rgb="FFFF0000"/>
        <rFont val="Calibri"/>
        <family val="2"/>
        <scheme val="minor"/>
      </rPr>
      <t>NO OT</t>
    </r>
  </si>
  <si>
    <t>10/22 Cleaning Notes</t>
  </si>
  <si>
    <t>Friday 10/23/2020 - PT</t>
  </si>
  <si>
    <r>
      <t xml:space="preserve">Friday 10/23/2020 - </t>
    </r>
    <r>
      <rPr>
        <sz val="14"/>
        <color rgb="FFFF0000"/>
        <rFont val="Calibri"/>
        <family val="2"/>
        <scheme val="minor"/>
      </rPr>
      <t>NO OT</t>
    </r>
  </si>
  <si>
    <t>10/23 Cleaning Notes</t>
  </si>
  <si>
    <t>PT Flex Term 6(33)</t>
  </si>
  <si>
    <t>OT Flex Term 4(12)</t>
  </si>
  <si>
    <t>PT Term 1(65)</t>
  </si>
  <si>
    <t>OT Term 4(51)</t>
  </si>
  <si>
    <t>PT Term 4 (58)</t>
  </si>
  <si>
    <t>PT Term 6(72)</t>
  </si>
  <si>
    <t xml:space="preserve">PT Flex-6A(9)
PHT 5415C NMII
</t>
  </si>
  <si>
    <t xml:space="preserve">PT Flex-6B(9)
PHT 5415C NMII
</t>
  </si>
  <si>
    <t xml:space="preserve">PT Flex-6C(8)
PHT 5415C NMII
</t>
  </si>
  <si>
    <t xml:space="preserve">PT Flex-6D(7)
PHT 5415C NMII
</t>
  </si>
  <si>
    <t>PT Flex-6A(9)
 PCM2
8-12PM</t>
  </si>
  <si>
    <t>PT Flex-6A(8)
PCM2
8-12PM</t>
  </si>
  <si>
    <t>PT Flex-6A(7)
PCM2
8-12PM</t>
  </si>
  <si>
    <t>OT-4A(9)
Review 3rd Term       Cecilia Martinez       Mark Petersen       Maureen Johnson      Erin McIntyre        Jessica De Brun</t>
  </si>
  <si>
    <t>OT-4B(9)
Review 3rd Term         Cecilia Martinez       Mark Petersen       Maureen Johnson      Erin McIntyre        Jessica De Brun</t>
  </si>
  <si>
    <t>OT-4C(9)
Review 3rd Term        Cecilia Martinez       Mark Petersen       Maureen Johnson      Erin McIntyre        Jessica De Brun</t>
  </si>
  <si>
    <t xml:space="preserve">OTA-4A(9)
OCT 5425 
            Geriatrics                  Beth Sullivan               Rachel Marshall           Kathy Elgas                  Negin Zare                   </t>
  </si>
  <si>
    <t xml:space="preserve">OTA-4B(9)
OCT 5425 
            Geriatrics                       Beth Sullivan               Rachel Marshall           Kathy Elgas                  Negin Zare                   </t>
  </si>
  <si>
    <t xml:space="preserve">OTA-4C(9)
OCT 5425 
           Geriatrics                      Beth Sullivan               Rachel Marshall           Kathy Elgas                  Negin Zare                   </t>
  </si>
  <si>
    <t xml:space="preserve">OTA-4A(9)
OCT 5410C 
Clinical Applications in                   Adulthood                      Terri Roberts            Victoria Seno           Jennie DiGrado       </t>
  </si>
  <si>
    <t xml:space="preserve">OTA-4B(9)
OCT 5410C 
Clinical Applications in                 Adulthood                      Terri Roberts            Victoria Seno           Jennie DiGrado       </t>
  </si>
  <si>
    <t xml:space="preserve">OTA-4C(9)
OCT 5410C 
Clinical Applications in                   Adulthood                 Terri Roberts            Victoria Seno           Jennie DiGrado   </t>
  </si>
  <si>
    <t>PT-4A(9)
PHT 5435C
 Biophysical Agents Allen</t>
  </si>
  <si>
    <t>PT-4B(9)
PHT 5435C
 Biophysical Agents Allen</t>
  </si>
  <si>
    <t>PT-4C(9)
PHT 5435C
 Biophysical Agents Body</t>
  </si>
  <si>
    <t>PT-4D(7)
PHT 5435C
 Biophysical Agents Body</t>
  </si>
  <si>
    <t>OT-4D(9)
Review 3rd Term        Cecilia Martinez       Mark Petersen       Maureen Johnson      Erin McIntyre        Jessica De Brun</t>
  </si>
  <si>
    <t>OT-4E(8)
Reivew 3rd Term        Cecilia Martinez       Mark Petersen       Maureen Johnson      Erin McIntyre        Jessica De Brun</t>
  </si>
  <si>
    <t>OT-4F(7)
Review 3rd Term       Cecilia Martinez       Mark Petersen       Maureen Johnson      Erin McIntyre        Jessica De Brun</t>
  </si>
  <si>
    <t xml:space="preserve">OTA-4D(9)
OCT 5425 
            Geriatrics                       Beth Sullivan               Rachel Marshall           Kathy Elgas                  Negin Zare                  </t>
  </si>
  <si>
    <t xml:space="preserve">OTA-4E(7)
OCT 5425 
             Geriatrics                       Beth Sullivan               Rachel Marshall           Kathy Elgas                  Negin Zare                   </t>
  </si>
  <si>
    <t xml:space="preserve">OTA-4F(8)
OCT 5425 
             Geriatrics                    Beth Sullivan               Rachel Marshall           Kathy Elgas                  Negin Zare                   </t>
  </si>
  <si>
    <t xml:space="preserve">OTA-4D(9)
OCT 5410C
Clinical Applications in                   Adulthood                  Terri Roberts            Victoria Seno           Jennie DiGrado  </t>
  </si>
  <si>
    <t xml:space="preserve">OTA-4E(8)
OCT 5410C 
Clinical Applications in               Adulthood                Terri Roberts            Victoria Seno           Jennie DiGrado   </t>
  </si>
  <si>
    <t xml:space="preserve">OTA-4F(7)
OCT 5410C
 Clinical Applications in                Adulthood                     TTerri Roberts            Victoria Seno           Jennie DiGrado  </t>
  </si>
  <si>
    <t xml:space="preserve">OT Flex-4A(6)
OCT 5335C
Clinical Applications in Psych and Community  Erin McIntyre </t>
  </si>
  <si>
    <t>OT Flex-4B(6)
OCT 5335C
Clinical Applications in Psych and Community   Erin McIntyre</t>
  </si>
  <si>
    <t>OT Flex-4A(6)
OCT 5335C
Clinical Applications in Psych and Community   Erin McIntyre</t>
  </si>
  <si>
    <t>Clean Stairwell &amp; Elevators</t>
  </si>
  <si>
    <t>PT-4E(6)
PHT 5435C
 Biophysical Agents Allen</t>
  </si>
  <si>
    <t>PT-4F(6)
PHT 5435C
 Biophysical Agents Allen</t>
  </si>
  <si>
    <t>PT-4G(6)
PHT 5435C
 Biophysical Agents Body</t>
  </si>
  <si>
    <t>PT-4H(6)
PHT 5435C
 Biophysical Agents Body</t>
  </si>
  <si>
    <t>PT-6A(9)
PHT 5620C Geriatric Childers</t>
  </si>
  <si>
    <t>PT-6B(9)
PHT 5620C Geriatric Childers</t>
  </si>
  <si>
    <t>PT-6C(9)
PHT 5620C Geriatric  Childers</t>
  </si>
  <si>
    <t>PT-6D(9)
PHT 5620C Geriatric Childers</t>
  </si>
  <si>
    <t>PT-1A(9)
HSC 5130C
Patient/Client Care Management 1 Belleza</t>
  </si>
  <si>
    <t>PT-1B(9)
HSC 5130C
Patient/Client Care Management 1 Belleza</t>
  </si>
  <si>
    <t>PT-1C(9)
HSC 5130C
Patient/Client Care Management 1 Miller, M</t>
  </si>
  <si>
    <t>PT-1D(9)
HSC 5130C
Patient/Client Care Management 1 Miller, M</t>
  </si>
  <si>
    <t>PT-2E(9)
PHT 5245C Movement Science I  Ivey</t>
  </si>
  <si>
    <t>PT-2F(9)
PHT 5245C Movement Science I  Ivey</t>
  </si>
  <si>
    <t>PT-2G(9)
PHT 5245C Movement Science I  Miller, N</t>
  </si>
  <si>
    <t>PT-2H(9)
PHT 5245C Movement Science I  Miller, N</t>
  </si>
  <si>
    <t>PT-6E(9)
PHT 5620C Geriatric Childers</t>
  </si>
  <si>
    <t>PT-6F(9)
PHT 5620C Geriatric Childers</t>
  </si>
  <si>
    <t>PT-6G(9)
PHT 5620C Geriatric Childers</t>
  </si>
  <si>
    <t>PT-6H(9)
PHT 5620C Geriatric Childers</t>
  </si>
  <si>
    <t>PT-1E(9)
HSC 5130C
Patient/Client Care Management 1 Belleza</t>
  </si>
  <si>
    <t>PT-1F(7)
HSC 5130C
Patient/Client Care Management 1 Belleza</t>
  </si>
  <si>
    <t>PT-1G(7)
HSC 5130C
Patient/Client Care Management 1 Miller, M</t>
  </si>
  <si>
    <t>PT-1H(6)
HSC 5130C
Patient/Client Care Management 1 Miller, M</t>
  </si>
  <si>
    <t>PT-2C(9)
PHT 5245C Movement Science I  Miller, N</t>
  </si>
  <si>
    <t>PT-2D(9)
PHT 5245C Movement Science I  Miller, N</t>
  </si>
  <si>
    <t>PT-3A(9)
PHT 5315C Neuromuscular I 
 Johnson</t>
  </si>
  <si>
    <t>PT-3B(9)
PHT 5315C
Neuromuscular I Johnson</t>
  </si>
  <si>
    <t>PT-3C(9)
PHT 5315C
Neuromuscular I Ganesan</t>
  </si>
  <si>
    <t>PT-3D(9)
PHT 5315C
Neuromuscular I Ganesan</t>
  </si>
  <si>
    <t>PT-4A(9)
PHT 5450C
Musculoskeletal III Smith</t>
  </si>
  <si>
    <t>PT-4B(9)
PHT 5450C
Musculoskeletal III Smith</t>
  </si>
  <si>
    <t>PT-4C(9)
PHT 5450C
Musculoskeletal III Miller, N</t>
  </si>
  <si>
    <t>PT-4D(7)
PHT 5450C
Musculoskeletal III Miller, N</t>
  </si>
  <si>
    <t>PT-3E(9)
PHT 5315C
Neuromuscular I Johnson</t>
  </si>
  <si>
    <t>PT-3F(9)
PHT 5315C
Neuromuscular I Johnson</t>
  </si>
  <si>
    <t>PT-3G(9)
PHT 5315C
Neuromuscular I Ganesan</t>
  </si>
  <si>
    <t>PT-3H(9)
PHT 5315C
Neuromuscular I Ganesan</t>
  </si>
  <si>
    <t>PT-4E(6)
PHT 5450C
Musculoskeletal III Smith</t>
  </si>
  <si>
    <t>PT-4F(6)
PHT 5450C
Musculoskeletal III Smith</t>
  </si>
  <si>
    <t>PT-4G(6)
PHT 5450C
Musculoskeletal III Miller, N</t>
  </si>
  <si>
    <t>PT-4H(6)
PHT 5450C
Musculoskeletal III Miller, N</t>
  </si>
  <si>
    <t xml:space="preserve">OTA-4A(9)
OCT 5410C 
Clinical Applications in               Adulthood                  Terri Roberts            Victoria Seno           Jennie DiGrado  </t>
  </si>
  <si>
    <t xml:space="preserve">OTA-4B(9)
OCT 5410C 
Clinical Applications in                 Adulthood                     Terri Roberts            Victoria Seno           Jennie DiGrado  </t>
  </si>
  <si>
    <t xml:space="preserve">OTA-4C(9)
OCT 5410C 
Clinical Applications in                Adulthood                      Terri Roberts            Victoria Seno           Jennie DiGrado  </t>
  </si>
  <si>
    <t>PT-2A(9)
 5245C Movement Science I  Ivey</t>
  </si>
  <si>
    <t>PT-2B(9)
PHT 5245C Movement Science I  Ivey</t>
  </si>
  <si>
    <t xml:space="preserve">OTA-4A(9)
OCT 5425 
           Geriatrics                     Beth Sullivan                Rachel Marshall           Kathy Elgas                  Negin Zare                    </t>
  </si>
  <si>
    <t xml:space="preserve">OTA-4B(9)
OCT 5425 
            Geriatrics                     Beth Sullivan                 Rachel Marshall           Kathy Elgas                  Negin Zare                  </t>
  </si>
  <si>
    <t xml:space="preserve">OTA-4C(9)
OCT 5425 
            Geriatrics                     Beth Sullivan               Rachel Marshall           Kathy Elgas                  Negin Zare                    </t>
  </si>
  <si>
    <t xml:space="preserve">OTA-4D(9)
OCT 5410C
Clinical Applications in               Adulthood                     Terri Roberts            Victoria Seno           Jennie DiGrado  </t>
  </si>
  <si>
    <t xml:space="preserve">OTA-4E(8)
OCT 5410C 
Clinical Applications in               Adulthood                    Terri Roberts            Victoria Seno           Jennie DiGrado  </t>
  </si>
  <si>
    <t xml:space="preserve">OTA-4F(7)
OCT 5410C
 Clinical Applications in                Adulthood                     Terri Roberts            Victoria Seno           Jennie DiGrado  </t>
  </si>
  <si>
    <t xml:space="preserve">OTA-4D(9)
OCT 5425 
             Geriatrics                 Beth Sullivan               Rachel Marshall           Kathy Elgas                  Negin Zare                  </t>
  </si>
  <si>
    <t xml:space="preserve">OTA-4E(7)
OCT 5425 
             Geriatrics                    Beth Sullivan               Rachel Marshall           Kathy Elgas                  Negin Zare                   </t>
  </si>
  <si>
    <t>PT-6A(9)
PHT 5650C
Musculoskeletal IV Ivey</t>
  </si>
  <si>
    <t>PT-6B(9)
PHT 5650C
Musculoskeletal IV Ivey</t>
  </si>
  <si>
    <t>PT-6C(9)
PHT 5650C
Musculoskeletal IV Allen</t>
  </si>
  <si>
    <t>PT-6D(9)
PHT 5650C
Musculoskeletal IV Allen</t>
  </si>
  <si>
    <t>PT-1A(9)
PHT 5125C 
Applied Anatomy I Body</t>
  </si>
  <si>
    <t>PT-1B(9)
PHT 5125C 
Applied Anatomy I Body</t>
  </si>
  <si>
    <t>PT-1C(9)
PHT 5125C 
Applied Anatomy I Moore</t>
  </si>
  <si>
    <t>PT-1D(9)
PHT 5125C 
Applied Anatomy I Moore</t>
  </si>
  <si>
    <t>PT-6E(9)
PHT 5650C
Musculoskeletal IV Allen</t>
  </si>
  <si>
    <t>PT-6F(9)
PHT 5650C
Musculoskeletal IV Allen</t>
  </si>
  <si>
    <t>PT-6G(9)
PHT 5650C
Musculoskeletal IV Smith</t>
  </si>
  <si>
    <t>PT-6H(9)
PHT 5650C
Musculoskeletal IV Smith</t>
  </si>
  <si>
    <t>PT Flex-6A(9)
PCM2</t>
  </si>
  <si>
    <t>PT Flex-6B(9)
PCM2</t>
  </si>
  <si>
    <t>PT Flex-6C(8)
PCM2</t>
  </si>
  <si>
    <t>PT Flex-6D(7)
PCM2</t>
  </si>
  <si>
    <t>PT-1E(9)
PHT 5125C 
Applied Anatomy I Body</t>
  </si>
  <si>
    <t>PT-1F(7)
PHT 5125C 
Applied Anatomy I Body</t>
  </si>
  <si>
    <t>PT-1G(7)
PHT 5125C 
Applied Anatomy I Moore</t>
  </si>
  <si>
    <t>PT-1H(6)
PHT 5125C 
Applied Anatomy I Moore</t>
  </si>
  <si>
    <t xml:space="preserve">OT Flex-4A(6)
OCT 5335C
 Clinical Applications in 
Psych Community
</t>
  </si>
  <si>
    <t xml:space="preserve">OT Flex-4B(6)
OCT 5335C
Clinical Applications in Psych Community 
</t>
  </si>
  <si>
    <t xml:space="preserve">OT Flex-4A(6)
OCT 5335C
 Clinical Applications in 
Psych and Community 
</t>
  </si>
  <si>
    <t xml:space="preserve">OT Flex-4B(6)
OCT 5335C
Clinical Applications in Psych and Community 
</t>
  </si>
  <si>
    <t>AA1 Pactical Testing</t>
  </si>
  <si>
    <t>End of Week Cleaning</t>
  </si>
  <si>
    <t>Psych</t>
  </si>
  <si>
    <t>Review</t>
  </si>
  <si>
    <t>Adulthood</t>
  </si>
  <si>
    <t>October 26-November 1 Schedule</t>
  </si>
  <si>
    <t>Saturday 10/24/2020 - PT Flex</t>
  </si>
  <si>
    <t>Sunday 10/25/2020 - PT Flex</t>
  </si>
  <si>
    <t>Monday 10/26/2020</t>
  </si>
  <si>
    <r>
      <t xml:space="preserve">Monday 10/26/2020 - </t>
    </r>
    <r>
      <rPr>
        <sz val="14"/>
        <color rgb="FFFF0000"/>
        <rFont val="Calibri"/>
        <family val="2"/>
        <scheme val="minor"/>
      </rPr>
      <t>No OT</t>
    </r>
  </si>
  <si>
    <t>10/26 Cleaning Notes</t>
  </si>
  <si>
    <t>Tuesday 10/27/2020 - PT</t>
  </si>
  <si>
    <r>
      <t xml:space="preserve">Tuesday 10/27/2020 - </t>
    </r>
    <r>
      <rPr>
        <sz val="14"/>
        <color rgb="FFFF0000"/>
        <rFont val="Calibri"/>
        <family val="2"/>
        <scheme val="minor"/>
      </rPr>
      <t>No OT</t>
    </r>
  </si>
  <si>
    <r>
      <t xml:space="preserve">Wednesday 10/28/2020 - </t>
    </r>
    <r>
      <rPr>
        <sz val="14"/>
        <color rgb="FFFF0000"/>
        <rFont val="Calibri"/>
        <family val="2"/>
        <scheme val="minor"/>
      </rPr>
      <t>No PT</t>
    </r>
  </si>
  <si>
    <r>
      <t xml:space="preserve">Wednesday 10/28/2020 - </t>
    </r>
    <r>
      <rPr>
        <sz val="14"/>
        <color rgb="FFFF0000"/>
        <rFont val="Calibri"/>
        <family val="2"/>
        <scheme val="minor"/>
      </rPr>
      <t>No OT</t>
    </r>
  </si>
  <si>
    <t>10/28 Cleaning Notes</t>
  </si>
  <si>
    <t>Thursday 10/29/2020 - PT</t>
  </si>
  <si>
    <r>
      <t xml:space="preserve">Thursday 10/29/2020 - </t>
    </r>
    <r>
      <rPr>
        <sz val="14"/>
        <color rgb="FFFF0000"/>
        <rFont val="Calibri"/>
        <family val="2"/>
        <scheme val="minor"/>
      </rPr>
      <t>No OT</t>
    </r>
  </si>
  <si>
    <t>10/29Cleaning Notes</t>
  </si>
  <si>
    <t>Friday 10/30/2020 - PT</t>
  </si>
  <si>
    <r>
      <t xml:space="preserve">Friday 10/30/2020 - </t>
    </r>
    <r>
      <rPr>
        <sz val="14"/>
        <color rgb="FFFF0000"/>
        <rFont val="Calibri"/>
        <family val="2"/>
        <scheme val="minor"/>
      </rPr>
      <t>No OT</t>
    </r>
  </si>
  <si>
    <t>10/30 Cleaning Notes</t>
  </si>
  <si>
    <t xml:space="preserve">Flex DPT Term 7(26) </t>
  </si>
  <si>
    <t>Flex DPT Term 7(26)</t>
  </si>
  <si>
    <t>PT-4A(9)
PHT 5430C Patient Client/Care Management II
Mthews</t>
  </si>
  <si>
    <t xml:space="preserve">PT Flex - 7A(9)
PHT 5450C
Musculoskeletal III
</t>
  </si>
  <si>
    <t xml:space="preserve">PT Flex - 7B(9)
PHT 5450C
Musculoskeletal III
</t>
  </si>
  <si>
    <t xml:space="preserve">PT Flex - 7C(8)
PHT 5450C
Musculoskeletal III
</t>
  </si>
  <si>
    <t xml:space="preserve">PT Flex - 7A(9)
PHT 5450C
Musculoskeletal III
</t>
  </si>
  <si>
    <t>PT-3E(9)
PHT 5345C
Movement Science II Bezkor</t>
  </si>
  <si>
    <t>PT-3F(9)
PHT 5345C
Movement Science II Bezkor</t>
  </si>
  <si>
    <t>PT-3G(9)
PHT 5345C
Movement Science II Alshammari</t>
  </si>
  <si>
    <t>PT-3H(9)
PHT 5345C
Movement Science II Alshammari</t>
  </si>
  <si>
    <t>PT-3A(9)
PHT 5345C
Movement Science  II
Bezkor</t>
  </si>
  <si>
    <t>PT-3B(9)
PHT 5345C
Movement Science II Bezkor</t>
  </si>
  <si>
    <t>PT-3C(9)
PHT 5345C
Movement Science II Alshammari</t>
  </si>
  <si>
    <t>PT-3D(9)
PHT 5345C
Movement Science II Alshammari</t>
  </si>
  <si>
    <t>PT-2A(9)
PHT 5245C
Movement Science I Ivey</t>
  </si>
  <si>
    <t>PT-2B(9)
PHT 5245C
Movement Science I Ivey</t>
  </si>
  <si>
    <t>PT-2C(9)
PHT 5245C
Movement Science I Miller, N</t>
  </si>
  <si>
    <t>PT-2D(9)
PHT 5245C
Movement Science I Miller, N</t>
  </si>
  <si>
    <t>PT-1H(6)
HSC 5130C
Patient/Client Care Management 1 ,iller, M</t>
  </si>
  <si>
    <t>PT-2E(9)
PHT 5245C
Movement Science I Ivey</t>
  </si>
  <si>
    <t>PT-2F(9)
PHT 5245C
Movement Science I Ivey</t>
  </si>
  <si>
    <t>PT-4A(9)
PHT 5420C Cardiovascular and Pulmonary Physical Therapy
11:45-1:30PM Laslovich, J</t>
  </si>
  <si>
    <t>PT-2G(9)
PHT 5245C
Movement Science I Miller, N</t>
  </si>
  <si>
    <t>PT-2H(9)
PHT 5245C
Movement Science I Miller, N</t>
  </si>
  <si>
    <t>PT-4E(6)
PHT 5420C Cardiovascular and Pulmonary Physical Therapy
   Laslovic, J</t>
  </si>
  <si>
    <t>PT-4F(6)
PHT 5420C Cardiovascular and Pulmonary Physical Therapy
Laslovich, J</t>
  </si>
  <si>
    <t>PT-4H(6)
PHT 5420C Cardiovascular and Pulmonary Physical Therapy
Moeller</t>
  </si>
  <si>
    <t>PT-1A(9)
PHT 5125C 
Applied Anatomy I  Body</t>
  </si>
  <si>
    <t xml:space="preserve">PT Flex - 7A(9)
PHT 5450C
Musculoskeletal III
</t>
  </si>
  <si>
    <t xml:space="preserve">PT Flex - 7A(9)
PHT 5420C Cardiovascular and Pulmoary
</t>
  </si>
  <si>
    <t xml:space="preserve">PT Flex - 7B(9)
PHT 5420C Cardiovascular and Pulmonary
</t>
  </si>
  <si>
    <t xml:space="preserve">PT Flex - 7C(8)
PHT 5420C Cardiovas
</t>
  </si>
  <si>
    <t>Moved from 10/21 for faculy availability</t>
  </si>
  <si>
    <t>PT-4A(9)
PHT 5450C Musculoskeletal III
2:30-5:30 PM   Smith</t>
  </si>
  <si>
    <t>PT-4B(9)
PHT 5450C Musculoskeletal III
2:30-5:30 PM      Smith</t>
  </si>
  <si>
    <t>PT-4C(9)
PHT 5450C Musculoskeletal III
2:30-5:30 PM     Miller, N</t>
  </si>
  <si>
    <t>PT-4D(7)
PHT 5450C Musculoskeletal III
2:30-5:30 PM  Miller, N</t>
  </si>
  <si>
    <t>PT-4E(6)
PHT 5450C Musculoskeletal III
2:45-5:45 PM Smith</t>
  </si>
  <si>
    <t>PT-4F(6)
PHT 5450C Musculoskeletal III
2:45-5:45 PM Smith</t>
  </si>
  <si>
    <t>PT-4G(6)
PHT 5450C Musculoskeletal III
2:45-5:45 PM Miller, N</t>
  </si>
  <si>
    <t>PT-4H(6)
PHT 5450C Musculoskeletal III
2:45-5:45 PM Miller, N</t>
  </si>
  <si>
    <t>PT-2A(9)
PHT 5250C Musculoskeletal I Bezkor</t>
  </si>
  <si>
    <t>PT-2B(9)
PHT 5250C Musculoskeletal I Bezkor</t>
  </si>
  <si>
    <t>PT-2C(9)
PHT 5250C Musculoskeletal I Kane</t>
  </si>
  <si>
    <t>PT-2D(9)
PHT 5250C Musculoskeletal I Kane</t>
  </si>
  <si>
    <t>PT-2E(9)
PHT 5250C Musculoskeletal I Bezkor</t>
  </si>
  <si>
    <t>PT-2F(9)
PHT 5250C Musculoskeletal I Bezkor</t>
  </si>
  <si>
    <t>PT-2G(9)
PHT 5250C Musculoskeletal I Kane</t>
  </si>
  <si>
    <t>PT-2H(9)
PHT 5250C Musculoskeletal I Kane</t>
  </si>
  <si>
    <t xml:space="preserve">MSK 1 moved  from, 10/20  for faculty availabiliy.  </t>
  </si>
  <si>
    <t>110C/112C</t>
  </si>
  <si>
    <t>Saturday 10/31/2020 - PT Flex</t>
  </si>
  <si>
    <t>Sunday 11/1/2020 PT Flex</t>
  </si>
  <si>
    <t>Monday 11/02/2020 - PT</t>
  </si>
  <si>
    <t>Monday 11/2/2020 - OT</t>
  </si>
  <si>
    <t>11/02 Cleaning Notes
PLACEHOLDER FOR WHEN ASSESSMENTS ARE SCHEDULED</t>
  </si>
  <si>
    <t>Tuesday 11/03/2020 - NO PT</t>
  </si>
  <si>
    <t>Tuesday 11/3/2020-OT</t>
  </si>
  <si>
    <t>Wednesday 11/4/2020 - PT</t>
  </si>
  <si>
    <t>Wednesday 11/4/2020 OT</t>
  </si>
  <si>
    <t>11/04 Cleaning Notes
PLACEHOLDER FOR WHEN ASSESSMENTS ARE SCHEDULED</t>
  </si>
  <si>
    <t>Thursday 11/5/2020 - PT</t>
  </si>
  <si>
    <t>Thursday 11/5/2020 - No OT</t>
  </si>
  <si>
    <t>11/05 Cleaning Notes
PLACEHOLDER FOR WHEN ASSESSMENTS ARE SCHEDULED</t>
  </si>
  <si>
    <t>Friday 11/6/2020 - PT</t>
  </si>
  <si>
    <r>
      <t xml:space="preserve">Friday 11/6/2020 - </t>
    </r>
    <r>
      <rPr>
        <sz val="14"/>
        <color rgb="FFFF0000"/>
        <rFont val="Calibri"/>
        <family val="2"/>
        <scheme val="minor"/>
      </rPr>
      <t>No OT</t>
    </r>
  </si>
  <si>
    <t>11/06 Cleaning Notes
PLACEHOLDER FOR WHEN ASSESSMENTS ARE SCHEDULED</t>
  </si>
  <si>
    <t>Flex DPT Term 6(33)</t>
  </si>
  <si>
    <t xml:space="preserve">PT Flex-6A(9) 
PHT 5430C Patient Care Management II
</t>
  </si>
  <si>
    <t xml:space="preserve">PT Flex-6B(9)
PHT 5430C Patient Care Management II
</t>
  </si>
  <si>
    <t xml:space="preserve">PT Flex-6C(8)
PHT 5430C Patient Care Management II
</t>
  </si>
  <si>
    <t xml:space="preserve">PT Flex-6D(7)
PHT 5430C Patient Care Management II
</t>
  </si>
  <si>
    <t xml:space="preserve">PT Flex-3A (9)
PHT 5245C Movement Science I
</t>
  </si>
  <si>
    <t xml:space="preserve">PT Flex-3D(6)
PHT 5245C Movement Science I
</t>
  </si>
  <si>
    <t xml:space="preserve">OT 2A(9)
OCT 5225C Process     Bianca Doherty        Cecilia Martinez     Heather Thomas 
 </t>
  </si>
  <si>
    <t xml:space="preserve">OT 2B(9)
OCT 5225C Process
 Bianca Doherty           Cecilia Martinez     Heather Thomas </t>
  </si>
  <si>
    <t xml:space="preserve">OT 2C(7)
OCT 5225C Process
 Bianca Doherty        Cecilia Martinez     Heather Thomas </t>
  </si>
  <si>
    <t xml:space="preserve">OT 2A(9)
OCT 5217C
Human Movement
 Jennie DiGrado           Sara Wyckoff              </t>
  </si>
  <si>
    <t xml:space="preserve">OT 2B(9)
OCT 5217C
Human Movement
 Jennie DiGrado           Sara Wyckoff            </t>
  </si>
  <si>
    <t xml:space="preserve">OT 2C(7)
OCT 5217C
Human Movement
 Jennie DiGrado           Sara Wyckoff            </t>
  </si>
  <si>
    <t xml:space="preserve">OT 2A(9)
Review
Bianca Doherty             Heather Thomas          Mark Petersen               Cecilia Martinez              Jennie DiGrado                Sara Wyckoff                     Jazminne Orozco Arteaga               </t>
  </si>
  <si>
    <t xml:space="preserve">OT 2B(9)
Review
 Bianca Doherty             Heather Thomas          Mark Petersen               Cecilia Martinez              Jennie DiGrado                Sara Wyckoff                     Jazminne Orozco Arteaga               </t>
  </si>
  <si>
    <t xml:space="preserve">OT 2C(7)
Review
 Bianca Doherty             Heather Thomas          Mark Petersen               Cecilia Martinez              Jennie DiGrado                Sara Wyckoff                     Jazminne Orozco Arteaga               </t>
  </si>
  <si>
    <t>PT-6E(9)
PHT 5616C 
Neuromuscular III
Ganesan</t>
  </si>
  <si>
    <t>PT-6F(9)
PHT 5616C 
Neuromuscular III
Ganesan</t>
  </si>
  <si>
    <t>PT-6G(9)
PHT 5616C 
Neuromuscular III
Alshammari</t>
  </si>
  <si>
    <t>PT-6H(9)
PHT 5616C 
Neuromuscular III
Alshammari</t>
  </si>
  <si>
    <t xml:space="preserve">OT 2D(6)
OCT 5225C Process
 Bianca Doherty        Cecilia Martinez     Heather Thomas </t>
  </si>
  <si>
    <t xml:space="preserve">OT 2E(6)
OCT 5225C Process
 Bianca Doherty           Cecilia Martinez     Heather Thomas </t>
  </si>
  <si>
    <t xml:space="preserve">OT 2D(6)
OCT 5217C
Human Movement
 Jennie DiGrado           Sara Wyckoff           </t>
  </si>
  <si>
    <t xml:space="preserve">OT 2E(6)
OCT 5217C
Human Movement 
Jennie DiGrado           Sara Wyckoff             </t>
  </si>
  <si>
    <t xml:space="preserve">OT 2D(6)
Review
 Bianca Doherty             Heather Thomas          Mark Petersen               Cecilia Martinez              Jennie DiGrado                Sara Wyckoff                     Jazminne Orozco Arteaga               </t>
  </si>
  <si>
    <t xml:space="preserve">OT 2E(6)
Review 
Bianca Doherty             Heather Thomas          Mark Petersen               Cecilia Martinez              Jennie DiGrado                Sara Wyckoff                     Jazminne Orozco Arteaga               </t>
  </si>
  <si>
    <t>PT-6A(9)
PHT 5616C 
Neuromuscular III
Ganesan</t>
  </si>
  <si>
    <t>PT-6B(9)
PHT 5616C 
Neuromuscular III
Ganesan</t>
  </si>
  <si>
    <t>PT-6C(9)
PHT 5616C 
Neuromuscular III
Alshammari</t>
  </si>
  <si>
    <t>PT-6D(9)
PHT 5616C 
Neuromuscular III
Alshammari</t>
  </si>
  <si>
    <t>PT-1E(9)
HSC 5130C
Patient/Client Care Management I
Belleza</t>
  </si>
  <si>
    <t>PT-1F(7)
HSC 5130C
Patient/Client Care Management I
Belleza</t>
  </si>
  <si>
    <t>PT-1G(7) 
HSC 5130C
Patient/Client Care Management I
Miller, M</t>
  </si>
  <si>
    <t>PT-3E(9)
PHT5350C
Musculoskeletal II Ivey</t>
  </si>
  <si>
    <t>PT-3F(9)
PHT 5350C
Musculoskeletal II Ivey</t>
  </si>
  <si>
    <t>PT-3G(9)
PHT 5350C
Musculoskeletal II Allen</t>
  </si>
  <si>
    <t>PT-3H(9)
PHT 5350C
Musculoskeletal II Allen</t>
  </si>
  <si>
    <t>PT-3A(9)
PHT 5350C
Musculoskeletal II Ivey</t>
  </si>
  <si>
    <t>PT-3B(9)
PHT 5350C
Musculoskeletal II  Ivey</t>
  </si>
  <si>
    <t>PT-3C(9)
PHT 5350C
Musculoskeletal II Allen</t>
  </si>
  <si>
    <t>PT-3D(9)
PHT 5350C
Musculoskeletal II Allen</t>
  </si>
  <si>
    <t>PT-4A(9)
PHT 5450C Musculoskeletal III
   Smith</t>
  </si>
  <si>
    <t>PT-4B(9)
PHT 5450C Musculoskeletal III
   Smith</t>
  </si>
  <si>
    <t>PT-4C(9)
PHT 5450C Musculoskeletal III
   Miller, N</t>
  </si>
  <si>
    <t>PT-4D(7)
PHT 5450C Musculoskeletal III
   Miller, N</t>
  </si>
  <si>
    <t xml:space="preserve">OT 2A(9)
OCT 5230 Conditions
 Heather Thomas        Mark Petersen       Jazminne Orozco Arteaga </t>
  </si>
  <si>
    <t xml:space="preserve">OT 2B(9)
OCT 5230 Conditions
 Heather Thomas        Mark Petersen       Jazminne Orozco Arteaga </t>
  </si>
  <si>
    <t xml:space="preserve">OT 2C(7)
OCT 5230 Conditions
 Heather Thomas        Mark Petersen       Jazminne Orozco Arteaga </t>
  </si>
  <si>
    <t xml:space="preserve">OT 2A(9)
Review
 Bianca Doherty             Heather Thomas          Mark Petersen               Cecilia Martinez              Jennie DiGrado                Sara Wyckoff                     Jazminne Orozco Arteaga   </t>
  </si>
  <si>
    <t xml:space="preserve">OT 2B(9)
Review
 Bianca Doherty             Heather Thomas          Mark Petersen               Cecilia Martinez              Jennie DiGrado                Sara Wyckoff                     Jazminne Orozco Arteaga   </t>
  </si>
  <si>
    <t xml:space="preserve">OT 2C(7)
Review
 Bianca Doherty             Heather Thomas          Mark Petersen               Cecilia Martinez              Jennie DiGrado                Sara Wyckoff                     Jazminne Orozco Arteaga   </t>
  </si>
  <si>
    <t xml:space="preserve">OT 2D(6)
OCT 5230 Conditions
 Heather Thomas        Mark Petersen       Jazminne Orozco Arteaga </t>
  </si>
  <si>
    <t xml:space="preserve">OT 2E(6)
OCT 5230 Conditions
 Heather Thomas        Mark Petersen       Jazminne Orozco Arteaga </t>
  </si>
  <si>
    <t xml:space="preserve">OT 2D(6)
OCT 5217C
Human Movment
 Jennie DiGrado           Sara Wyckoff            </t>
  </si>
  <si>
    <t xml:space="preserve">OT 2E(6)
OCT 5217C
Human Movement
 Jennie DiGrado           Sara Wyckoff             </t>
  </si>
  <si>
    <t xml:space="preserve">OT 2D(6)
Review
 Bianca Doherty             Heather Thomas          Mark Petersen               Cecilia Martinez              Jennie DiGrado                Sara Wyckoff                     Jazminne Orozco Arteaga   </t>
  </si>
  <si>
    <t xml:space="preserve">OT 2E(6)
Review
 Bianca Doherty             Heather Thomas          Mark Petersen               Cecilia Martinez              Jennie DiGrado                Sara Wyckoff                     Jazminne Orozco Arteaga   </t>
  </si>
  <si>
    <t>PT-6E(9)
PHT 5650C
Musculoskeletal IV and dry needling  Allen</t>
  </si>
  <si>
    <t>PT-6F(9)
PHT 5650C
Musculoskeletal IV and dry needling  Allen</t>
  </si>
  <si>
    <t>PT-6G(9)
PHT 5650C
Musculoskeletal IV and dry needling  Smith</t>
  </si>
  <si>
    <t>PT-6H(9)
PHT 5650C
Musculoskeletal IV and dry needling  Smith</t>
  </si>
  <si>
    <t xml:space="preserve">PT Flex-6A(9)
PHT 5430C Patient Care Management II
</t>
  </si>
  <si>
    <t xml:space="preserve">PT Flex-6C(7)
PHT 5430C Patient Care Management II
</t>
  </si>
  <si>
    <t xml:space="preserve">PT-1A(9)
PHT 5160C Soft Tissue Interventions I
Raymond </t>
  </si>
  <si>
    <t>PT-6A(9)
PHT 5650C
Musculoskeletal IV
  &amp; Dry Needling  Ivey</t>
  </si>
  <si>
    <t>PT-6B(9)
PHT 5650C
Musculoskeletal IV and Dry needling  Ivey</t>
  </si>
  <si>
    <t>PT-6C(9)
PHT 5650C
Musculoskeletal IV and dry needling  Allen</t>
  </si>
  <si>
    <t>PT-6D(9)
PHT 5650C
Musculoskeletal IV and dry needling  Allen</t>
  </si>
  <si>
    <t>PT-1F(7)
PHT 5160C Soft Tissue Interventions I
Raymond</t>
  </si>
  <si>
    <t>PT-1G(7)
PHT 5160C Soft Tissue Interventions I
Rice</t>
  </si>
  <si>
    <t>PT-1H(6)
PHT 5160C Soft Tissue Interventions I
Rice</t>
  </si>
  <si>
    <t>PT-4E(6)
PHT 5450C Musculoskeletal III
  Smith</t>
  </si>
  <si>
    <t>PT-4F(6)
PHT 5450C Musculoskeletal III
   Smith</t>
  </si>
  <si>
    <t>PT-4G(6)
PHT 5450C Musculoskeletal III
   Miller, N</t>
  </si>
  <si>
    <t>PT-4H(6)
PHT 5450C Musculoskeletal III
   Miller, N</t>
  </si>
  <si>
    <t>PT-4A(9)
PHT 5440C  
PT  for the Integumentary &amp; Lymphatic Systems  Lee</t>
  </si>
  <si>
    <t>PT-4B(9)
PHT 5440C  
PT  for the Integumentary &amp; Lymphatic Systems  Lee</t>
  </si>
  <si>
    <t>PT-4C(9) 
PHT 5440C 
 PT  for the Integumentary &amp; Lymphatic Systems  Lee</t>
  </si>
  <si>
    <t>PT-4D(9)
PHT 5440C  
PT  for the Integumentary &amp; Lymphatic Systems  Lee</t>
  </si>
  <si>
    <t>PT-4E(9)
PHT 5440C  
PT  for the Integumentary &amp; Lymphatic Systems  Lee</t>
  </si>
  <si>
    <t>PT-4F(9)
PHT 5440C  
PT for the Integumentary &amp; Lymphatic Systems Lee</t>
  </si>
  <si>
    <t>PT-4G(9)
PHT 5440C  
PT for the Integumentary &amp; Lymphatic Systems  Lee</t>
  </si>
  <si>
    <t>PT-4H(9)
PHT 5440C 
 PT for the Integumentary &amp; Lymphatic Systems  Lee</t>
  </si>
  <si>
    <t>Process</t>
  </si>
  <si>
    <t>Human Movement</t>
  </si>
  <si>
    <t xml:space="preserve">Review </t>
  </si>
  <si>
    <t xml:space="preserve">209B </t>
  </si>
  <si>
    <t>Saturday 11/7/2020 - Flex PT</t>
  </si>
  <si>
    <t>Saturday 11/7/2020 - Flex OT</t>
  </si>
  <si>
    <t>Sunday 11/8/2020 - Flex PT</t>
  </si>
  <si>
    <t>Sunday 11/8/2020 - Flex OT</t>
  </si>
  <si>
    <t>Monday 11/09/2020 - PT</t>
  </si>
  <si>
    <t>Monday 11/9/2020 - OT</t>
  </si>
  <si>
    <t>11/09 Cleaning Notes
PLACEHOLDER FOR WHEN ASSESSMENTS ARE SCHEDULED</t>
  </si>
  <si>
    <t>Tuesday 11/10/2020 - PT</t>
  </si>
  <si>
    <t>Tuesday 11/10/2020 - OT</t>
  </si>
  <si>
    <t>11/10 Cleaning Notes
PLACEHOLDER FOR WHEN ASSESSMENTS ARE SCHEDULED</t>
  </si>
  <si>
    <t>Wednesday 11/11/2020</t>
  </si>
  <si>
    <t>Thursday 11/12/2020 - PT</t>
  </si>
  <si>
    <t>Thursday 11/12/2020 - OT</t>
  </si>
  <si>
    <t>11/12 Cleaning Notes
PLACEHOLDER FOR WHEN ASSESSMENTS ARE SCHEDULED</t>
  </si>
  <si>
    <t xml:space="preserve">Friday 11/13/2020 - </t>
  </si>
  <si>
    <t>Friday 11/13/2020 - OT</t>
  </si>
  <si>
    <t>11/13 Cleaning Notes
PLACEHOLDER FOR WHEN ASSESSMENTS ARE SCHEDULED</t>
  </si>
  <si>
    <t>Flex DPT Term 10(32)</t>
  </si>
  <si>
    <t>Flex MOT Term 3(9)</t>
  </si>
  <si>
    <t>OT Term 1(54)</t>
  </si>
  <si>
    <t>Practical testing</t>
  </si>
  <si>
    <t xml:space="preserve">PT Flex-10A (9)
PHT 5650C MSK IV
</t>
  </si>
  <si>
    <t xml:space="preserve">PT Flex-10B(9)
PHT5650C MSK IV
</t>
  </si>
  <si>
    <t xml:space="preserve">PT Flex-10C(7)
PHT 5650C MSK IV
</t>
  </si>
  <si>
    <t xml:space="preserve">PT Flex-10D(7)
PHT 5650C MSK IV
</t>
  </si>
  <si>
    <t>PT Flex 10-A(9)
NM3</t>
  </si>
  <si>
    <t xml:space="preserve">PT Flex-10B(9)
NM3
</t>
  </si>
  <si>
    <t>PT Flex-10C(7)
NM3</t>
  </si>
  <si>
    <t xml:space="preserve">PT Flex-10D(7)
NM3
</t>
  </si>
  <si>
    <t xml:space="preserve">OT-1A(9)
OCT 5135C
Anatomy Applied to Occupation
Maureen Johnson     Laura Bostock          Kristin Morse             Yeon Kim                    
 </t>
  </si>
  <si>
    <t xml:space="preserve">OT-1B(9)
OCT 5135C
Anatomy Applied to Occupation
Maureen Johnson     Laura Bostock          Kristin Morse             Yeon Kim                  
 </t>
  </si>
  <si>
    <t xml:space="preserve">OT-1C(9)
OCT 5135C
Anatomy Applied to Occupation
Maureen Johnson     Laura Bostock          Kristin Morse             Yeon Kim                    
 </t>
  </si>
  <si>
    <t>PT-4E(6)
PHT 5450C Musculoskeletal III
   Smith</t>
  </si>
  <si>
    <t>PT-4A(9)
PHT 5415C
Neuromusuclar II Alshammari</t>
  </si>
  <si>
    <t>PT-4B(9)
PHT 5415C
Neuromuscular II Alshammari</t>
  </si>
  <si>
    <t>PT-4C(9)
PHT 5415C
Neuromuscular II Hanover</t>
  </si>
  <si>
    <t>PT-4D(7)
PHT 5415C
Neuromuscular II Hanover</t>
  </si>
  <si>
    <t>Happy Veterans Day</t>
  </si>
  <si>
    <t xml:space="preserve">OT Flex-3A(9)
OCT 5217C
                           Human Movement                                    Jennie DiGrado  </t>
  </si>
  <si>
    <t xml:space="preserve">OT Flex-3A(9)
OCT 5230C
     Conditions Impaction Occupational Performance                                               Jennie DiGrado                                                                    Jazminne Orozco Arteaga           </t>
  </si>
  <si>
    <t>PT-1H(6)
HSC 5130C
Patient/Client Care Management I
mILLER, m</t>
  </si>
  <si>
    <t xml:space="preserve">OT-1D(9)
OCT 5135C
Anatomy Applied to Occupation
Maureen Johnson     Laura Bostock          Kristin Morse             Yeon Kim                    
 </t>
  </si>
  <si>
    <t xml:space="preserve">OT-1E(9)
OCT 5135C
Anatomy Applied to Occupation
Maureen Johnson     Laura Bostock          Kristin Morse             Yeon Kim                    
 </t>
  </si>
  <si>
    <t xml:space="preserve">OT-1F(9)
OCT 5135C
Anatomy Applied to Occupation
Maureen Johnson     Laura Bostock          Kristin Morse             Yeon Kim                   
 </t>
  </si>
  <si>
    <t>PT-2A(9)
PHT 5245C Movement Science I  Ivey</t>
  </si>
  <si>
    <t>PT-2B(9)
PHT 5245C Movement Science I Ivey</t>
  </si>
  <si>
    <t>PT-4E(6)
PHT 5415C
Neuromuscular II Alshammari</t>
  </si>
  <si>
    <t>PT-4F(6)
PHT 5415C
Neuromuscular II Alshammari</t>
  </si>
  <si>
    <t>PT-4G(6)
PHT 5415C
Neuromuscular II Hanover</t>
  </si>
  <si>
    <t>PT-4H(6)
PHT 5415C
Neuromuscular II Hanover</t>
  </si>
  <si>
    <t>PT-2G(9)
PHT 5245C Movement Science I   Miller, N</t>
  </si>
  <si>
    <t xml:space="preserve">OT 3A(9) 
OCT 5355C 
Clinical Applications in Pediatrics/Adolescence
 Cecilia Martinez          Janel Rafenstein         Mark Petersen          Jazminne Orozco Arteaga
 </t>
  </si>
  <si>
    <t xml:space="preserve">OT 3B(9) 
OCT 5355C 
Clinical Applications in Pediatrics/Adolescence
 Cecilia Martinez          Janel Rafenstein         Mark Petersen          Jazminne Orozco Arteaga
 </t>
  </si>
  <si>
    <t xml:space="preserve">OT 3C(9) 
OCT 5355C 
Clinical Applications in Pediatrics/Adolescence
  Cecilia Martinez          Janel Rafenstein         Mark Petersen          Jazminne Orozco Arteaga
 </t>
  </si>
  <si>
    <t xml:space="preserve">OT 3A(9) 
OCT 5355C 
Clinical Applications in Pediatrics/Adolescence    
  Cecilia Martinez          Janel Rafenstein         Mark Petersen          Jazminne Orozco Arteaga
 </t>
  </si>
  <si>
    <t xml:space="preserve">OT 3B(9) 
OCT 5355C 
Clinical Applications in Pediatrics/Adolescence
  Cecilia Martinez          Janel Rafenstein         Mark Petersen          Jazminne Orozco Arteaga
 </t>
  </si>
  <si>
    <t xml:space="preserve">OT 3C(9) 
OCT 5355C 
Clinical Applications in Pediatrics/Adolescence
 Cecilia Martinez          Janel Rafenstein         Mark Petersen          Jazminne Orozco Arteaga 
 </t>
  </si>
  <si>
    <t>OT-1A(9)
HSC 5130C
Patient Client/Care Management         Maureen Johnson       Courtney Bale           Matthew Limtiaco</t>
  </si>
  <si>
    <t>OT-1B(9)
HSC 5130C
Patient Client/Care Management       Maureen Johnson       Courtney Bale           Matthew Limtiaco</t>
  </si>
  <si>
    <t>OT-1C(9)
HSC 5130C
Patient Client/Care Management           Maureen Johnson       Courtney Bale           Matthew Limtiaco</t>
  </si>
  <si>
    <t xml:space="preserve">OT 3D(8) 
OCT 5355C 
Clinical Applications in Pediatrics/Adolescence
 Cecilia Martinez          Janel Rafenstein         Mark Petersen          Jazminne Orozco Arteaga
 </t>
  </si>
  <si>
    <t xml:space="preserve">OT 3E(7) 
OCT 5355C 
Clinical Applications in Pediatrics/Adolescence
 Cecilia Martinez          Janel Rafenstein         Mark Petersen          Jazminne Orozco Arteaga
 </t>
  </si>
  <si>
    <t xml:space="preserve">OT 3F(7) 
OCT 5355C 
Clinical Applications in Pediatrics/Adolescence
  Cecilia Martinez          Janel Rafenstein         Mark Petersen          Jazminne Orozco Arteaga
 </t>
  </si>
  <si>
    <t xml:space="preserve">OT 3D(8) 
OCT 5355C 
Clinical Applications in Pediatrics/Adolescence
  Cecilia Martinez          Janel Rafenstein         Mark Petersen          Jazminne Orozco Arteaga
 </t>
  </si>
  <si>
    <t xml:space="preserve">OT 3E(7) 
OCT 5355C 
Clinical Applications in Pediatrics/Adolescence
  Cecilia Martinez          Janel Rafenstein         Mark Petersen          Jazminne Orozco Arteaga
 </t>
  </si>
  <si>
    <t xml:space="preserve">OT 3F(7) 
OCT 5355C 
Clinical Applications in Pediatrics/Adolescence
 Cecilia Martinez          Janel Rafenstein         Mark Petersen          Jazminne Orozco Arteaga 
 </t>
  </si>
  <si>
    <t>OT-1D(9)
HSC 5130C
Patient Client/Care Management          Maureen Johnson       Courtney Bale           Matthew Limtiaco</t>
  </si>
  <si>
    <t>OT-1E(9)
HSC 5130C
Patient Client/Care Management          Maureen Johnson       Courtney Bale           Matthew Limtiaco</t>
  </si>
  <si>
    <t>OT-1F(9)
HSC 5130C
Patient Client/Care Management           Maureen Johnson       Courtney Bale           Matthew Limtiaco</t>
  </si>
  <si>
    <t>PT-4A(9)
PHT 5435C Biophysical Agents
   Allen</t>
  </si>
  <si>
    <t>PT-4B(9)
PHT 5435C Biophysical Agents
   Allen</t>
  </si>
  <si>
    <t>PT-4C(9)
PHT 5435C Biophysical Agents
   Body</t>
  </si>
  <si>
    <t>PT-4D(7)
PHT 5435C Biophysical Agents
   Body</t>
  </si>
  <si>
    <t>PT-1A(9) 
PHT 5125C 
Applied Anatomy I
Body</t>
  </si>
  <si>
    <t>PT-1C(9)
PHT 5125C
Applied Anatomy I
Moore</t>
  </si>
  <si>
    <t xml:space="preserve">OT 3A(9)
OCT 5335C Clinical Application in Psych &amp; Comm
 Erin McIntyre             Jessica De Brun          Kathy Elgas          </t>
  </si>
  <si>
    <t xml:space="preserve">OT 3B(9)
 OCT 5335C Clinical Application in Psych &amp; Comm
  Erin McIntyre             Jessica De Brun          Kathy Elgas       </t>
  </si>
  <si>
    <t xml:space="preserve">OT 3C(9)
 OCT 5335C Clinical Application in Psych &amp; Comm
  Erin McIntyre             Jessica De Brun          Kathy Elgas       </t>
  </si>
  <si>
    <t>PT-1E (9)
PHT 5125C
Applied Anatomy I
11:45-1:30PM
Body</t>
  </si>
  <si>
    <t>PT-1F (7)
PHT 5125C
Applied Anatomy I
11:45-1:30PM
Body</t>
  </si>
  <si>
    <t>PT-1G (7)
PHT 5125C
Applied Anatomy I
11:45-1:30PM
Moore</t>
  </si>
  <si>
    <t>PT-1H (6)
PHT 5125C
Applied Anatomy I
11:45-1:30PM
Moore</t>
  </si>
  <si>
    <t xml:space="preserve">OT 3D (8)
OCT 5335C Clinical Application in Psych &amp; Comm
  Erin McIntyre             Jessica De Brun          Kathy Elgas       </t>
  </si>
  <si>
    <t xml:space="preserve">OT 3E(7)
 OCT 5335C Clinical Application in Psych &amp; Comm
  Erin McIntyre             Jessica De Brun          Kathy Elgas       </t>
  </si>
  <si>
    <t xml:space="preserve">OT 3F(7)
 OCT 5335C Clinical Application in Psych &amp; Comm
  Erin McIntyre             Jessica De Brun          Kathy Elgas       </t>
  </si>
  <si>
    <t>PT-2A(9)
PHT 5226C
Applied Anatomy II  Leyva</t>
  </si>
  <si>
    <t>PT-2B(9)
PHT 5226C
Applied Anatomy II Leyva</t>
  </si>
  <si>
    <t>PT-2C(9)
PHT 5226C
Applied Anatomy II  Long</t>
  </si>
  <si>
    <t>PT-2D(9)
PHT 5226C
Applied Anatomy II  Long</t>
  </si>
  <si>
    <t>PT-4E(6)
PHT 5435C Biophysical Agents
   Allen</t>
  </si>
  <si>
    <t>PT-4F(6)
PHT 5435C Biophysical Agents
   Allen</t>
  </si>
  <si>
    <t>PT-4G(6)
PHT 5435C Biophysical Agents
   Body</t>
  </si>
  <si>
    <t>PT-4H(6)
PHT 5435C Biophysical Agents
  Body</t>
  </si>
  <si>
    <t xml:space="preserve">PT Flex-10A(9)
PHT 5650C MSK IV
</t>
  </si>
  <si>
    <t xml:space="preserve">PT Flex-10B(9)
PHT 5650C MSK IV
</t>
  </si>
  <si>
    <t xml:space="preserve">PT Flex-10A(9)
NM3
</t>
  </si>
  <si>
    <t xml:space="preserve">PT Flex-10C(7)
NM3
</t>
  </si>
  <si>
    <t>PT-2E(9)
PHT 5226C
Applied Anatomy II Leyva</t>
  </si>
  <si>
    <t>PT-2F(9)
PHT 5226C
Applied Anatomy II Leyva</t>
  </si>
  <si>
    <t>PT-2G(9)
PHT 5226C
Applied Anatomy II  Rice</t>
  </si>
  <si>
    <t>PT-2H(9)
PHT 5226C
Applied Anatomy II  Rice</t>
  </si>
  <si>
    <t xml:space="preserve">OT Flex-3A(9)
OCT 5217C
                         Human Movement                                            Jennie DiGrado            </t>
  </si>
  <si>
    <t xml:space="preserve">OT 3A(9) 
OCT5330C 
Assistive Technology
  Maureen Johnson     Claire Uke                   Kristin Morse           
   </t>
  </si>
  <si>
    <t xml:space="preserve">OT 3B(9) 
OCT5330C 
Assistive Technology
 Maureen Johnson     Claire Uke                   Kristin Morse            
 </t>
  </si>
  <si>
    <t xml:space="preserve">OT 3C(9) 
OCT5330C 
Assistive Technology
   Maureen Johnson     Claire Uke                   Kristin Morse             
 </t>
  </si>
  <si>
    <t xml:space="preserve">OT 3D(8) 
OCT5330C 
Assistive Technology
  Maureen Johnson     Claire Uke                   Kristin Morse             
 </t>
  </si>
  <si>
    <t xml:space="preserve">OT 3E(7) 
OCT5330C 
Assistive Technology
 Maureen Johnson     Claire Uke                   Kristin Morse             
 </t>
  </si>
  <si>
    <t xml:space="preserve">OT 3F(7)
OCT5330C 
Assistive Technology
   Maureen Johnson     Claire Uke                   Kristin Morse            
 </t>
  </si>
  <si>
    <t>Saturday 11/14/2020 - Flex PT</t>
  </si>
  <si>
    <t>Sunday 11/15/2020 - Flex PT</t>
  </si>
  <si>
    <t>Monday 11/16/2020 - PT</t>
  </si>
  <si>
    <t>Monday 11/16/2020 - OT</t>
  </si>
  <si>
    <t>11/16 Cleaning Notes
PLACEHOLDER FOR WHEN ASSESSMENTS ARE SCHEDULED</t>
  </si>
  <si>
    <r>
      <t>Tuesday 11/17/2020 -</t>
    </r>
    <r>
      <rPr>
        <sz val="14"/>
        <color rgb="FFFF0000"/>
        <rFont val="Calibri"/>
        <family val="2"/>
        <scheme val="minor"/>
      </rPr>
      <t xml:space="preserve">  </t>
    </r>
  </si>
  <si>
    <t>Tuesday 11/17/2020 - OT</t>
  </si>
  <si>
    <t>11/17 Cleaning Notes
PLACEHOLDER FOR WHEN ASSESSMENTS ARE SCHEDULED</t>
  </si>
  <si>
    <r>
      <t xml:space="preserve">Wednesday 11/18/2020 -  </t>
    </r>
    <r>
      <rPr>
        <sz val="14"/>
        <color rgb="FFFF0000"/>
        <rFont val="Calibri"/>
        <family val="2"/>
        <scheme val="minor"/>
      </rPr>
      <t>No PT</t>
    </r>
  </si>
  <si>
    <t>Wednesday 11/18/2020 - OT</t>
  </si>
  <si>
    <t>11/18Cleaning Notes
PLACEHOLDER FOR WHEN ASSESSMENTS ARE SCHEDULED</t>
  </si>
  <si>
    <r>
      <t xml:space="preserve">Thursday 11/19/2020 - </t>
    </r>
    <r>
      <rPr>
        <b/>
        <sz val="14"/>
        <color rgb="FFFF0000"/>
        <rFont val="Calibri"/>
        <family val="2"/>
        <scheme val="minor"/>
      </rPr>
      <t>moved this block from Thanksgiving to here (11/19)</t>
    </r>
  </si>
  <si>
    <r>
      <t xml:space="preserve">Thursday 11/19/2020 - </t>
    </r>
    <r>
      <rPr>
        <sz val="14"/>
        <color rgb="FFFF0000"/>
        <rFont val="Calibri"/>
        <family val="2"/>
        <scheme val="minor"/>
      </rPr>
      <t>No OT</t>
    </r>
  </si>
  <si>
    <t>11/19 Cleaning Notes
PLACEHOLDER FOR WHEN ASSESSMENTS ARE SCHEDULED</t>
  </si>
  <si>
    <r>
      <t>Friday 11/20/2020 -</t>
    </r>
    <r>
      <rPr>
        <b/>
        <sz val="14"/>
        <color rgb="FFFF0000"/>
        <rFont val="Calibri"/>
        <family val="2"/>
        <scheme val="minor"/>
      </rPr>
      <t xml:space="preserve"> (Moved from thanksgiving Holiday to here)</t>
    </r>
  </si>
  <si>
    <r>
      <t xml:space="preserve">Friday 11/20/2020 - </t>
    </r>
    <r>
      <rPr>
        <sz val="14"/>
        <color rgb="FFFF0000"/>
        <rFont val="Calibri"/>
        <family val="2"/>
        <scheme val="minor"/>
      </rPr>
      <t>No OT</t>
    </r>
  </si>
  <si>
    <t>11/20 Cleaning Notes
PLACEHOLDER FOR WHEN ASSESSMENTS ARE SCHEDULED</t>
  </si>
  <si>
    <t>Flex DPT Term 4(27)</t>
  </si>
  <si>
    <t>Flex DPT Term 4 (27)</t>
  </si>
  <si>
    <t>OT Term 4(49)</t>
  </si>
  <si>
    <t xml:space="preserve">PT Residential Term 4  and PHT 5430C Patient Care Management II Assessments - Students to be Provided Specific Slots. To be scheduled in rooms A-H with partition  Mathews, Kristan, Belleza, Miller  and Cardio pulm </t>
  </si>
  <si>
    <t>Practicals/Remediation, term 1</t>
  </si>
  <si>
    <t>PT Residential Term 2  Practical</t>
  </si>
  <si>
    <t>6th term and NM2 practical testing</t>
  </si>
  <si>
    <t xml:space="preserve">PT Flex 7-A(9)
PHT 5450C MSK III (Testing)
</t>
  </si>
  <si>
    <t xml:space="preserve">PT Flex 7-B(9)
PHT 5450C MSK III (Testing)
</t>
  </si>
  <si>
    <t xml:space="preserve">PT Flex 7-C(8)
PHT 5450C MSK III (Testing)
</t>
  </si>
  <si>
    <t xml:space="preserve">PT Flex 7-A(9)
PHT 5420C 
Cardio and Pulm
(Testing)
</t>
  </si>
  <si>
    <t xml:space="preserve">PT Flex 7-B(9)
PHT 5420C 
Cardio and Pulm
(Testing)
</t>
  </si>
  <si>
    <t xml:space="preserve">PT Flex 7-C(8)
PHT 5420C 
Cardio and Pulm
(Testing)
</t>
  </si>
  <si>
    <t xml:space="preserve">OTA-4A(9)
OCT 5425C Clinical Applications in Gero 
Beth Sullivan          Rachel Marshall     Negin Zare            </t>
  </si>
  <si>
    <t xml:space="preserve">OTA-4B(9)
OCT 5425C Clinical Applications in Gero 
Beth Sullivan          Rachel Marshall     Negin Zare       </t>
  </si>
  <si>
    <t xml:space="preserve">OTA-4C(9)
OCT 5425C Clinical Applications in Gero
Beth Sullivan          Rachel Marshall     Negin Zare       </t>
  </si>
  <si>
    <t xml:space="preserve">OTA-4A(9)
OCT 54210C Clinical Applications in Adult
Terri Roberts          Victoria Seno          Jennie DiGrado       </t>
  </si>
  <si>
    <t xml:space="preserve">OTA-4B(9)
OCT 5410C Clinical Applications in Adult
Terri Roberts          Victoria Seno          Jennie DiGrado </t>
  </si>
  <si>
    <t xml:space="preserve">OTA-4C(9)
OCT 5410C Clinical Applications in Adult
Terri Roberts          Victoria Seno          Jennie DiGrado </t>
  </si>
  <si>
    <t xml:space="preserve">PT Flex 4-A(9)
PHT 5435C Biophysical Agents
</t>
  </si>
  <si>
    <t xml:space="preserve">PT Flex 4-B(9)
PHT 5435C Biophysical Agents
</t>
  </si>
  <si>
    <t xml:space="preserve">PT Flex 4-C(9)
PHT 5435C Biophysical Agents
</t>
  </si>
  <si>
    <t xml:space="preserve">PT Flex-4A(9)
PHT 5345C Movement Science II
</t>
  </si>
  <si>
    <t xml:space="preserve">PT Flex-4B(9)
PHT 5345C Movement Science II
</t>
  </si>
  <si>
    <t xml:space="preserve">PT Flex-4C(9)
PHT 5345C Movement Science II
</t>
  </si>
  <si>
    <t xml:space="preserve">OT- 4A(9) 
 OCT 5445C Methods II               Terri Roberts                      Jay Gerzmehle                     Victoria Seno                          </t>
  </si>
  <si>
    <t xml:space="preserve">OT- 4B(9) 
OCT 5445C Methods II  Terri Roberts                      Jay Gerzmehle                     Victoria Seno                                    </t>
  </si>
  <si>
    <t xml:space="preserve">OT- 4C(9)
 OCT 5445C Methods II  Terri Roberts                      Jay Gerzmehle                     Victoria Seno                                      </t>
  </si>
  <si>
    <t xml:space="preserve">OTA-4D(8)
OCT 5425C Clinical Applications in Gero
Beth Sullivan          Rachel Marshall     Negin Zare       </t>
  </si>
  <si>
    <t xml:space="preserve">OTA-4E(7)
OCT 5425C Clinical Applications in Gero
Beth Sullivan          Rachel Marshall     Negin Zare       </t>
  </si>
  <si>
    <t xml:space="preserve">OTA-4F(7)
OCT 5425C Clinical Applications in Gero
Beth Sullivan          Rachel Marshall     Negin Zare       </t>
  </si>
  <si>
    <t xml:space="preserve">OTA-4D(8)
OCT 5410C Clinical Applications in Adult
Terri Roberts          Victoria Seno          Jennie DiGrado </t>
  </si>
  <si>
    <t xml:space="preserve">OTA-4E(7)
OCT 5410C Clinical Applications in Adult
Terri Roberts          Victoria Seno          Jennie DiGrado </t>
  </si>
  <si>
    <t xml:space="preserve">OTA-4F(7)
OCT 5410C Clinical Applications in Adult
Terri Roberts          Victoria Seno          Jennie DiGrado </t>
  </si>
  <si>
    <t xml:space="preserve">OT- 4D(8) 
OCT 5445C Methods II  Terri Roberts                      Jay Gerzmehle                     Victoria Seno                                    </t>
  </si>
  <si>
    <t xml:space="preserve">OT- 4E(8)
OCT 5445C Methods II   Terri Roberts                      Jay Gerzmehle                     Victoria Seno                                   </t>
  </si>
  <si>
    <t xml:space="preserve">OT- 4F(8)        
OCT 5445C Methods II  Terri Roberts                      Jay Gerzmehle                     Victoria Seno                                        </t>
  </si>
  <si>
    <t xml:space="preserve">OTA-4A(9)
OCT 54210C Clinical Applications in Adult
Terri Roberts          Victoria Seno          Jennie DiGrado </t>
  </si>
  <si>
    <t xml:space="preserve">PT Flex 7-C(8)
PHT 5450C MSK III (Testing)
</t>
  </si>
  <si>
    <t xml:space="preserve">OT- 4A(9) 
 OCT 5445C Methods II   Terri Roberts                      Jay Gerzmehle                     Victoria Seno                                               </t>
  </si>
  <si>
    <t xml:space="preserve">OT- 4B(9) 
OCT 5445C Methods II  Terri Roberts                      Jay Gerzmehle                     Victoria Seno                                </t>
  </si>
  <si>
    <t xml:space="preserve">OT- 4C(9)
 OCT 5445C Methods II Terri Roberts                      Jay Gerzmehle                     Victoria Seno                                                </t>
  </si>
  <si>
    <t xml:space="preserve">OT- 4D(8) 
OCT 5445C Methods II Terri Roberts                      Jay Gerzmehle                     Victoria Seno                                 </t>
  </si>
  <si>
    <t xml:space="preserve">OT- 4E(8)
   OCT 5445C Methods II  Terri Roberts                      Jay Gerzmehle                       Victoria Seno                                            </t>
  </si>
  <si>
    <t xml:space="preserve">OT- 4F(8)        
OCT 5445C Methods II  Terri Roberts                      Jay Gerzmehle                     Victoria Seno                                </t>
  </si>
  <si>
    <t>PT-2B(9)
PHT 5250C Musculoskeletal I  Bezkor</t>
  </si>
  <si>
    <t>PT-2C(9)
PHT 5250C Musculoskeletal I   Kane</t>
  </si>
  <si>
    <t>PT-2D(9)
PHT 5250C Musculoskeletal I   Kane</t>
  </si>
  <si>
    <t>PT-2G
PHT 5250C
Musculoskeletal I   Kane</t>
  </si>
  <si>
    <t>PT-2H
PHT 5250C
Musculoskeletal I   Kane</t>
  </si>
  <si>
    <t>On Mondays for faculty availablity and MSK 1 is to have 6 hours, and were only scheduled for 4.</t>
  </si>
  <si>
    <t>OT Methods II</t>
  </si>
  <si>
    <t>Adult</t>
  </si>
  <si>
    <t>Saturday 11/21/2020 - Flex PT</t>
  </si>
  <si>
    <t>Sunday 11/22/2020 - Flex PT</t>
  </si>
  <si>
    <t>Monday 11/23/2020 - PT</t>
  </si>
  <si>
    <t>Monday 11/23/2020 - OT</t>
  </si>
  <si>
    <r>
      <t>Tuesday 11/24/2020 -</t>
    </r>
    <r>
      <rPr>
        <sz val="14"/>
        <color rgb="FFFF0000"/>
        <rFont val="Calibri"/>
        <family val="2"/>
        <scheme val="minor"/>
      </rPr>
      <t xml:space="preserve"> PT</t>
    </r>
  </si>
  <si>
    <t>Tuesday 11/24/2020 - OT</t>
  </si>
  <si>
    <r>
      <t>Wednesday 11/25/2020 -</t>
    </r>
    <r>
      <rPr>
        <sz val="14"/>
        <color rgb="FFFF0000"/>
        <rFont val="Calibri"/>
        <family val="2"/>
        <scheme val="minor"/>
      </rPr>
      <t>No PT</t>
    </r>
  </si>
  <si>
    <t>Wednesday 11/25/2020 - OT</t>
  </si>
  <si>
    <t xml:space="preserve">Thursday 11/26/2020 </t>
  </si>
  <si>
    <r>
      <t xml:space="preserve">Thursday 11/26/2020 - </t>
    </r>
    <r>
      <rPr>
        <sz val="14"/>
        <color rgb="FFFF0000"/>
        <rFont val="Calibri"/>
        <family val="2"/>
        <scheme val="minor"/>
      </rPr>
      <t>No OT</t>
    </r>
  </si>
  <si>
    <t>Friday 11/27/2020 -</t>
  </si>
  <si>
    <t>Flex DPT Term 9(35)</t>
  </si>
  <si>
    <t>PT Residential Term 4 PHT 5450C Musculoskeletal III and PHT 5430C Patient Care Management II Assessments - Students to be Provided Specific Slots. To be scheduled in rooms A-H with partition  Mathews, Kristan, Belleza, Miller (?)  MSK III:  Tracy Temmel, Ryan Paik, Phillip Molina , N. Miller</t>
  </si>
  <si>
    <t>PT Flex 9-A(9)
Review:
PHT 5620C Geriatric PT and PHT 5450C MSK III Spine</t>
  </si>
  <si>
    <t>PT Flex 9-B(9)
Review:
PHT 5620C Geriatric PT and PHT 5450C MSK III Spine</t>
  </si>
  <si>
    <t>PT Flex 9-C(9)
Review:
PHT 5620C Geriatric PT and PHT 5450C MSK III Spine</t>
  </si>
  <si>
    <t>PT Flex 9-D(8)
Review:
PHT 5620C Geriatric PT and PHT 5450C MSK III Spine</t>
  </si>
  <si>
    <t>PT Flex 9-A(9)
Review:
PHT 5550C STI (Dry needling)
PHT 5420C Cardio Pulm</t>
  </si>
  <si>
    <t>PT Flex 9-B(9)
Review:
PHT 5550C STI (Dry needling)
PHT 5420C Cardio Pulm</t>
  </si>
  <si>
    <t>PT Flex 9-C(9)
Review:
PHT 5550C STI (Dry needling)
PHT 5420C Cardio Pulm</t>
  </si>
  <si>
    <t>PT Flex 9-D(8)
Review:
PHT 5550C STI (Dry needling)
PHT 5420C Cardio Pulm</t>
  </si>
  <si>
    <t>PT Residential Term 1 
Remediation</t>
  </si>
  <si>
    <t>Assessment Remediation if needed</t>
  </si>
  <si>
    <t>Remediation/Assesssment if needed</t>
  </si>
  <si>
    <t>Happy Thankgiving!!                    Thank you to all the amazing faculty and staff that keep excellence in teaching and service at the forefront for our students.</t>
  </si>
  <si>
    <t>THANKSGIVING Holiday</t>
  </si>
  <si>
    <t>Thanksgiving Holiday</t>
  </si>
  <si>
    <t>November 30-December 6 Schedule</t>
  </si>
  <si>
    <t>Monday 11/30/2020</t>
  </si>
  <si>
    <t>11/30 Cleaning Notes:
PLACEHOLDER FOR WHEN ASSESSMENTS ARE SCHEDULED</t>
  </si>
  <si>
    <t>Tuesday 12/1/2020</t>
  </si>
  <si>
    <t>12/1 Cleaning Notes:
PLACEHOLDER FOR WHEN ASSESSMENTS ARE SCHEDULED</t>
  </si>
  <si>
    <t>Wednesday 12/2/2020</t>
  </si>
  <si>
    <t>12/2 Cleaning Notes:
PLACEHOLDER FOR WHEN ASSESSMENTS ARE SCHEDULED</t>
  </si>
  <si>
    <t>Thursday 12/3/2020</t>
  </si>
  <si>
    <t>12/3 Cleaning Notes:
PLACEHOLDER FOR WHEN ASSESSMENTS ARE SCHEDULED</t>
  </si>
  <si>
    <t>Friday 12/4/2020</t>
  </si>
  <si>
    <t>12/4 Cleaning Notes:
PLACEHOLDER FOR WHEN ASSESSMENTS ARE SCHEDULED</t>
  </si>
  <si>
    <t>Saturday 12/5/2020</t>
  </si>
  <si>
    <t>Sunday 12/6/2020</t>
  </si>
  <si>
    <t>HSC 5130C Patient/Client Care Management 1</t>
  </si>
  <si>
    <t>PT Residential Term 2 
 PHT 5245C Movement Science I Assessment - Students to be Provided Specific Slots.</t>
  </si>
  <si>
    <t>PT Residential Term 3 
 Open Day if Needed for Remedial Measures and Re-Testing</t>
  </si>
  <si>
    <t xml:space="preserve">PT Residential Term 4 PHT 5450C Musculoskeletal III and PHT 5430C Patient Care Management II Assessments - Students to be Provided Specific Slots. </t>
  </si>
  <si>
    <t>PT Residential Term 6 
 Open Day if Needed for Remedial Measures and Re-Testing</t>
  </si>
  <si>
    <t>any room, however: best case scenario: SIM Center, but depends on space constraints</t>
  </si>
  <si>
    <t>Campus</t>
  </si>
  <si>
    <t>"Makeup Term"</t>
  </si>
  <si>
    <t>Current 
Term</t>
  </si>
  <si>
    <t>Res/Flex</t>
  </si>
  <si>
    <t>Course</t>
  </si>
  <si>
    <t>Lab Hours</t>
  </si>
  <si>
    <t>Assessment Hours
(Lab Practicals)</t>
  </si>
  <si>
    <t>Enrollment in Current Term</t>
  </si>
  <si>
    <t>No. Sections</t>
  </si>
  <si>
    <t>Faculty available for instruction</t>
  </si>
  <si>
    <t>If 4 faculty available for Flex instruction same-day</t>
  </si>
  <si>
    <t>If 6 faculty available for FLex instruction same-day</t>
  </si>
  <si>
    <t>July 6
Mon</t>
  </si>
  <si>
    <t>July 7
Tues</t>
  </si>
  <si>
    <t>July 8
Wed</t>
  </si>
  <si>
    <t>July 9
Thurs</t>
  </si>
  <si>
    <t>July 10
Fri - ASSESSMENT DAY: faculty hours given 4 faculty</t>
  </si>
  <si>
    <t>July 10
Fri - ASSESSMENT DAY: faculty hours given 6 faculty</t>
  </si>
  <si>
    <t>July 11
Sat</t>
  </si>
  <si>
    <t>July 12
Sun</t>
  </si>
  <si>
    <t>Res</t>
  </si>
  <si>
    <t>SM.T2.C1, C2: 4 - AM
SM.T2.C3, C4: 4 - PM</t>
  </si>
  <si>
    <t>SM.T2.C5, C6: 4 - AM
SM.T2.C7, C8: 4 - PM</t>
  </si>
  <si>
    <t>PHT 5245C Movement Science I</t>
  </si>
  <si>
    <t>SM.T3.C1, C2: 4 - AM
SM.T3.C3, C4: 4 - PM</t>
  </si>
  <si>
    <t>SM.T3.C5, C6: 4 - AM
SM.T3.C7, C8: 4 - PM</t>
  </si>
  <si>
    <t>PHT 5420C Cardiovascular and Pulmonary Physical Therapy</t>
  </si>
  <si>
    <t>SM.T5.C1, C2: 4 - AM
SM.T5.C3, C4: 4 - PM</t>
  </si>
  <si>
    <t>SM.T5.C5, C6: 4 - AM
SM.T5.C7, C8: 4 - PM</t>
  </si>
  <si>
    <t xml:space="preserve">PHT 5430C Patient Care Management II </t>
  </si>
  <si>
    <t>Flex</t>
  </si>
  <si>
    <t>4 sections AM: 4 hours
4 sections PM: 4 hours</t>
  </si>
  <si>
    <t>4 faculty conduct lab practicals with 17 students for 15 min each; total teaching time per faculty member = approx. 4 hr 19 min.</t>
  </si>
  <si>
    <t>FLMI</t>
  </si>
  <si>
    <t>MI.T2.C1, C2: 4 - AM
MI.T2.C3, C4: 4 - PM</t>
  </si>
  <si>
    <t>MI.T2.C5, C6: 4 - AM
MI.T2.C7, C8: 4 - PM</t>
  </si>
  <si>
    <t>MI.T2.C5: 4 - AM
MI.T2.C6: 4 - PM</t>
  </si>
  <si>
    <t>MI.T3.C1, C2: 4 - AM
MI.T3.C3, C4: 4 - PM</t>
  </si>
  <si>
    <t>MI.T3.C5, C6: 4 - AM
MI.T3.C7, C8: 4 - PM</t>
  </si>
  <si>
    <t>MI.T3.C5: 4 - AM
MI.T3.C6: 4 - PM</t>
  </si>
  <si>
    <t>MI.T5.C1, C2: 2 - PM
MI.T5.C3, C4: 2 - AM</t>
  </si>
  <si>
    <t>MI.T5.C5, C6: 2 - PM
MI.T5.C7, C8: 2 - AM</t>
  </si>
  <si>
    <t>MI.T5.C5: 2 - PM
MI.T5.C6: 2 - AM</t>
  </si>
  <si>
    <t>MI.T5.C1, C2: 4 - AM
MI.T5.C3, C4: 4 - PM</t>
  </si>
  <si>
    <t>MI.T5.C5, C6: 4 - AM
MI.T5.C7, C8: 4 - PM</t>
  </si>
  <si>
    <t>MI.T5.C5: 4 - AM
MI.T5.C6: 4 - PM</t>
  </si>
  <si>
    <t>FLSA</t>
  </si>
  <si>
    <t>SA.T2.C1, C2: 4 - AM
SA.T2.C3, C4: 4 - PM</t>
  </si>
  <si>
    <t>SA.T2.C5, C6: 4 - AM
SA.T2.C7, C8: 4 - PM</t>
  </si>
  <si>
    <t>SA.T2.C5: 4 - AM
SA.T2.C6: 4 - PM</t>
  </si>
  <si>
    <t>SA.T3.C1, C2: 3 - AM
SA.T3.C3, C4: 3 - PM</t>
  </si>
  <si>
    <t>SA.T3.C5, C6: 3 - AM
SA.T3.C7, C8: 3 - PM</t>
  </si>
  <si>
    <t>SA.T3.C5: 3 - AM
SA.T3.C6, C7: 3 - PM</t>
  </si>
  <si>
    <t>SA.T5.C1, C2: 2 - PM
SA.T5.C3, C4: 2 - AM</t>
  </si>
  <si>
    <t>SA.T5.C5, C6: 2 - PM
SA.T5.C7, C8: 2 - AM</t>
  </si>
  <si>
    <t>SA.T5.C5: 2 - PM
SA.T5.C6: 2 - AM</t>
  </si>
  <si>
    <t>SA.T5.C1, C2: 4 - AM
SA.T5.C3, C4: 4 - PM</t>
  </si>
  <si>
    <t>SA.T5.C5, C6: 4 - AM
SA.T5.C7, C8: 4 - PM</t>
  </si>
  <si>
    <t>SA.T5.C5: 4 - AM
SA.T5.C6: 4 - PM</t>
  </si>
  <si>
    <t>4 faculty conduct lab practicals with 17 students for 15 min each; total teaching time per faculty member = approx. 4 hr 25 min.</t>
  </si>
  <si>
    <t>TXAU</t>
  </si>
  <si>
    <t>AU.T3.C1, C2: 4 - AM
AU.T3.C3, C4: 4 - PM</t>
  </si>
  <si>
    <t>AU.T3.C5, C6: 4 - AM
AU.T3.C7, C8: 4 - PM</t>
  </si>
  <si>
    <t>AU.T3.C5, C6: 4 - AM
AU.T3.C7: 4 - PM</t>
  </si>
  <si>
    <t>AU.T3.C1, C2: 3 - AM
AU.T3.C3, C4: 3 - PM</t>
  </si>
  <si>
    <t>AU.T3.C5, C6: 3 - AM
AU.T3.C7, C8: 3 - PM</t>
  </si>
  <si>
    <t>AU.T5.C1, C2: 2 - PM
AU.T5.C3, C4: 2 - AM</t>
  </si>
  <si>
    <t>AU.T5.C5, C6: 2 - PM
AU.T5.C7, C8: 2 - AM</t>
  </si>
  <si>
    <t>AU.T5.C5, C6: 2 - PM
AU.T5.C7: 2 - AM</t>
  </si>
  <si>
    <t>AU.T5.C1, C2: 4 - AM
AU.T5.C3, C4: 4 - PM</t>
  </si>
  <si>
    <t>AU.T5.C5, C6: 4 - AM
AU.T5.C7, C8: 4 - PM</t>
  </si>
  <si>
    <t>AU.T5.C5, C6: 4 - AM
AU.T5.C7: 4 - PM</t>
  </si>
  <si>
    <t>Course Info</t>
  </si>
  <si>
    <t>Course Scheduling Preferences</t>
  </si>
  <si>
    <t>6 rooms;
12 timeslots</t>
  </si>
  <si>
    <t>12 rooms;
24 timeslots</t>
  </si>
  <si>
    <t>10 rooms;
20 timeslots</t>
  </si>
  <si>
    <t>Week 1:
July 13</t>
  </si>
  <si>
    <t>Week 2:
July 20</t>
  </si>
  <si>
    <t>Week 3:
July 27</t>
  </si>
  <si>
    <t>Week 4:
Aug 3</t>
  </si>
  <si>
    <t>Week 5: 
Aug 10</t>
  </si>
  <si>
    <t>Week 6: 
Aug 17</t>
  </si>
  <si>
    <t>Term</t>
  </si>
  <si>
    <t>Week 4
August 3</t>
  </si>
  <si>
    <t>Week 5
August 10</t>
  </si>
  <si>
    <t>Week 6
August 17</t>
  </si>
  <si>
    <t>MI: Preference</t>
  </si>
  <si>
    <t>SM: Preference</t>
  </si>
  <si>
    <t>SA:
Preference</t>
  </si>
  <si>
    <t>AU:
Preference</t>
  </si>
  <si>
    <t>MI: 
Enrollment</t>
  </si>
  <si>
    <t>SM: 
Enrollment</t>
  </si>
  <si>
    <t>SA:
Enrollment</t>
  </si>
  <si>
    <t>AU: 
Enrollment</t>
  </si>
  <si>
    <t>MI: 
Sub-Cohorts</t>
  </si>
  <si>
    <t>SM: 
Sub-Cohorts</t>
  </si>
  <si>
    <t>SA: 
Sub-Cohorts</t>
  </si>
  <si>
    <t>AU: 
Sub-Cohorts</t>
  </si>
  <si>
    <t>M</t>
  </si>
  <si>
    <t>T</t>
  </si>
  <si>
    <t>W</t>
  </si>
  <si>
    <t>R</t>
  </si>
  <si>
    <t>F</t>
  </si>
  <si>
    <t xml:space="preserve">PHT 5125C  Applied Anatomy 1    </t>
  </si>
  <si>
    <t>1.5 hours:
shoulder/neck</t>
  </si>
  <si>
    <t>1.5 hours:
elbow/hand</t>
  </si>
  <si>
    <t>30 min lab practical</t>
  </si>
  <si>
    <t>MI 1, 2: 1.5
SM 1, 2: 1.5
SA 1: 1.5
AU 1: 1.5</t>
  </si>
  <si>
    <t>MI 3: 1.5
SM 3, 4: 1.5
SA 2: 1.5
AU 2: 1.5</t>
  </si>
  <si>
    <t>MI 4: 1.5
SM 5, 6: 1.5
SA 3: 1.5
AU 3, 4: 1.5</t>
  </si>
  <si>
    <t>MI 5: 1.5
SM 7: 1.5
SA 4, 5: 1.5
AU 5, 6: 1.5</t>
  </si>
  <si>
    <t>MI 6: 1.5
SM 8: 1.5
SA 6: 1.5
AU 7, 8: 1.5</t>
  </si>
  <si>
    <t>MI 1, 2: 0.5
SM 1, 2: 0.5
SA 1: 0.5
AU 1: 0.5</t>
  </si>
  <si>
    <t>MI 3: 0.5
SM 3, 4: 0.5
SA 2: 0.5
AU 2: 0.5</t>
  </si>
  <si>
    <t>MI 4: 0.5
SM 5, 6: 0.5
SA 3: 0.5
AU 3, 4: 0.5</t>
  </si>
  <si>
    <t>MI 5: 0.5
SM 7: 0.5
SA 4, 5: 0.5
AU 5, 6: 0.5</t>
  </si>
  <si>
    <t>MI 6: 0.5
SM 8: 0.5
SA 6: 0.5
AU 7, 8: 0.5</t>
  </si>
  <si>
    <t xml:space="preserve">HSC 5130C  Patient/Client Care Management 1    </t>
  </si>
  <si>
    <t>1.5 hours for transfers</t>
  </si>
  <si>
    <t>1.5 hour for gait skills</t>
  </si>
  <si>
    <t>1 hour stair skills</t>
  </si>
  <si>
    <t xml:space="preserve">
1.5 functional mobility synthesis</t>
  </si>
  <si>
    <t>MI 1, 2: 1
SM 1, 2: 1
SA 1: 1
AU 1: 1</t>
  </si>
  <si>
    <t>MI 3: 1
SM 3, 4: 1
SA 2: 1
AU 2: 1</t>
  </si>
  <si>
    <t>MI 4: 1
SM 5, 6: 1
SA 3: 1
AU 3, 4: 1</t>
  </si>
  <si>
    <t>MI 5: 1
SM 7: 1
SA 4, 5: 1
AU 5, 6: 1</t>
  </si>
  <si>
    <t>MI 6: 1
SM 8: 1
SA 6: 1
AU 7, 8: 1</t>
  </si>
  <si>
    <t xml:space="preserve">PHT 5160C  Soft Tissue Interventions I    </t>
  </si>
  <si>
    <t>1 hour:
neck/back</t>
  </si>
  <si>
    <t>1 hour: extremities</t>
  </si>
  <si>
    <t xml:space="preserve"> PHT 5226C  Applied Anatomy II</t>
  </si>
  <si>
    <t>1.5 hours:
lumbar spine/hip</t>
  </si>
  <si>
    <t>1.5 hours:
knee/foot/ankle</t>
  </si>
  <si>
    <t>MI 6: 1.5
SM 8: 1.5
SA 6: 1.5
AU 7: 1.5</t>
  </si>
  <si>
    <t>MI 6: 0.5
SM 8: 0.5
SA 6: 0.5
AU 7: 0.5</t>
  </si>
  <si>
    <t xml:space="preserve"> PHT 5245C  Movement Science I   </t>
  </si>
  <si>
    <t>15 min lab practical</t>
  </si>
  <si>
    <t>MI 1, 2: 0.25
SM 1, 2: 0.25
SA 1: 0.25
AU 1: 0.25</t>
  </si>
  <si>
    <t>MI 3: 0.25
SM 3, 4: 0.25
SA 2: 0.25
AU 2: 0.25</t>
  </si>
  <si>
    <t>MI 4: 0.25
SM 5, 6: 0.25
SA 3: 0.25
AU 3, 4: 0.25</t>
  </si>
  <si>
    <t>MI 5: 0.25
SM 7: 0.25
SA 4, 5: 0.25
AU 5, 6: 0.25</t>
  </si>
  <si>
    <t>MI 6: 0.25
SM 8: 0.25
SA 6: 0.25
AU 7: 0.25</t>
  </si>
  <si>
    <t xml:space="preserve">PHT 5250C  Musculoskeletal I     </t>
  </si>
  <si>
    <t xml:space="preserve"> PHT 5315C  Neuromuscular I     </t>
  </si>
  <si>
    <t>20-30 min lab practical (or week 6)</t>
  </si>
  <si>
    <t>None</t>
  </si>
  <si>
    <t>MI 6: 1.5
SM 8: 1.5
SA 6, 7: 1.5
AU 7, 8: 1.5</t>
  </si>
  <si>
    <t>MI 5: 0.5
SM 7: 0.5
SA 4, 5: 0.5
AU 5, 6: 1.5</t>
  </si>
  <si>
    <t>MI 6: 0.5
SM 8: 0.5
SA 6, 7: 0.5
AU 7, 8: 0.5</t>
  </si>
  <si>
    <t xml:space="preserve"> PHT 5345C  Movement Science II     </t>
  </si>
  <si>
    <t>1.5: PNF</t>
  </si>
  <si>
    <t>1.5: balance and coordination</t>
  </si>
  <si>
    <t>1.5: resistance training and biometrics</t>
  </si>
  <si>
    <t xml:space="preserve">PHT 5350C  Musculoskeletal II     </t>
  </si>
  <si>
    <t>1.5: shoulder, elbow, wrist, hand</t>
  </si>
  <si>
    <t>1.5: ankle, foot, knee, hip</t>
  </si>
  <si>
    <t xml:space="preserve">PHT 5415C  Neuromuscular II     </t>
  </si>
  <si>
    <t>3 functional mobility</t>
  </si>
  <si>
    <t>3 facilitation techniques</t>
  </si>
  <si>
    <t>20-30 min lab practical</t>
  </si>
  <si>
    <t>MI 1, 2: 3
SM 1, 2: 3
SA 1: 3
AU 1: 3</t>
  </si>
  <si>
    <t>MI 3: 3
SM 3, 4: 3
SA 2: 3
AU 2: 3</t>
  </si>
  <si>
    <t>MI 4: 3
SM 5, 6: 3
SA 3: 3
AU 3, 4: 3</t>
  </si>
  <si>
    <t xml:space="preserve">
SM 7: 3
SA 4, 5: 3
AU 5, 6: 1.5</t>
  </si>
  <si>
    <t xml:space="preserve">
SM 8: 3
AU 7: 3</t>
  </si>
  <si>
    <t xml:space="preserve">
SM 7: 0.5
SA 4, 5: 0.5
AU 5, 6: 1.5</t>
  </si>
  <si>
    <t xml:space="preserve">
SM 8: 0.5
AU 7: 0.5</t>
  </si>
  <si>
    <t xml:space="preserve"> PHT 5450C  Musculoskeletal III    </t>
  </si>
  <si>
    <t>45 min lab practical</t>
  </si>
  <si>
    <t xml:space="preserve">
SM 7: 1.5
SA 4, 5: 1.5
AU 5, 6: 1.5</t>
  </si>
  <si>
    <t xml:space="preserve">
SM 8: 1.5
AU 7: 1.5</t>
  </si>
  <si>
    <t>MI 1, 2: 0.75
SM 1, 2: 0.75
SA 1: 0.75
AU 1: 0.75</t>
  </si>
  <si>
    <t>MI 3: 0.75
SM 3, 4: 0.75
SA 2: 0.75
AU 2: 0.75</t>
  </si>
  <si>
    <t>MI 4: 0.75
SM 5, 6: 0.75
SA 3: 0.75
AU 3, 4: 0.75</t>
  </si>
  <si>
    <t xml:space="preserve">
SM 7: 0.75
SA 4, 5: 0.75
AU 5, 6: 1.5</t>
  </si>
  <si>
    <t xml:space="preserve">
SM 8: 0.75
AU 7: 0.75</t>
  </si>
  <si>
    <t xml:space="preserve">PHT 5420C  Cardiovascular and Pulmonary Physical Therapy   </t>
  </si>
  <si>
    <t>MI 1, 2: 2
SM 1, 2: 2
SA 1: 2
AU 1: 2</t>
  </si>
  <si>
    <t>MI 3: 2
SM 3, 4: 2
SA 2: 2
AU 2: 2</t>
  </si>
  <si>
    <t>MI 4: 2
SM 5, 6: 2
SA 3: 2
AU 3, 4: 2</t>
  </si>
  <si>
    <t xml:space="preserve">
SM 7: 2
SA 4, 5: 2
AU 5, 6: 1.5</t>
  </si>
  <si>
    <t xml:space="preserve">
SM 8: 2
AU 7: 2</t>
  </si>
  <si>
    <t xml:space="preserve">
SM 7: 0.25
SA 4, 5: 0.25
AU 5, 6: 1.5</t>
  </si>
  <si>
    <t xml:space="preserve">
SM 8: 0.25
AU 7: 0.25</t>
  </si>
  <si>
    <t xml:space="preserve">PHT 5435C  Biophysical Agents   </t>
  </si>
  <si>
    <t xml:space="preserve"> PHT 5430C  Patient Care Management II      </t>
  </si>
  <si>
    <t>1 hour lab practical</t>
  </si>
  <si>
    <t>MI 1, 2: 4
SM 1, 2: 4
SA 1: 4
AU 1: 4</t>
  </si>
  <si>
    <t>MI 3: 4
SM 3, 4: 4
SA 2: 4
AU 2: 4</t>
  </si>
  <si>
    <t>MI 4: 4
SM 5, 6: 4
SA 3: 4
AU 3, 4: 4</t>
  </si>
  <si>
    <t xml:space="preserve">
SM 7: 4
SA 4, 5: 4
AU 5, 6: 1.5</t>
  </si>
  <si>
    <t xml:space="preserve">
SM 8: 4
AU 7: 4</t>
  </si>
  <si>
    <t xml:space="preserve">
SM 7: 1
SA 4, 5: 1
AU 5, 6: 1.5</t>
  </si>
  <si>
    <t xml:space="preserve">
SM 8: 1
AU 7: 1</t>
  </si>
  <si>
    <t xml:space="preserve">PHT 5660C  Musculoskeletal IV </t>
  </si>
  <si>
    <t>later is better</t>
  </si>
  <si>
    <t xml:space="preserve">PHT 5615C  Neuromuscular III  </t>
  </si>
  <si>
    <r>
      <t xml:space="preserve">1 hour lab + </t>
    </r>
    <r>
      <rPr>
        <sz val="10"/>
        <color rgb="FFFF0000"/>
        <rFont val="Calibri"/>
        <family val="2"/>
        <scheme val="minor"/>
      </rPr>
      <t>15-20 min lab practical</t>
    </r>
  </si>
  <si>
    <r>
      <t xml:space="preserve">1 + </t>
    </r>
    <r>
      <rPr>
        <sz val="10"/>
        <color rgb="FFFF0000"/>
        <rFont val="Calibri"/>
        <family val="2"/>
        <scheme val="minor"/>
      </rPr>
      <t>0.25</t>
    </r>
  </si>
  <si>
    <r>
      <t>MI 1, 2: 1+</t>
    </r>
    <r>
      <rPr>
        <sz val="11"/>
        <color rgb="FFFF0000"/>
        <rFont val="Calibri"/>
        <family val="2"/>
        <scheme val="minor"/>
      </rPr>
      <t>0.25</t>
    </r>
    <r>
      <rPr>
        <sz val="11"/>
        <color theme="1"/>
        <rFont val="Calibri"/>
        <family val="2"/>
        <scheme val="minor"/>
      </rPr>
      <t xml:space="preserve">
SM 1, 2: 1+</t>
    </r>
    <r>
      <rPr>
        <sz val="11"/>
        <color rgb="FFFF0000"/>
        <rFont val="Calibri"/>
        <family val="2"/>
        <scheme val="minor"/>
      </rPr>
      <t>0.25</t>
    </r>
    <r>
      <rPr>
        <sz val="11"/>
        <color theme="1"/>
        <rFont val="Calibri"/>
        <family val="2"/>
        <scheme val="minor"/>
      </rPr>
      <t xml:space="preserve">
SA 1: 1+</t>
    </r>
    <r>
      <rPr>
        <sz val="11"/>
        <color rgb="FFFF0000"/>
        <rFont val="Calibri"/>
        <family val="2"/>
        <scheme val="minor"/>
      </rPr>
      <t>0.25</t>
    </r>
    <r>
      <rPr>
        <sz val="11"/>
        <color theme="1"/>
        <rFont val="Calibri"/>
        <family val="2"/>
        <scheme val="minor"/>
      </rPr>
      <t xml:space="preserve">
AU 1: 1+</t>
    </r>
    <r>
      <rPr>
        <sz val="11"/>
        <color rgb="FFFF0000"/>
        <rFont val="Calibri"/>
        <family val="2"/>
        <scheme val="minor"/>
      </rPr>
      <t>0.25</t>
    </r>
  </si>
  <si>
    <r>
      <t>MI 3: 1+</t>
    </r>
    <r>
      <rPr>
        <sz val="11"/>
        <color rgb="FFFF0000"/>
        <rFont val="Calibri"/>
        <family val="2"/>
        <scheme val="minor"/>
      </rPr>
      <t>0.25</t>
    </r>
    <r>
      <rPr>
        <sz val="11"/>
        <color theme="1"/>
        <rFont val="Calibri"/>
        <family val="2"/>
        <scheme val="minor"/>
      </rPr>
      <t xml:space="preserve">
SM 3, 4: 1+</t>
    </r>
    <r>
      <rPr>
        <sz val="11"/>
        <color rgb="FFFF0000"/>
        <rFont val="Calibri"/>
        <family val="2"/>
        <scheme val="minor"/>
      </rPr>
      <t>0.25</t>
    </r>
    <r>
      <rPr>
        <sz val="11"/>
        <color theme="1"/>
        <rFont val="Calibri"/>
        <family val="2"/>
        <scheme val="minor"/>
      </rPr>
      <t xml:space="preserve">
SA 2: 1+</t>
    </r>
    <r>
      <rPr>
        <sz val="11"/>
        <color rgb="FFFF0000"/>
        <rFont val="Calibri"/>
        <family val="2"/>
        <scheme val="minor"/>
      </rPr>
      <t>0.25</t>
    </r>
    <r>
      <rPr>
        <sz val="11"/>
        <color theme="1"/>
        <rFont val="Calibri"/>
        <family val="2"/>
        <scheme val="minor"/>
      </rPr>
      <t xml:space="preserve">
AU 2: 1+</t>
    </r>
    <r>
      <rPr>
        <sz val="11"/>
        <color rgb="FFFF0000"/>
        <rFont val="Calibri"/>
        <family val="2"/>
        <scheme val="minor"/>
      </rPr>
      <t>0.25</t>
    </r>
  </si>
  <si>
    <r>
      <t>MI 4: 1+</t>
    </r>
    <r>
      <rPr>
        <sz val="11"/>
        <color rgb="FFFF0000"/>
        <rFont val="Calibri"/>
        <family val="2"/>
        <scheme val="minor"/>
      </rPr>
      <t>0.25</t>
    </r>
    <r>
      <rPr>
        <sz val="11"/>
        <color theme="1"/>
        <rFont val="Calibri"/>
        <family val="2"/>
        <scheme val="minor"/>
      </rPr>
      <t xml:space="preserve">
SM 5, 6: 1+</t>
    </r>
    <r>
      <rPr>
        <sz val="11"/>
        <color rgb="FFFF0000"/>
        <rFont val="Calibri"/>
        <family val="2"/>
        <scheme val="minor"/>
      </rPr>
      <t>0.25</t>
    </r>
    <r>
      <rPr>
        <sz val="11"/>
        <color theme="1"/>
        <rFont val="Calibri"/>
        <family val="2"/>
        <scheme val="minor"/>
      </rPr>
      <t xml:space="preserve">
SA 3: 1+</t>
    </r>
    <r>
      <rPr>
        <sz val="11"/>
        <color rgb="FFFF0000"/>
        <rFont val="Calibri"/>
        <family val="2"/>
        <scheme val="minor"/>
      </rPr>
      <t>0.25</t>
    </r>
    <r>
      <rPr>
        <sz val="11"/>
        <color theme="1"/>
        <rFont val="Calibri"/>
        <family val="2"/>
        <scheme val="minor"/>
      </rPr>
      <t xml:space="preserve">
AU 3, 4: 1+</t>
    </r>
    <r>
      <rPr>
        <sz val="11"/>
        <color rgb="FFFF0000"/>
        <rFont val="Calibri"/>
        <family val="2"/>
        <scheme val="minor"/>
      </rPr>
      <t>0.25</t>
    </r>
  </si>
  <si>
    <r>
      <t>MI 5: 1+</t>
    </r>
    <r>
      <rPr>
        <sz val="11"/>
        <color rgb="FFFF0000"/>
        <rFont val="Calibri"/>
        <family val="2"/>
        <scheme val="minor"/>
      </rPr>
      <t>0.25</t>
    </r>
    <r>
      <rPr>
        <sz val="11"/>
        <color theme="1"/>
        <rFont val="Calibri"/>
        <family val="2"/>
        <scheme val="minor"/>
      </rPr>
      <t xml:space="preserve">
SM 7: 1+</t>
    </r>
    <r>
      <rPr>
        <sz val="11"/>
        <color rgb="FFFF0000"/>
        <rFont val="Calibri"/>
        <family val="2"/>
        <scheme val="minor"/>
      </rPr>
      <t>0.25</t>
    </r>
    <r>
      <rPr>
        <sz val="11"/>
        <color theme="1"/>
        <rFont val="Calibri"/>
        <family val="2"/>
        <scheme val="minor"/>
      </rPr>
      <t xml:space="preserve">
SA 4, 5: 1+</t>
    </r>
    <r>
      <rPr>
        <sz val="11"/>
        <color rgb="FFFF0000"/>
        <rFont val="Calibri"/>
        <family val="2"/>
        <scheme val="minor"/>
      </rPr>
      <t>0.25</t>
    </r>
    <r>
      <rPr>
        <sz val="11"/>
        <color theme="1"/>
        <rFont val="Calibri"/>
        <family val="2"/>
        <scheme val="minor"/>
      </rPr>
      <t xml:space="preserve">
AU 5, 6: 1+</t>
    </r>
    <r>
      <rPr>
        <sz val="11"/>
        <color rgb="FFFF0000"/>
        <rFont val="Calibri"/>
        <family val="2"/>
        <scheme val="minor"/>
      </rPr>
      <t>0.25</t>
    </r>
  </si>
  <si>
    <r>
      <t>MI 6: 1+</t>
    </r>
    <r>
      <rPr>
        <sz val="11"/>
        <color rgb="FFFF0000"/>
        <rFont val="Calibri"/>
        <family val="2"/>
        <scheme val="minor"/>
      </rPr>
      <t>0.25</t>
    </r>
    <r>
      <rPr>
        <sz val="11"/>
        <color theme="1"/>
        <rFont val="Calibri"/>
        <family val="2"/>
        <scheme val="minor"/>
      </rPr>
      <t xml:space="preserve">
SM 8: 1+</t>
    </r>
    <r>
      <rPr>
        <sz val="11"/>
        <color rgb="FFFF0000"/>
        <rFont val="Calibri"/>
        <family val="2"/>
        <scheme val="minor"/>
      </rPr>
      <t>0.25</t>
    </r>
    <r>
      <rPr>
        <sz val="11"/>
        <color theme="1"/>
        <rFont val="Calibri"/>
        <family val="2"/>
        <scheme val="minor"/>
      </rPr>
      <t xml:space="preserve">
SA 6: 1+</t>
    </r>
    <r>
      <rPr>
        <sz val="11"/>
        <color rgb="FFFF0000"/>
        <rFont val="Calibri"/>
        <family val="2"/>
        <scheme val="minor"/>
      </rPr>
      <t>0.25</t>
    </r>
    <r>
      <rPr>
        <sz val="11"/>
        <color theme="1"/>
        <rFont val="Calibri"/>
        <family val="2"/>
        <scheme val="minor"/>
      </rPr>
      <t xml:space="preserve">
AU 7: 1+</t>
    </r>
    <r>
      <rPr>
        <sz val="11"/>
        <color rgb="FFFF0000"/>
        <rFont val="Calibri"/>
        <family val="2"/>
        <scheme val="minor"/>
      </rPr>
      <t>0.25</t>
    </r>
  </si>
  <si>
    <t>Week 1:
13-Jul</t>
  </si>
  <si>
    <t>Week 2:
20-Jul</t>
  </si>
  <si>
    <t>Week 3:
27-Jul</t>
  </si>
  <si>
    <t>Week 4:
3-Aug</t>
  </si>
  <si>
    <t>Week 5: 
10-Aug</t>
  </si>
  <si>
    <t>Week 6: 
17-Aug</t>
  </si>
  <si>
    <t>MI.T1.C1, M1.T1.C2: 1.5</t>
  </si>
  <si>
    <t>MI 3: 1.5</t>
  </si>
  <si>
    <t>MI 4: 1.5</t>
  </si>
  <si>
    <t>MI 5: 1.5</t>
  </si>
  <si>
    <t>MI 6: 1.5</t>
  </si>
  <si>
    <t>MI 1, 2: 1.5</t>
  </si>
  <si>
    <t>MI 1, 2: 0.5</t>
  </si>
  <si>
    <t>MI 3: 0.5</t>
  </si>
  <si>
    <t>MI 4: 0.5</t>
  </si>
  <si>
    <t>MI 5: 0.5</t>
  </si>
  <si>
    <t>MI 6: 0.5</t>
  </si>
  <si>
    <t>MI 1, 2: 1</t>
  </si>
  <si>
    <t>MI 3: 1</t>
  </si>
  <si>
    <t>MI 4: 1</t>
  </si>
  <si>
    <t>MI 5: 1</t>
  </si>
  <si>
    <t>MI 6: 1</t>
  </si>
  <si>
    <t>MI 1, 2: 0.25</t>
  </si>
  <si>
    <t>MI 3: 0.25</t>
  </si>
  <si>
    <t>MI 4: 0.25</t>
  </si>
  <si>
    <t>MI 5: 0.25</t>
  </si>
  <si>
    <t>MI 6: 0.25</t>
  </si>
  <si>
    <t>MI 1, 2: 3</t>
  </si>
  <si>
    <t>MI 3: 3</t>
  </si>
  <si>
    <t>MI 4: 3</t>
  </si>
  <si>
    <t>MI 1, 2: 0.75</t>
  </si>
  <si>
    <t>MI 3: 0.75</t>
  </si>
  <si>
    <t>MI 4: 0.75</t>
  </si>
  <si>
    <t>MI 1, 2: 2</t>
  </si>
  <si>
    <t>MI 3: 2</t>
  </si>
  <si>
    <t>MI 4: 2</t>
  </si>
  <si>
    <t>MI 1, 2: 4</t>
  </si>
  <si>
    <t>MI 3: 4</t>
  </si>
  <si>
    <t>MI 4: 4</t>
  </si>
  <si>
    <t>MI 1, 2: 1+0.25</t>
  </si>
  <si>
    <t>MI 3: 1+0.25</t>
  </si>
  <si>
    <t>MI 4: 1+0.25</t>
  </si>
  <si>
    <t>MI 5: 1+0.25</t>
  </si>
  <si>
    <t>MI 6: 1+0.25</t>
  </si>
  <si>
    <t>Sum of Time Slots per Campus:</t>
  </si>
  <si>
    <t>Sum of Contact Hours:</t>
  </si>
  <si>
    <t>SM 1, 2: 1.5</t>
  </si>
  <si>
    <t>SM 3, 4: 1.5</t>
  </si>
  <si>
    <t>SM 5, 6: 1.5</t>
  </si>
  <si>
    <t>SM 7: 1.5</t>
  </si>
  <si>
    <t>SM 8: 1.5</t>
  </si>
  <si>
    <t>SM 1, 2: 0.5</t>
  </si>
  <si>
    <t>SM 3, 4: 0.5</t>
  </si>
  <si>
    <t>SM 5, 6: 0.5</t>
  </si>
  <si>
    <t>SM 7: 0.5</t>
  </si>
  <si>
    <t>SM 8: 0.5</t>
  </si>
  <si>
    <t>SM 1, 2: 1</t>
  </si>
  <si>
    <t>SM 3, 4: 1</t>
  </si>
  <si>
    <t>SM 5, 6: 1</t>
  </si>
  <si>
    <t>SM 7: 1</t>
  </si>
  <si>
    <t>SM 8: 1</t>
  </si>
  <si>
    <t>SM 1, 2: 0.25</t>
  </si>
  <si>
    <t>SM 3, 4: 0.25</t>
  </si>
  <si>
    <t>SM 5, 6: 0.25</t>
  </si>
  <si>
    <t>SM 7: 0.25</t>
  </si>
  <si>
    <t>SM 8: 0.25</t>
  </si>
  <si>
    <t>SM 1, 2: 3</t>
  </si>
  <si>
    <t>SM 3, 4: 3</t>
  </si>
  <si>
    <t>SM 5, 6: 3</t>
  </si>
  <si>
    <t>SM 7: 3</t>
  </si>
  <si>
    <t>SM 8: 3</t>
  </si>
  <si>
    <t>SM 1, 2: 0.75</t>
  </si>
  <si>
    <t>SM 3, 4: 0.75</t>
  </si>
  <si>
    <t>SM 5, 6: 0.75</t>
  </si>
  <si>
    <t>SM 7: 0.75</t>
  </si>
  <si>
    <t>SM 8: 0.75</t>
  </si>
  <si>
    <t>SM 1, 2: 2</t>
  </si>
  <si>
    <t>SM 3, 4: 2</t>
  </si>
  <si>
    <t>SM 5, 6: 2</t>
  </si>
  <si>
    <t>SM 7: 2</t>
  </si>
  <si>
    <t>SM 8: 2</t>
  </si>
  <si>
    <t>SM 1, 2: 4</t>
  </si>
  <si>
    <t>SM 3, 4: 4</t>
  </si>
  <si>
    <t>SM 5, 6: 4</t>
  </si>
  <si>
    <t>SM 7: 4</t>
  </si>
  <si>
    <t>SM 8: 4</t>
  </si>
  <si>
    <t>SM 1, 2: 1+0.25</t>
  </si>
  <si>
    <t>SM 3, 4: 1+0.25</t>
  </si>
  <si>
    <t>SM 5, 6: 1+0.25</t>
  </si>
  <si>
    <t>SM 7: 1+0.25</t>
  </si>
  <si>
    <t>SM 8: 1+0.25</t>
  </si>
  <si>
    <t>SA 1: 1.5</t>
  </si>
  <si>
    <t>SA 2: 1.5</t>
  </si>
  <si>
    <t>SA 3: 1.5</t>
  </si>
  <si>
    <t>SA 4, 5: 1.5</t>
  </si>
  <si>
    <t>SA 6: 1.5</t>
  </si>
  <si>
    <t>SA 1: 0.5</t>
  </si>
  <si>
    <t>SA 2: 0.5</t>
  </si>
  <si>
    <t>SA 3: 0.5</t>
  </si>
  <si>
    <t>SA 4, 5: 0.5</t>
  </si>
  <si>
    <t>SA 6: 0.5</t>
  </si>
  <si>
    <t>SA 1: 1</t>
  </si>
  <si>
    <t>SA 2: 1</t>
  </si>
  <si>
    <t>SA 3: 1</t>
  </si>
  <si>
    <t>SA 4, 5: 1</t>
  </si>
  <si>
    <t>SA 6: 1</t>
  </si>
  <si>
    <t>SA 1: 0.25</t>
  </si>
  <si>
    <t>SA 2: 0.25</t>
  </si>
  <si>
    <t>SA 3: 0.25</t>
  </si>
  <si>
    <t>SA 4, 5: 0.25</t>
  </si>
  <si>
    <t>SA 6: 0.25</t>
  </si>
  <si>
    <t>SA 6, 7: 1.5</t>
  </si>
  <si>
    <t>SA 6, 7: 0.5</t>
  </si>
  <si>
    <t>SA 1: 3</t>
  </si>
  <si>
    <t>SA 2: 3</t>
  </si>
  <si>
    <t>SA 3: 3</t>
  </si>
  <si>
    <t>SA 4, 5: 3</t>
  </si>
  <si>
    <t>SA 1: 0.75</t>
  </si>
  <si>
    <t>SA 2: 0.75</t>
  </si>
  <si>
    <t>SA 3: 0.75</t>
  </si>
  <si>
    <t>SA 4, 5: 0.75</t>
  </si>
  <si>
    <t>SA 1: 2</t>
  </si>
  <si>
    <t>SA 2: 2</t>
  </si>
  <si>
    <t>SA 3: 2</t>
  </si>
  <si>
    <t>SA 4, 5: 2</t>
  </si>
  <si>
    <t>SA 1: 4</t>
  </si>
  <si>
    <t>SA 2: 4</t>
  </si>
  <si>
    <t>SA 3: 4</t>
  </si>
  <si>
    <t>SA 4, 5: 4</t>
  </si>
  <si>
    <t>SA 1: 1+0.25</t>
  </si>
  <si>
    <t>SA 2: 1+0.25</t>
  </si>
  <si>
    <t>SA 3: 1+0.25</t>
  </si>
  <si>
    <t>SA 4, 5: 1+0.25</t>
  </si>
  <si>
    <t>SA 6: 1+0.25</t>
  </si>
  <si>
    <t>AU 1: 1.5</t>
  </si>
  <si>
    <t>AU 2: 1.5</t>
  </si>
  <si>
    <t>AU 3, 4: 1.5</t>
  </si>
  <si>
    <t>AU 5, 6: 1.5</t>
  </si>
  <si>
    <t>AU 7, 8: 1.5</t>
  </si>
  <si>
    <t>AU 1: 0.5</t>
  </si>
  <si>
    <t>AU 2: 0.5</t>
  </si>
  <si>
    <t>AU 3, 4: 0.5</t>
  </si>
  <si>
    <t>AU 5, 6: 0.5</t>
  </si>
  <si>
    <t>AU 7, 8: 0.5</t>
  </si>
  <si>
    <t>AU 1: 1</t>
  </si>
  <si>
    <t>AU 2: 1</t>
  </si>
  <si>
    <t>AU 3, 4: 1</t>
  </si>
  <si>
    <t>AU 5, 6: 1</t>
  </si>
  <si>
    <t>AU 7, 8: 1</t>
  </si>
  <si>
    <t>AU 7: 1.5</t>
  </si>
  <si>
    <t>AU 7: 0.5</t>
  </si>
  <si>
    <t>AU 1: 0.25</t>
  </si>
  <si>
    <t>AU 2: 0.25</t>
  </si>
  <si>
    <t>AU 3, 4: 0.25</t>
  </si>
  <si>
    <t>AU 5, 6: 0.25</t>
  </si>
  <si>
    <t>AU 7: 0.25</t>
  </si>
  <si>
    <t>AU 1: 3</t>
  </si>
  <si>
    <t>AU 2: 3</t>
  </si>
  <si>
    <t>AU 3, 4: 3</t>
  </si>
  <si>
    <t>AU 7: 3</t>
  </si>
  <si>
    <t>AU 1: 0.75</t>
  </si>
  <si>
    <t>AU 2: 0.75</t>
  </si>
  <si>
    <t>AU 3, 4: 0.75</t>
  </si>
  <si>
    <t>AU 7: 0.75</t>
  </si>
  <si>
    <t>AU 1: 2</t>
  </si>
  <si>
    <t>AU 2: 2</t>
  </si>
  <si>
    <t>AU 3, 4: 2</t>
  </si>
  <si>
    <t>AU 7: 2</t>
  </si>
  <si>
    <t>AU 1: 4</t>
  </si>
  <si>
    <t>AU 2: 4</t>
  </si>
  <si>
    <t>AU 3, 4: 4</t>
  </si>
  <si>
    <t>AU 7: 4</t>
  </si>
  <si>
    <t>AU 7: 1</t>
  </si>
  <si>
    <t>AU 1: 1+0.25</t>
  </si>
  <si>
    <t>AU 2: 1+0.25</t>
  </si>
  <si>
    <t>AU 3, 4: 1+0.25</t>
  </si>
  <si>
    <t>AU 5, 6: 1+0.25</t>
  </si>
  <si>
    <t>AU 7: 1+0.25</t>
  </si>
  <si>
    <t>Room Number</t>
  </si>
  <si>
    <t>Occupancy</t>
  </si>
  <si>
    <t>AM/PM</t>
  </si>
  <si>
    <t>FLSA-CLASS 102</t>
  </si>
  <si>
    <t>AM</t>
  </si>
  <si>
    <t>PM</t>
  </si>
  <si>
    <t>FLSA-CLASS 104</t>
  </si>
  <si>
    <t>FLSA-CLASS 201</t>
  </si>
  <si>
    <t>FLSA-CLASS 202</t>
  </si>
  <si>
    <t>FLSA-CLASS 203</t>
  </si>
  <si>
    <t>FLSA-CLASS 204</t>
  </si>
  <si>
    <t>FLSA-CLASS 206</t>
  </si>
  <si>
    <t>FLSA-CLASS 207</t>
  </si>
  <si>
    <t>FLSA-CLASS 301</t>
  </si>
  <si>
    <t>FLSA-CLASS 303</t>
  </si>
  <si>
    <t>FLMI-Main-207</t>
  </si>
  <si>
    <t>FLMI-Main-208</t>
  </si>
  <si>
    <t>FLMI-Main-210</t>
  </si>
  <si>
    <t>FLMI-Main-211</t>
  </si>
  <si>
    <t>FLMI-Main-212</t>
  </si>
  <si>
    <t>FLMI-Main-213</t>
  </si>
  <si>
    <t>TXAU-A 114A</t>
  </si>
  <si>
    <t>TXAU-A 208A</t>
  </si>
  <si>
    <t>TXAU-A 209A</t>
  </si>
  <si>
    <t>TXAU-A 212A</t>
  </si>
  <si>
    <t>TXAU-A 215A</t>
  </si>
  <si>
    <t>TXAU-B 119B</t>
  </si>
  <si>
    <t>TXAU-B 123B</t>
  </si>
  <si>
    <t>TXAU-B 201B</t>
  </si>
  <si>
    <t>TXAU-B 203B</t>
  </si>
  <si>
    <t>TXAU-B 212B</t>
  </si>
  <si>
    <t>TXAU-B 213B</t>
  </si>
  <si>
    <t>TXAU-B 214B</t>
  </si>
  <si>
    <t>AU 5, 6: 1.6</t>
  </si>
  <si>
    <t xml:space="preserve">STANDARD COURSES </t>
  </si>
  <si>
    <t>FLEX</t>
  </si>
  <si>
    <t>Assessments</t>
  </si>
  <si>
    <t>CASM-A-203 
Classroom</t>
  </si>
  <si>
    <t xml:space="preserve">PHT 5125C  Applied Anatomy 1 </t>
  </si>
  <si>
    <t>Term 1 Practicals</t>
  </si>
  <si>
    <t>Term 2 Practicals (1/4)</t>
  </si>
  <si>
    <t>Term 2 Practicals (3/4)</t>
  </si>
  <si>
    <t>Term 2 Practicals</t>
  </si>
  <si>
    <t>Term 2 Practicals (2/4)</t>
  </si>
  <si>
    <t>Term 2 Practicals (4/4)</t>
  </si>
  <si>
    <t>CASM-B-110
Dry Lab</t>
  </si>
  <si>
    <t>Term 6 Practicals</t>
  </si>
  <si>
    <t>Term 3 Practicals (1/3)</t>
  </si>
  <si>
    <t>Term 3 Practicals (3/3)</t>
  </si>
  <si>
    <t>Term 3 Practicals (2/3)</t>
  </si>
  <si>
    <t>CASM-A-209
Classroom</t>
  </si>
  <si>
    <t>Term 3 Practicals</t>
  </si>
  <si>
    <t>Term 5 Practicals (1/3)</t>
  </si>
  <si>
    <t>Term 5 Practicals (3/3)</t>
  </si>
  <si>
    <t>Term 4 Practicals</t>
  </si>
  <si>
    <t>Term 5 Practicals (2/3)</t>
  </si>
  <si>
    <t>CASM-B-214
Classroom</t>
  </si>
  <si>
    <t>Term 6 Practicals (1/3)</t>
  </si>
  <si>
    <t>Term 6 Practicals (3/3)</t>
  </si>
  <si>
    <t>Term 6 Practicals (2/3)</t>
  </si>
  <si>
    <t>CASM-B-203
Modalities</t>
  </si>
  <si>
    <t>Term 10 Practicals (1/1)</t>
  </si>
  <si>
    <t>CASM-C-110</t>
  </si>
  <si>
    <t>CASM-C-111</t>
  </si>
  <si>
    <t>CASM-C-113</t>
  </si>
  <si>
    <t xml:space="preserve">Students on Campus </t>
  </si>
  <si>
    <t>(= 14 * # of course)</t>
  </si>
  <si>
    <t xml:space="preserve">Days Required (Summer Term) </t>
  </si>
  <si>
    <t xml:space="preserve">Program </t>
  </si>
  <si>
    <t xml:space="preserve">Term </t>
  </si>
  <si>
    <t xml:space="preserve">PT </t>
  </si>
  <si>
    <t xml:space="preserve">Nursing </t>
  </si>
  <si>
    <t>SLP</t>
  </si>
  <si>
    <t>Student Days on Campus</t>
  </si>
  <si>
    <t xml:space="preserve">Enrollment </t>
  </si>
  <si>
    <t>Program</t>
  </si>
  <si>
    <t>Enrollment</t>
  </si>
  <si>
    <t>Sessions</t>
  </si>
  <si>
    <t>Hard Code Room Number</t>
  </si>
  <si>
    <t>Reduced Student Occupancy Capacity</t>
  </si>
  <si>
    <t xml:space="preserve">NUR7575 Primary Healthcare of the Family II </t>
  </si>
  <si>
    <t xml:space="preserve">PT Term 1 Practicals </t>
  </si>
  <si>
    <t>PT Term 4 Practicals</t>
  </si>
  <si>
    <t xml:space="preserve">Nur Term 5 Practicals </t>
  </si>
  <si>
    <t xml:space="preserve">PT Term 2 Practicals </t>
  </si>
  <si>
    <t>PHT 5615C  Neuromuscular III</t>
  </si>
  <si>
    <t>PT Term 2 Practicals</t>
  </si>
  <si>
    <t>PT Term 6 Practicals</t>
  </si>
  <si>
    <t xml:space="preserve"> PHT 5245C  Movement Science I  </t>
  </si>
  <si>
    <t xml:space="preserve">HSC 5130C  Patient/Client Care Management 1   </t>
  </si>
  <si>
    <t>PHT 5420C  Cardiovascular and Pulmonary Physical Therapy</t>
  </si>
  <si>
    <t xml:space="preserve"> PHT 5345C  Movement Science II  </t>
  </si>
  <si>
    <t xml:space="preserve">PHT 5415C  Neuromuscular II    </t>
  </si>
  <si>
    <t>PT Terms 6 Practicals</t>
  </si>
  <si>
    <t>PT Term 3 Practicals</t>
  </si>
  <si>
    <t xml:space="preserve">PHT 5250C  Musculoskeletal I    </t>
  </si>
  <si>
    <t>PT Term 10 Practicals</t>
  </si>
  <si>
    <t>FLSA-CLASS 205</t>
  </si>
  <si>
    <t xml:space="preserve">PHT 5415C  Neuromuscular II </t>
  </si>
  <si>
    <t xml:space="preserve">PHT 5435C  Biophysical Agents  </t>
  </si>
  <si>
    <t xml:space="preserve">PT Term 3 Practicals </t>
  </si>
  <si>
    <t>PT Term 5 Practicals</t>
  </si>
  <si>
    <t xml:space="preserve"> PHT 5315C  Neuromuscular I    </t>
  </si>
  <si>
    <t xml:space="preserve">PHT 5350C  Musculoskeletal II  </t>
  </si>
  <si>
    <t>Assessment Hours</t>
  </si>
  <si>
    <t xml:space="preserve">Res </t>
  </si>
  <si>
    <t>FLSA-ADMIN 402</t>
  </si>
  <si>
    <t>FLSA-ADMIN 135F</t>
  </si>
  <si>
    <t>training rm</t>
  </si>
  <si>
    <t>FLSA-CLASS 101K</t>
  </si>
  <si>
    <t>FLSA-CLASS 127</t>
  </si>
  <si>
    <t>Anatomy Lab</t>
  </si>
  <si>
    <t>CPE/Lab</t>
  </si>
  <si>
    <t>Nur</t>
  </si>
  <si>
    <t>NUR7575 Primary Healthcare of the Family II -- CLASSROOM</t>
  </si>
  <si>
    <t>NUR7575 Primary Healthcare of the Family II -- EXAMINATION ROOM</t>
  </si>
  <si>
    <t>NUR7575 Primary Healthcare of the Family II -- EXAMS (ASSESSMENTS)</t>
  </si>
  <si>
    <t xml:space="preserve">PHT 5415C  Neuromuscular II  </t>
  </si>
  <si>
    <t xml:space="preserve"> PHT 5430C  Patient Care Management II  </t>
  </si>
  <si>
    <t xml:space="preserve">PHT 5160C  Soft Tissue Interventions I  </t>
  </si>
  <si>
    <t xml:space="preserve"> PHT 5245C  Movement Science I </t>
  </si>
  <si>
    <t xml:space="preserve"> PHT 5315C  Neuromuscular I   </t>
  </si>
  <si>
    <t>PHT 5435C  Biophysical Agents</t>
  </si>
  <si>
    <t>FLMI-Main-201</t>
  </si>
  <si>
    <t>FLMI-Main-202</t>
  </si>
  <si>
    <t>Priority</t>
  </si>
  <si>
    <t>Red</t>
  </si>
  <si>
    <t>FLMI-Main-</t>
  </si>
  <si>
    <t>Student Lounge Lower</t>
  </si>
  <si>
    <t>Student Lounge Upper</t>
  </si>
  <si>
    <t>FLMI-Main-110</t>
  </si>
  <si>
    <t>Learning Studio A</t>
  </si>
  <si>
    <t>FLMI-Main-112</t>
  </si>
  <si>
    <t>Learning Studio B</t>
  </si>
  <si>
    <t>FLMI-Main-113</t>
  </si>
  <si>
    <t>Group Study Space</t>
  </si>
  <si>
    <t>FLMI-Main-116</t>
  </si>
  <si>
    <t>Inpatient Ward</t>
  </si>
  <si>
    <t>Ward Storage</t>
  </si>
  <si>
    <t>FLMI-Main-117</t>
  </si>
  <si>
    <t>Observation room</t>
  </si>
  <si>
    <t>FLMI-Main-119</t>
  </si>
  <si>
    <t>Advanced Assessment Room</t>
  </si>
  <si>
    <t>FLMI-Main-121</t>
  </si>
  <si>
    <t>Assessment Room</t>
  </si>
  <si>
    <t>FLMI-Main-122</t>
  </si>
  <si>
    <t>FLMI-Main-123</t>
  </si>
  <si>
    <t>FLMI-Main-125</t>
  </si>
  <si>
    <t>FLMI-Main-126</t>
  </si>
  <si>
    <t>FLMI-Main-127</t>
  </si>
  <si>
    <t>FLMI-Main-128</t>
  </si>
  <si>
    <t>Faculty / Staff Meeting</t>
  </si>
  <si>
    <t>FLMI-Main-129</t>
  </si>
  <si>
    <t>FLMI-Main-130</t>
  </si>
  <si>
    <t>FLMI-Main-131</t>
  </si>
  <si>
    <t>Assistance for Daily Living (ADL)</t>
  </si>
  <si>
    <t>FLMI-Main-134</t>
  </si>
  <si>
    <t xml:space="preserve">Classroom </t>
  </si>
  <si>
    <t>FLMI-Main-135</t>
  </si>
  <si>
    <t>Flex Environment A</t>
  </si>
  <si>
    <t>Flex Environment B</t>
  </si>
  <si>
    <t>Skills Environment B</t>
  </si>
  <si>
    <t>Skills Environment A</t>
  </si>
  <si>
    <t>Musc. Skel Environment A</t>
  </si>
  <si>
    <t>Musc. Skel Environment B</t>
  </si>
  <si>
    <t>Modalities B</t>
  </si>
  <si>
    <t>Modalities A</t>
  </si>
  <si>
    <t xml:space="preserve">HSC 5130C  Patient/Client Care Management 1 </t>
  </si>
  <si>
    <t xml:space="preserve">PHT 5430C  Patient Care Management II    </t>
  </si>
  <si>
    <t xml:space="preserve"> PHT 5430C  Patient Care Management II   </t>
  </si>
  <si>
    <t>PT Term 1 Practicals</t>
  </si>
  <si>
    <t>HSC 5130C  Patient/Client Care Management 1</t>
  </si>
  <si>
    <t>NUR7580 Advanced Health Assessment and Differential Diagnosis (3) (2.5 hours didactic and 0.5 hour intensive) -- EXAMINATION ROOM</t>
  </si>
  <si>
    <t>PHT 5125C  Applied Anatomy 1</t>
  </si>
  <si>
    <t>Nur Term 5 Practicals</t>
  </si>
  <si>
    <t xml:space="preserve"> PHT 5450C  Musculoskeletal III  </t>
  </si>
  <si>
    <t xml:space="preserve"> PHT 5245C  Movement Science I</t>
  </si>
  <si>
    <t xml:space="preserve">PHT 5420C  Cardiovascular and Pulmonary Physical Therapy  </t>
  </si>
  <si>
    <t xml:space="preserve">PHT 5250C  Musculoskeletal I   </t>
  </si>
  <si>
    <t xml:space="preserve"> PHT 5345C  Movement Science II    </t>
  </si>
  <si>
    <t xml:space="preserve"> PHT 5315C  Neuromuscular I </t>
  </si>
  <si>
    <t>NUR7580 Advanced Health Assessment and Differential Diagnosis (3) (2.5 hours didactic and 0.5 hour intensive)</t>
  </si>
  <si>
    <t>PT Term 7 Practicals</t>
  </si>
  <si>
    <t>TXAU-A 229A</t>
  </si>
  <si>
    <t>Hard Code Room</t>
  </si>
  <si>
    <t xml:space="preserve">Reduced Student Occupancy Capacity </t>
  </si>
  <si>
    <t>TXAU-A 121A</t>
  </si>
  <si>
    <t>TXAU-A 200A</t>
  </si>
  <si>
    <t>North Lab</t>
  </si>
  <si>
    <t>Texas Star Lab</t>
  </si>
  <si>
    <t>South Lab</t>
  </si>
  <si>
    <t xml:space="preserve">Amphitheatre </t>
  </si>
  <si>
    <t>TXAU-A 230A</t>
  </si>
  <si>
    <t>Computer Lab</t>
  </si>
  <si>
    <t>TXAU-B 100B</t>
  </si>
  <si>
    <t>TXAU-B 128B</t>
  </si>
  <si>
    <t>Community Functions</t>
  </si>
  <si>
    <t>TXAU-B 129B</t>
  </si>
  <si>
    <t>Rehab Gym</t>
  </si>
  <si>
    <t>TXAU-B 130B</t>
  </si>
  <si>
    <t>Motion Analysis</t>
  </si>
  <si>
    <t>TXAU-B 132B</t>
  </si>
  <si>
    <t xml:space="preserve">Inpatient </t>
  </si>
  <si>
    <t>NUR7580 Advanced Health Assessment and Differential Diagnosis (3) (2.5 hours didactic and 0.5 hour intensive) -- CLASSROOM</t>
  </si>
  <si>
    <t>NUR7580 Advanced Health Assessment and Differential Diagnosis (3) (2.5 hours didactic and 0.5 hour intensive) -- EXAMS (ASSESSMENTS)</t>
  </si>
  <si>
    <t>December 7-13 Schedule</t>
  </si>
  <si>
    <t>Monday 12/7/2020</t>
  </si>
  <si>
    <t>12/7 Cleaning Notes:
PLACEHOLDER FOR WHEN ASSESSMENTS ARE SCHEDULED</t>
  </si>
  <si>
    <t>Tuesday 12/8/2020</t>
  </si>
  <si>
    <t>12/8 Cleaning Notes:
PLACEHOLDER FOR WHEN ASSESSMENTS ARE SCHEDULED</t>
  </si>
  <si>
    <t>Wednesday 12/9/2020</t>
  </si>
  <si>
    <t>12/9 Cleaning Notes:
PLACEHOLDER FOR WHEN ASSESSMENTS ARE SCHEDULED</t>
  </si>
  <si>
    <t>Thursday 12/10/2020</t>
  </si>
  <si>
    <t>12/10 Cleaning Notes:
PLACEHOLDER FOR WHEN ASSESSMENTS ARE SCHEDULED</t>
  </si>
  <si>
    <t>Friday 12/11/2020</t>
  </si>
  <si>
    <t>12/11 Cleaning Notes:
PLACEHOLDER FOR WHEN ASSESSMENTS ARE SCHEDULED</t>
  </si>
  <si>
    <t>Saturday 12/12/2020</t>
  </si>
  <si>
    <t>Sunday 12/13/2020</t>
  </si>
  <si>
    <t>PT Residential Term 1 
HSC 5130C Patient/Client Care Management 1 - 206 A/B, 204, 207
and PHT 5160C Soft Tissue Interventions I Assessments - 102, OT Room, CPE A/B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</si>
</sst>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F400]h:mm:ss\ AM/PM"/>
    <numFmt numFmtId="165" formatCode="[$-409]h:mm\ AM/PM;@"/>
    <numFmt numFmtId="166" formatCode="h:mm;@"/>
    <numFmt numFmtId="167" formatCode="[$-409]h:mm:ss\ AM/PM;@"/>
  </numFmts>
  <fonts count="6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C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9"/>
      <color rgb="FFC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26"/>
      <color rgb="FF000000"/>
      <name val="Calibri (Body)"/>
    </font>
    <font>
      <sz val="12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9"/>
      <color rgb="FFCC3300"/>
      <name val="Calibri"/>
      <family val="2"/>
      <scheme val="minor"/>
    </font>
    <font>
      <sz val="10"/>
      <color rgb="FFCC33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4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24"/>
      <color theme="1"/>
      <name val="Calibri (Body)"/>
    </font>
    <font>
      <b/>
      <sz val="18"/>
      <color theme="0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  <font>
      <sz val="10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E5817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BF8F00"/>
        <bgColor rgb="FF000000"/>
      </patternFill>
    </fill>
    <fill>
      <patternFill patternType="solid">
        <fgColor rgb="FFED7D31"/>
        <bgColor rgb="FF000000"/>
      </patternFill>
    </fill>
    <fill>
      <patternFill patternType="solid">
        <fgColor rgb="FFEDEDED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8E3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91F6FF"/>
        <bgColor indexed="64"/>
      </patternFill>
    </fill>
    <fill>
      <patternFill patternType="solid">
        <fgColor rgb="FF91F6FF"/>
        <bgColor rgb="FF000000"/>
      </patternFill>
    </fill>
    <fill>
      <patternFill patternType="solid">
        <fgColor rgb="FFFCE4D6"/>
        <bgColor rgb="FF000000"/>
      </patternFill>
    </fill>
    <fill>
      <patternFill patternType="solid">
        <fgColor rgb="FFD0CECE"/>
        <bgColor rgb="FF000000"/>
      </patternFill>
    </fill>
    <fill>
      <patternFill patternType="solid">
        <fgColor rgb="FF68E3FF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A9D08E"/>
        <bgColor rgb="FF000000"/>
      </patternFill>
    </fill>
    <fill>
      <patternFill patternType="solid">
        <fgColor rgb="FFB4C6E7"/>
        <bgColor rgb="FF000000"/>
      </patternFill>
    </fill>
    <fill>
      <patternFill patternType="solid">
        <fgColor rgb="FF9BC2E6"/>
        <bgColor rgb="FF000000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E58177"/>
        <bgColor rgb="FF000000"/>
      </patternFill>
    </fill>
    <fill>
      <patternFill patternType="solid">
        <fgColor rgb="FFF5A3AB"/>
        <bgColor indexed="64"/>
      </patternFill>
    </fill>
    <fill>
      <patternFill patternType="solid">
        <fgColor rgb="FF8EA9DB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3" tint="0.39997558519241921"/>
        <bgColor indexed="64"/>
      </patternFill>
    </fill>
  </fills>
  <borders count="1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thin">
        <color auto="1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rgb="FF000000"/>
      </bottom>
      <diagonal/>
    </border>
    <border>
      <left style="thin">
        <color auto="1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2073">
    <xf numFmtId="0" fontId="0" fillId="0" borderId="0" xfId="0"/>
    <xf numFmtId="0" fontId="1" fillId="0" borderId="0" xfId="0" applyFont="1"/>
    <xf numFmtId="0" fontId="0" fillId="2" borderId="0" xfId="0" applyFill="1"/>
    <xf numFmtId="0" fontId="0" fillId="0" borderId="2" xfId="0" applyBorder="1"/>
    <xf numFmtId="0" fontId="0" fillId="0" borderId="3" xfId="0" applyBorder="1"/>
    <xf numFmtId="0" fontId="1" fillId="4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6" fontId="0" fillId="5" borderId="0" xfId="0" applyNumberFormat="1" applyFill="1"/>
    <xf numFmtId="16" fontId="0" fillId="6" borderId="0" xfId="0" applyNumberFormat="1" applyFill="1"/>
    <xf numFmtId="0" fontId="3" fillId="0" borderId="6" xfId="0" applyFont="1" applyFill="1" applyBorder="1"/>
    <xf numFmtId="0" fontId="3" fillId="0" borderId="8" xfId="0" applyFont="1" applyBorder="1"/>
    <xf numFmtId="2" fontId="3" fillId="3" borderId="8" xfId="0" applyNumberFormat="1" applyFont="1" applyFill="1" applyBorder="1"/>
    <xf numFmtId="0" fontId="2" fillId="7" borderId="8" xfId="0" applyFont="1" applyFill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3" fillId="0" borderId="10" xfId="0" applyFont="1" applyBorder="1"/>
    <xf numFmtId="2" fontId="3" fillId="3" borderId="10" xfId="0" applyNumberFormat="1" applyFont="1" applyFill="1" applyBorder="1"/>
    <xf numFmtId="0" fontId="2" fillId="7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1" fillId="2" borderId="14" xfId="0" applyFont="1" applyFill="1" applyBorder="1"/>
    <xf numFmtId="0" fontId="1" fillId="4" borderId="2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4" fillId="0" borderId="8" xfId="0" applyFont="1" applyBorder="1" applyAlignment="1">
      <alignment wrapText="1"/>
    </xf>
    <xf numFmtId="0" fontId="5" fillId="8" borderId="0" xfId="0" applyFont="1" applyFill="1"/>
    <xf numFmtId="0" fontId="5" fillId="8" borderId="1" xfId="0" applyFont="1" applyFill="1" applyBorder="1"/>
    <xf numFmtId="0" fontId="5" fillId="8" borderId="1" xfId="0" applyFont="1" applyFill="1" applyBorder="1" applyAlignment="1">
      <alignment wrapText="1"/>
    </xf>
    <xf numFmtId="0" fontId="5" fillId="8" borderId="0" xfId="0" applyFont="1" applyFill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6" fillId="10" borderId="1" xfId="0" applyFont="1" applyFill="1" applyBorder="1" applyAlignment="1">
      <alignment horizontal="left"/>
    </xf>
    <xf numFmtId="0" fontId="0" fillId="10" borderId="1" xfId="0" applyFill="1" applyBorder="1" applyAlignment="1">
      <alignment horizontal="center"/>
    </xf>
    <xf numFmtId="0" fontId="6" fillId="10" borderId="4" xfId="0" applyFont="1" applyFill="1" applyBorder="1" applyAlignment="1">
      <alignment horizontal="center"/>
    </xf>
    <xf numFmtId="0" fontId="0" fillId="10" borderId="1" xfId="0" applyFill="1" applyBorder="1"/>
    <xf numFmtId="1" fontId="1" fillId="10" borderId="1" xfId="0" applyNumberFormat="1" applyFont="1" applyFill="1" applyBorder="1" applyAlignment="1">
      <alignment horizontal="center"/>
    </xf>
    <xf numFmtId="0" fontId="4" fillId="0" borderId="25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2" fillId="7" borderId="25" xfId="0" applyFont="1" applyFill="1" applyBorder="1" applyAlignment="1">
      <alignment wrapText="1"/>
    </xf>
    <xf numFmtId="0" fontId="0" fillId="0" borderId="0" xfId="0" applyBorder="1"/>
    <xf numFmtId="16" fontId="0" fillId="5" borderId="3" xfId="0" applyNumberFormat="1" applyFill="1" applyBorder="1"/>
    <xf numFmtId="16" fontId="0" fillId="6" borderId="3" xfId="0" applyNumberFormat="1" applyFill="1" applyBorder="1"/>
    <xf numFmtId="0" fontId="4" fillId="10" borderId="1" xfId="0" applyFont="1" applyFill="1" applyBorder="1" applyAlignment="1">
      <alignment wrapText="1"/>
    </xf>
    <xf numFmtId="0" fontId="4" fillId="0" borderId="8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6" fillId="0" borderId="1" xfId="0" applyFont="1" applyBorder="1"/>
    <xf numFmtId="0" fontId="0" fillId="0" borderId="1" xfId="0" applyBorder="1"/>
    <xf numFmtId="0" fontId="5" fillId="8" borderId="0" xfId="0" applyFont="1" applyFill="1" applyAlignment="1">
      <alignment wrapText="1"/>
    </xf>
    <xf numFmtId="0" fontId="3" fillId="0" borderId="7" xfId="0" applyFont="1" applyBorder="1"/>
    <xf numFmtId="0" fontId="3" fillId="0" borderId="9" xfId="0" applyFont="1" applyBorder="1"/>
    <xf numFmtId="0" fontId="0" fillId="0" borderId="25" xfId="0" applyBorder="1"/>
    <xf numFmtId="0" fontId="0" fillId="2" borderId="3" xfId="0" applyFill="1" applyBorder="1"/>
    <xf numFmtId="0" fontId="0" fillId="0" borderId="10" xfId="0" applyBorder="1"/>
    <xf numFmtId="0" fontId="2" fillId="7" borderId="6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26" xfId="0" applyFont="1" applyBorder="1"/>
    <xf numFmtId="0" fontId="3" fillId="0" borderId="27" xfId="0" applyFont="1" applyBorder="1"/>
    <xf numFmtId="0" fontId="2" fillId="7" borderId="28" xfId="0" applyFont="1" applyFill="1" applyBorder="1" applyAlignment="1">
      <alignment wrapText="1"/>
    </xf>
    <xf numFmtId="0" fontId="2" fillId="7" borderId="29" xfId="0" applyFont="1" applyFill="1" applyBorder="1" applyAlignment="1">
      <alignment wrapText="1"/>
    </xf>
    <xf numFmtId="0" fontId="2" fillId="7" borderId="30" xfId="0" applyFont="1" applyFill="1" applyBorder="1" applyAlignment="1">
      <alignment wrapText="1"/>
    </xf>
    <xf numFmtId="2" fontId="3" fillId="3" borderId="1" xfId="0" applyNumberFormat="1" applyFont="1" applyFill="1" applyBorder="1"/>
    <xf numFmtId="0" fontId="0" fillId="2" borderId="0" xfId="0" applyFill="1" applyBorder="1"/>
    <xf numFmtId="2" fontId="3" fillId="3" borderId="25" xfId="0" applyNumberFormat="1" applyFont="1" applyFill="1" applyBorder="1"/>
    <xf numFmtId="0" fontId="3" fillId="0" borderId="16" xfId="0" applyFont="1" applyBorder="1"/>
    <xf numFmtId="0" fontId="3" fillId="0" borderId="31" xfId="0" applyFont="1" applyBorder="1"/>
    <xf numFmtId="0" fontId="3" fillId="0" borderId="1" xfId="0" applyFont="1" applyBorder="1"/>
    <xf numFmtId="0" fontId="6" fillId="9" borderId="1" xfId="0" applyFont="1" applyFill="1" applyBorder="1"/>
    <xf numFmtId="0" fontId="3" fillId="9" borderId="1" xfId="0" applyFont="1" applyFill="1" applyBorder="1"/>
    <xf numFmtId="0" fontId="0" fillId="9" borderId="1" xfId="0" applyFill="1" applyBorder="1"/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6" fillId="10" borderId="1" xfId="0" applyFont="1" applyFill="1" applyBorder="1"/>
    <xf numFmtId="0" fontId="2" fillId="11" borderId="8" xfId="0" applyFont="1" applyFill="1" applyBorder="1" applyAlignment="1">
      <alignment wrapText="1"/>
    </xf>
    <xf numFmtId="0" fontId="2" fillId="11" borderId="10" xfId="0" applyFont="1" applyFill="1" applyBorder="1" applyAlignment="1">
      <alignment wrapText="1"/>
    </xf>
    <xf numFmtId="0" fontId="2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3" fillId="10" borderId="7" xfId="0" applyFont="1" applyFill="1" applyBorder="1"/>
    <xf numFmtId="0" fontId="3" fillId="10" borderId="9" xfId="0" applyFont="1" applyFill="1" applyBorder="1"/>
    <xf numFmtId="0" fontId="0" fillId="0" borderId="1" xfId="0" applyFill="1" applyBorder="1"/>
    <xf numFmtId="0" fontId="1" fillId="12" borderId="1" xfId="0" applyFont="1" applyFill="1" applyBorder="1"/>
    <xf numFmtId="0" fontId="0" fillId="0" borderId="32" xfId="0" applyBorder="1"/>
    <xf numFmtId="0" fontId="0" fillId="0" borderId="32" xfId="0" applyFill="1" applyBorder="1"/>
    <xf numFmtId="0" fontId="0" fillId="13" borderId="1" xfId="0" applyFill="1" applyBorder="1"/>
    <xf numFmtId="0" fontId="6" fillId="13" borderId="1" xfId="0" applyFont="1" applyFill="1" applyBorder="1"/>
    <xf numFmtId="16" fontId="1" fillId="5" borderId="1" xfId="0" applyNumberFormat="1" applyFont="1" applyFill="1" applyBorder="1"/>
    <xf numFmtId="16" fontId="1" fillId="6" borderId="1" xfId="0" applyNumberFormat="1" applyFont="1" applyFill="1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5" borderId="1" xfId="0" applyFill="1" applyBorder="1"/>
    <xf numFmtId="0" fontId="9" fillId="0" borderId="1" xfId="0" applyFont="1" applyBorder="1" applyAlignment="1">
      <alignment wrapText="1"/>
    </xf>
    <xf numFmtId="0" fontId="0" fillId="14" borderId="1" xfId="0" applyFill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6" fillId="0" borderId="1" xfId="0" applyFont="1" applyFill="1" applyBorder="1"/>
    <xf numFmtId="0" fontId="0" fillId="16" borderId="0" xfId="0" applyFill="1"/>
    <xf numFmtId="0" fontId="8" fillId="16" borderId="1" xfId="0" applyFont="1" applyFill="1" applyBorder="1"/>
    <xf numFmtId="0" fontId="0" fillId="0" borderId="25" xfId="0" applyBorder="1" applyAlignment="1">
      <alignment wrapText="1"/>
    </xf>
    <xf numFmtId="0" fontId="0" fillId="14" borderId="6" xfId="0" applyFill="1" applyBorder="1" applyAlignment="1">
      <alignment wrapText="1"/>
    </xf>
    <xf numFmtId="0" fontId="0" fillId="10" borderId="6" xfId="0" applyFill="1" applyBorder="1" applyAlignment="1">
      <alignment wrapText="1"/>
    </xf>
    <xf numFmtId="0" fontId="0" fillId="5" borderId="6" xfId="0" applyFill="1" applyBorder="1" applyAlignment="1">
      <alignment wrapText="1"/>
    </xf>
    <xf numFmtId="0" fontId="8" fillId="16" borderId="0" xfId="0" applyFont="1" applyFill="1"/>
    <xf numFmtId="0" fontId="0" fillId="0" borderId="6" xfId="0" applyBorder="1" applyAlignment="1">
      <alignment wrapText="1"/>
    </xf>
    <xf numFmtId="0" fontId="9" fillId="0" borderId="32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0" fillId="14" borderId="6" xfId="0" applyFill="1" applyBorder="1"/>
    <xf numFmtId="16" fontId="0" fillId="14" borderId="1" xfId="0" applyNumberFormat="1" applyFill="1" applyBorder="1"/>
    <xf numFmtId="0" fontId="0" fillId="14" borderId="1" xfId="0" applyFill="1" applyBorder="1"/>
    <xf numFmtId="0" fontId="7" fillId="0" borderId="1" xfId="0" applyFont="1" applyBorder="1" applyAlignment="1">
      <alignment wrapText="1"/>
    </xf>
    <xf numFmtId="0" fontId="0" fillId="5" borderId="1" xfId="0" applyFill="1" applyBorder="1" applyAlignment="1">
      <alignment wrapText="1"/>
    </xf>
    <xf numFmtId="0" fontId="7" fillId="5" borderId="1" xfId="0" applyFont="1" applyFill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5" borderId="4" xfId="0" applyFont="1" applyFill="1" applyBorder="1" applyAlignment="1">
      <alignment vertical="center" wrapText="1"/>
    </xf>
    <xf numFmtId="0" fontId="0" fillId="14" borderId="6" xfId="0" applyFill="1" applyBorder="1" applyAlignment="1">
      <alignment vertical="center"/>
    </xf>
    <xf numFmtId="0" fontId="0" fillId="14" borderId="6" xfId="0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10" borderId="6" xfId="0" applyFill="1" applyBorder="1" applyAlignment="1">
      <alignment vertical="center" wrapText="1"/>
    </xf>
    <xf numFmtId="0" fontId="0" fillId="10" borderId="6" xfId="0" applyFont="1" applyFill="1" applyBorder="1" applyAlignment="1">
      <alignment vertical="center" wrapText="1"/>
    </xf>
    <xf numFmtId="0" fontId="0" fillId="5" borderId="6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8" fillId="16" borderId="1" xfId="0" applyFont="1" applyFill="1" applyBorder="1" applyAlignment="1">
      <alignment vertical="center"/>
    </xf>
    <xf numFmtId="0" fontId="0" fillId="16" borderId="0" xfId="0" applyFill="1" applyAlignment="1">
      <alignment vertical="center"/>
    </xf>
    <xf numFmtId="0" fontId="0" fillId="0" borderId="1" xfId="0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16" fontId="0" fillId="14" borderId="1" xfId="0" applyNumberFormat="1" applyFill="1" applyBorder="1" applyAlignment="1">
      <alignment vertical="center"/>
    </xf>
    <xf numFmtId="0" fontId="0" fillId="14" borderId="1" xfId="0" applyFill="1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0" fillId="5" borderId="1" xfId="0" applyFill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7" fillId="5" borderId="1" xfId="0" applyFont="1" applyFill="1" applyBorder="1" applyAlignment="1">
      <alignment vertical="center" wrapText="1"/>
    </xf>
    <xf numFmtId="0" fontId="8" fillId="16" borderId="0" xfId="0" applyFont="1" applyFill="1" applyAlignment="1">
      <alignment vertical="center"/>
    </xf>
    <xf numFmtId="0" fontId="0" fillId="0" borderId="1" xfId="0" applyFill="1" applyBorder="1" applyAlignment="1">
      <alignment vertical="center"/>
    </xf>
    <xf numFmtId="0" fontId="0" fillId="14" borderId="1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9" fillId="0" borderId="32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9" borderId="1" xfId="0" applyFill="1" applyBorder="1" applyAlignment="1">
      <alignment vertical="center"/>
    </xf>
    <xf numFmtId="0" fontId="0" fillId="0" borderId="25" xfId="0" applyFill="1" applyBorder="1"/>
    <xf numFmtId="0" fontId="0" fillId="15" borderId="1" xfId="0" applyFill="1" applyBorder="1"/>
    <xf numFmtId="0" fontId="0" fillId="5" borderId="1" xfId="0" applyFill="1" applyBorder="1" applyAlignment="1">
      <alignment horizontal="left" wrapText="1"/>
    </xf>
    <xf numFmtId="2" fontId="0" fillId="5" borderId="1" xfId="0" applyNumberFormat="1" applyFill="1" applyBorder="1"/>
    <xf numFmtId="2" fontId="0" fillId="5" borderId="1" xfId="0" applyNumberFormat="1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8" fillId="0" borderId="1" xfId="0" applyFont="1" applyFill="1" applyBorder="1"/>
    <xf numFmtId="0" fontId="15" fillId="0" borderId="0" xfId="0" applyFont="1"/>
    <xf numFmtId="164" fontId="15" fillId="0" borderId="0" xfId="0" applyNumberFormat="1" applyFont="1" applyBorder="1"/>
    <xf numFmtId="164" fontId="15" fillId="0" borderId="36" xfId="0" applyNumberFormat="1" applyFont="1" applyBorder="1"/>
    <xf numFmtId="0" fontId="15" fillId="0" borderId="36" xfId="0" applyFont="1" applyFill="1" applyBorder="1"/>
    <xf numFmtId="0" fontId="15" fillId="0" borderId="0" xfId="0" applyFont="1" applyFill="1" applyBorder="1"/>
    <xf numFmtId="0" fontId="15" fillId="0" borderId="0" xfId="0" applyFont="1" applyBorder="1"/>
    <xf numFmtId="0" fontId="15" fillId="0" borderId="37" xfId="0" applyFont="1" applyBorder="1"/>
    <xf numFmtId="0" fontId="15" fillId="0" borderId="36" xfId="0" applyFont="1" applyBorder="1"/>
    <xf numFmtId="0" fontId="15" fillId="0" borderId="38" xfId="0" applyFont="1" applyBorder="1"/>
    <xf numFmtId="0" fontId="15" fillId="0" borderId="3" xfId="0" applyFont="1" applyBorder="1"/>
    <xf numFmtId="0" fontId="15" fillId="0" borderId="39" xfId="0" applyFont="1" applyBorder="1"/>
    <xf numFmtId="0" fontId="14" fillId="0" borderId="0" xfId="0" applyFont="1" applyFill="1" applyBorder="1" applyAlignment="1">
      <alignment vertical="center" wrapText="1"/>
    </xf>
    <xf numFmtId="0" fontId="14" fillId="0" borderId="36" xfId="0" applyFont="1" applyFill="1" applyBorder="1" applyAlignment="1">
      <alignment vertical="center" wrapText="1"/>
    </xf>
    <xf numFmtId="0" fontId="15" fillId="0" borderId="37" xfId="0" applyFont="1" applyFill="1" applyBorder="1"/>
    <xf numFmtId="0" fontId="15" fillId="0" borderId="0" xfId="0" applyFont="1" applyFill="1" applyBorder="1" applyAlignment="1">
      <alignment vertical="center" wrapText="1"/>
    </xf>
    <xf numFmtId="0" fontId="15" fillId="0" borderId="37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15" fillId="0" borderId="36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/>
    <xf numFmtId="0" fontId="2" fillId="0" borderId="0" xfId="0" applyFont="1"/>
    <xf numFmtId="0" fontId="2" fillId="16" borderId="0" xfId="0" applyFont="1" applyFill="1"/>
    <xf numFmtId="0" fontId="15" fillId="16" borderId="0" xfId="0" applyFont="1" applyFill="1"/>
    <xf numFmtId="0" fontId="6" fillId="0" borderId="0" xfId="0" applyFont="1" applyBorder="1" applyAlignment="1">
      <alignment horizontal="left"/>
    </xf>
    <xf numFmtId="0" fontId="15" fillId="0" borderId="0" xfId="0" applyFont="1" applyAlignment="1"/>
    <xf numFmtId="0" fontId="0" fillId="0" borderId="0" xfId="0" applyFont="1" applyBorder="1" applyAlignment="1">
      <alignment vertical="center"/>
    </xf>
    <xf numFmtId="0" fontId="0" fillId="0" borderId="0" xfId="0" applyFont="1" applyBorder="1" applyAlignment="1"/>
    <xf numFmtId="0" fontId="0" fillId="0" borderId="0" xfId="0" applyFont="1" applyBorder="1" applyAlignment="1">
      <alignment vertical="center" wrapText="1"/>
    </xf>
    <xf numFmtId="0" fontId="0" fillId="0" borderId="0" xfId="0" applyFont="1" applyBorder="1"/>
    <xf numFmtId="0" fontId="0" fillId="0" borderId="0" xfId="0" applyFont="1" applyFill="1" applyBorder="1"/>
    <xf numFmtId="0" fontId="0" fillId="0" borderId="0" xfId="0" applyFont="1" applyFill="1" applyBorder="1" applyAlignment="1"/>
    <xf numFmtId="0" fontId="19" fillId="0" borderId="0" xfId="0" applyFont="1" applyBorder="1"/>
    <xf numFmtId="0" fontId="17" fillId="0" borderId="42" xfId="0" applyFont="1" applyBorder="1" applyAlignment="1">
      <alignment horizontal="center" vertical="center"/>
    </xf>
    <xf numFmtId="0" fontId="15" fillId="0" borderId="3" xfId="0" applyFont="1" applyFill="1" applyBorder="1"/>
    <xf numFmtId="0" fontId="21" fillId="0" borderId="0" xfId="0" applyFont="1" applyFill="1" applyBorder="1"/>
    <xf numFmtId="16" fontId="21" fillId="9" borderId="2" xfId="0" applyNumberFormat="1" applyFont="1" applyFill="1" applyBorder="1" applyAlignment="1">
      <alignment horizontal="center"/>
    </xf>
    <xf numFmtId="0" fontId="22" fillId="0" borderId="42" xfId="0" applyFont="1" applyBorder="1" applyAlignment="1">
      <alignment horizontal="center" vertical="center"/>
    </xf>
    <xf numFmtId="0" fontId="21" fillId="0" borderId="43" xfId="0" applyFont="1" applyFill="1" applyBorder="1" applyAlignment="1">
      <alignment wrapText="1"/>
    </xf>
    <xf numFmtId="16" fontId="21" fillId="9" borderId="44" xfId="0" applyNumberFormat="1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vertical="center" wrapText="1"/>
    </xf>
    <xf numFmtId="0" fontId="18" fillId="13" borderId="0" xfId="0" applyFont="1" applyFill="1" applyBorder="1" applyAlignment="1">
      <alignment horizontal="center" vertical="center"/>
    </xf>
    <xf numFmtId="0" fontId="18" fillId="13" borderId="30" xfId="0" applyFont="1" applyFill="1" applyBorder="1" applyAlignment="1">
      <alignment horizontal="center" vertical="center"/>
    </xf>
    <xf numFmtId="0" fontId="15" fillId="0" borderId="36" xfId="0" applyFont="1" applyBorder="1" applyAlignment="1">
      <alignment vertical="center" wrapText="1"/>
    </xf>
    <xf numFmtId="0" fontId="15" fillId="0" borderId="37" xfId="0" applyFont="1" applyBorder="1" applyAlignment="1">
      <alignment vertical="center" wrapText="1"/>
    </xf>
    <xf numFmtId="0" fontId="15" fillId="0" borderId="1" xfId="0" applyFont="1" applyBorder="1"/>
    <xf numFmtId="0" fontId="15" fillId="0" borderId="0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center"/>
    </xf>
    <xf numFmtId="0" fontId="14" fillId="0" borderId="0" xfId="0" applyFont="1" applyFill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15" fillId="0" borderId="43" xfId="0" applyFont="1" applyFill="1" applyBorder="1"/>
    <xf numFmtId="0" fontId="15" fillId="0" borderId="43" xfId="0" applyFont="1" applyFill="1" applyBorder="1" applyAlignment="1">
      <alignment horizontal="center" vertical="center" wrapText="1"/>
    </xf>
    <xf numFmtId="0" fontId="15" fillId="0" borderId="45" xfId="0" applyFont="1" applyFill="1" applyBorder="1"/>
    <xf numFmtId="0" fontId="14" fillId="0" borderId="43" xfId="0" applyFont="1" applyFill="1" applyBorder="1" applyAlignment="1">
      <alignment horizontal="center" vertical="center" wrapText="1"/>
    </xf>
    <xf numFmtId="16" fontId="21" fillId="9" borderId="44" xfId="0" applyNumberFormat="1" applyFont="1" applyFill="1" applyBorder="1" applyAlignment="1">
      <alignment horizontal="center"/>
    </xf>
    <xf numFmtId="0" fontId="21" fillId="0" borderId="0" xfId="0" applyFont="1" applyAlignment="1">
      <alignment vertical="center"/>
    </xf>
    <xf numFmtId="20" fontId="21" fillId="0" borderId="0" xfId="0" applyNumberFormat="1" applyFont="1" applyAlignment="1">
      <alignment vertical="center"/>
    </xf>
    <xf numFmtId="0" fontId="21" fillId="0" borderId="0" xfId="0" applyFont="1" applyBorder="1" applyAlignment="1">
      <alignment vertical="center"/>
    </xf>
    <xf numFmtId="20" fontId="21" fillId="0" borderId="37" xfId="0" applyNumberFormat="1" applyFont="1" applyBorder="1" applyAlignment="1">
      <alignment vertical="center" wrapText="1"/>
    </xf>
    <xf numFmtId="0" fontId="21" fillId="0" borderId="37" xfId="0" applyFont="1" applyBorder="1" applyAlignment="1">
      <alignment vertical="center"/>
    </xf>
    <xf numFmtId="20" fontId="21" fillId="0" borderId="0" xfId="0" applyNumberFormat="1" applyFont="1" applyBorder="1" applyAlignment="1">
      <alignment vertical="center"/>
    </xf>
    <xf numFmtId="16" fontId="21" fillId="9" borderId="35" xfId="0" applyNumberFormat="1" applyFont="1" applyFill="1" applyBorder="1" applyAlignment="1">
      <alignment horizontal="center"/>
    </xf>
    <xf numFmtId="16" fontId="21" fillId="9" borderId="34" xfId="0" applyNumberFormat="1" applyFont="1" applyFill="1" applyBorder="1" applyAlignment="1">
      <alignment horizontal="center"/>
    </xf>
    <xf numFmtId="0" fontId="15" fillId="0" borderId="36" xfId="0" applyFont="1" applyFill="1" applyBorder="1" applyAlignment="1">
      <alignment horizontal="center" vertical="center" wrapText="1"/>
    </xf>
    <xf numFmtId="0" fontId="15" fillId="0" borderId="38" xfId="0" applyFont="1" applyFill="1" applyBorder="1"/>
    <xf numFmtId="0" fontId="15" fillId="0" borderId="43" xfId="0" applyFont="1" applyBorder="1"/>
    <xf numFmtId="0" fontId="27" fillId="8" borderId="32" xfId="0" applyFont="1" applyFill="1" applyBorder="1" applyAlignment="1">
      <alignment vertical="center" wrapText="1"/>
    </xf>
    <xf numFmtId="0" fontId="22" fillId="16" borderId="0" xfId="0" applyFont="1" applyFill="1"/>
    <xf numFmtId="0" fontId="22" fillId="0" borderId="44" xfId="0" applyFont="1" applyBorder="1" applyAlignment="1">
      <alignment horizontal="center" vertical="center" wrapText="1"/>
    </xf>
    <xf numFmtId="0" fontId="22" fillId="0" borderId="44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44" xfId="0" applyFont="1" applyFill="1" applyBorder="1" applyAlignment="1">
      <alignment horizontal="center" vertical="center"/>
    </xf>
    <xf numFmtId="0" fontId="22" fillId="0" borderId="0" xfId="0" applyFont="1"/>
    <xf numFmtId="0" fontId="22" fillId="0" borderId="42" xfId="0" applyFont="1" applyFill="1" applyBorder="1" applyAlignment="1">
      <alignment horizontal="center" vertical="center"/>
    </xf>
    <xf numFmtId="0" fontId="22" fillId="0" borderId="42" xfId="0" applyFont="1" applyFill="1" applyBorder="1" applyAlignment="1">
      <alignment horizontal="center"/>
    </xf>
    <xf numFmtId="0" fontId="22" fillId="0" borderId="0" xfId="0" applyFont="1" applyAlignment="1">
      <alignment vertical="center"/>
    </xf>
    <xf numFmtId="0" fontId="17" fillId="0" borderId="44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44" xfId="0" applyFont="1" applyFill="1" applyBorder="1" applyAlignment="1">
      <alignment horizontal="center" vertical="center"/>
    </xf>
    <xf numFmtId="0" fontId="22" fillId="16" borderId="0" xfId="0" applyFont="1" applyFill="1" applyAlignment="1">
      <alignment vertical="center"/>
    </xf>
    <xf numFmtId="165" fontId="22" fillId="0" borderId="47" xfId="0" applyNumberFormat="1" applyFont="1" applyBorder="1" applyAlignment="1">
      <alignment horizontal="center" vertical="center"/>
    </xf>
    <xf numFmtId="0" fontId="27" fillId="8" borderId="32" xfId="0" applyFont="1" applyFill="1" applyBorder="1" applyAlignment="1">
      <alignment horizontal="center" vertical="center" wrapText="1"/>
    </xf>
    <xf numFmtId="0" fontId="22" fillId="16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vertical="center" wrapText="1"/>
    </xf>
    <xf numFmtId="0" fontId="15" fillId="0" borderId="37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16" fontId="21" fillId="9" borderId="35" xfId="0" applyNumberFormat="1" applyFont="1" applyFill="1" applyBorder="1" applyAlignment="1">
      <alignment horizontal="center" wrapText="1"/>
    </xf>
    <xf numFmtId="0" fontId="14" fillId="0" borderId="37" xfId="0" applyFont="1" applyFill="1" applyBorder="1" applyAlignment="1">
      <alignment horizontal="center" vertical="center" wrapText="1"/>
    </xf>
    <xf numFmtId="0" fontId="15" fillId="0" borderId="39" xfId="0" applyFont="1" applyFill="1" applyBorder="1"/>
    <xf numFmtId="0" fontId="15" fillId="0" borderId="0" xfId="0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vertical="center" wrapText="1"/>
    </xf>
    <xf numFmtId="20" fontId="21" fillId="0" borderId="0" xfId="0" applyNumberFormat="1" applyFont="1" applyFill="1" applyBorder="1" applyAlignment="1">
      <alignment vertical="center" wrapText="1"/>
    </xf>
    <xf numFmtId="20" fontId="21" fillId="0" borderId="37" xfId="0" applyNumberFormat="1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0" fontId="21" fillId="0" borderId="37" xfId="0" applyFont="1" applyFill="1" applyBorder="1" applyAlignment="1">
      <alignment vertical="center"/>
    </xf>
    <xf numFmtId="0" fontId="21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horizontal="center" vertical="center"/>
    </xf>
    <xf numFmtId="20" fontId="21" fillId="0" borderId="0" xfId="0" applyNumberFormat="1" applyFont="1" applyFill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7" fillId="0" borderId="43" xfId="0" applyFont="1" applyFill="1" applyBorder="1" applyAlignment="1">
      <alignment horizontal="center" vertical="center"/>
    </xf>
    <xf numFmtId="0" fontId="15" fillId="0" borderId="42" xfId="0" applyFont="1" applyBorder="1"/>
    <xf numFmtId="0" fontId="15" fillId="0" borderId="50" xfId="0" applyFont="1" applyFill="1" applyBorder="1"/>
    <xf numFmtId="0" fontId="23" fillId="0" borderId="0" xfId="0" applyFont="1" applyFill="1" applyBorder="1" applyAlignment="1">
      <alignment vertical="center" wrapText="1"/>
    </xf>
    <xf numFmtId="0" fontId="23" fillId="0" borderId="37" xfId="0" applyFont="1" applyFill="1" applyBorder="1" applyAlignment="1">
      <alignment vertical="center" wrapText="1"/>
    </xf>
    <xf numFmtId="0" fontId="16" fillId="0" borderId="0" xfId="0" applyFont="1" applyBorder="1" applyAlignment="1">
      <alignment horizontal="center"/>
    </xf>
    <xf numFmtId="0" fontId="17" fillId="0" borderId="42" xfId="0" applyFont="1" applyFill="1" applyBorder="1" applyAlignment="1">
      <alignment horizontal="center" vertical="center"/>
    </xf>
    <xf numFmtId="0" fontId="15" fillId="0" borderId="1" xfId="0" applyFont="1" applyFill="1" applyBorder="1"/>
    <xf numFmtId="0" fontId="15" fillId="0" borderId="52" xfId="0" applyFont="1" applyFill="1" applyBorder="1"/>
    <xf numFmtId="164" fontId="15" fillId="0" borderId="43" xfId="0" applyNumberFormat="1" applyFont="1" applyBorder="1"/>
    <xf numFmtId="164" fontId="15" fillId="0" borderId="45" xfId="0" applyNumberFormat="1" applyFont="1" applyBorder="1"/>
    <xf numFmtId="0" fontId="21" fillId="0" borderId="55" xfId="0" applyFont="1" applyFill="1" applyBorder="1" applyAlignment="1">
      <alignment horizontal="center" wrapText="1"/>
    </xf>
    <xf numFmtId="0" fontId="15" fillId="0" borderId="52" xfId="0" applyFont="1" applyBorder="1"/>
    <xf numFmtId="0" fontId="15" fillId="0" borderId="59" xfId="0" applyFont="1" applyBorder="1"/>
    <xf numFmtId="0" fontId="15" fillId="0" borderId="58" xfId="0" applyFont="1" applyFill="1" applyBorder="1"/>
    <xf numFmtId="0" fontId="21" fillId="0" borderId="36" xfId="0" applyFont="1" applyFill="1" applyBorder="1" applyAlignment="1">
      <alignment wrapText="1"/>
    </xf>
    <xf numFmtId="0" fontId="15" fillId="0" borderId="52" xfId="0" applyFont="1" applyBorder="1" applyAlignment="1">
      <alignment vertical="center" wrapText="1"/>
    </xf>
    <xf numFmtId="0" fontId="15" fillId="0" borderId="2" xfId="0" applyFont="1" applyBorder="1"/>
    <xf numFmtId="164" fontId="15" fillId="0" borderId="55" xfId="0" applyNumberFormat="1" applyFont="1" applyBorder="1"/>
    <xf numFmtId="20" fontId="21" fillId="0" borderId="56" xfId="0" applyNumberFormat="1" applyFont="1" applyBorder="1" applyAlignment="1">
      <alignment vertical="center"/>
    </xf>
    <xf numFmtId="0" fontId="15" fillId="0" borderId="0" xfId="0" applyFont="1" applyBorder="1" applyAlignment="1"/>
    <xf numFmtId="20" fontId="21" fillId="0" borderId="40" xfId="0" applyNumberFormat="1" applyFont="1" applyBorder="1" applyAlignment="1">
      <alignment vertical="center"/>
    </xf>
    <xf numFmtId="0" fontId="15" fillId="0" borderId="59" xfId="0" applyFont="1" applyFill="1" applyBorder="1"/>
    <xf numFmtId="0" fontId="15" fillId="0" borderId="50" xfId="0" applyFont="1" applyBorder="1"/>
    <xf numFmtId="11" fontId="29" fillId="0" borderId="0" xfId="0" applyNumberFormat="1" applyFont="1" applyAlignment="1">
      <alignment vertical="center" wrapText="1"/>
    </xf>
    <xf numFmtId="11" fontId="15" fillId="0" borderId="0" xfId="0" applyNumberFormat="1" applyFont="1" applyAlignment="1">
      <alignment vertical="center" wrapText="1"/>
    </xf>
    <xf numFmtId="0" fontId="17" fillId="7" borderId="34" xfId="0" applyFont="1" applyFill="1" applyBorder="1" applyAlignment="1">
      <alignment horizontal="center" vertical="center"/>
    </xf>
    <xf numFmtId="0" fontId="17" fillId="7" borderId="44" xfId="0" applyFont="1" applyFill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/>
    <xf numFmtId="0" fontId="31" fillId="0" borderId="0" xfId="0" applyFont="1" applyBorder="1" applyAlignment="1">
      <alignment horizontal="left"/>
    </xf>
    <xf numFmtId="0" fontId="30" fillId="0" borderId="0" xfId="0" applyFont="1" applyFill="1" applyBorder="1" applyAlignment="1"/>
    <xf numFmtId="0" fontId="30" fillId="16" borderId="0" xfId="0" applyFont="1" applyFill="1"/>
    <xf numFmtId="0" fontId="30" fillId="0" borderId="0" xfId="0" applyFont="1"/>
    <xf numFmtId="0" fontId="30" fillId="0" borderId="0" xfId="0" applyFont="1" applyBorder="1"/>
    <xf numFmtId="11" fontId="9" fillId="0" borderId="0" xfId="0" applyNumberFormat="1" applyFont="1"/>
    <xf numFmtId="20" fontId="11" fillId="0" borderId="63" xfId="0" applyNumberFormat="1" applyFont="1" applyBorder="1"/>
    <xf numFmtId="20" fontId="11" fillId="0" borderId="0" xfId="0" applyNumberFormat="1" applyFont="1"/>
    <xf numFmtId="0" fontId="9" fillId="0" borderId="0" xfId="0" applyFont="1"/>
    <xf numFmtId="0" fontId="9" fillId="0" borderId="0" xfId="0" applyFont="1" applyAlignment="1">
      <alignment horizontal="center" vertical="center" wrapText="1"/>
    </xf>
    <xf numFmtId="11" fontId="11" fillId="0" borderId="0" xfId="0" applyNumberFormat="1" applyFont="1" applyAlignment="1">
      <alignment vertical="center" wrapText="1"/>
    </xf>
    <xf numFmtId="11" fontId="32" fillId="0" borderId="0" xfId="0" applyNumberFormat="1" applyFont="1" applyAlignment="1">
      <alignment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vertical="center" wrapText="1"/>
    </xf>
    <xf numFmtId="11" fontId="9" fillId="0" borderId="0" xfId="0" applyNumberFormat="1" applyFont="1" applyAlignment="1">
      <alignment vertical="center" wrapText="1"/>
    </xf>
    <xf numFmtId="164" fontId="9" fillId="0" borderId="0" xfId="0" applyNumberFormat="1" applyFont="1"/>
    <xf numFmtId="11" fontId="9" fillId="0" borderId="37" xfId="0" applyNumberFormat="1" applyFont="1" applyBorder="1"/>
    <xf numFmtId="0" fontId="9" fillId="0" borderId="2" xfId="0" applyFont="1" applyBorder="1"/>
    <xf numFmtId="0" fontId="9" fillId="0" borderId="35" xfId="0" applyFont="1" applyBorder="1"/>
    <xf numFmtId="164" fontId="9" fillId="0" borderId="36" xfId="0" applyNumberFormat="1" applyFont="1" applyBorder="1"/>
    <xf numFmtId="0" fontId="9" fillId="0" borderId="37" xfId="0" applyFont="1" applyBorder="1"/>
    <xf numFmtId="20" fontId="11" fillId="0" borderId="36" xfId="0" applyNumberFormat="1" applyFont="1" applyBorder="1" applyAlignment="1">
      <alignment vertical="center"/>
    </xf>
    <xf numFmtId="20" fontId="11" fillId="0" borderId="0" xfId="0" applyNumberFormat="1" applyFont="1" applyAlignment="1">
      <alignment vertical="center"/>
    </xf>
    <xf numFmtId="0" fontId="9" fillId="0" borderId="36" xfId="0" applyFont="1" applyBorder="1"/>
    <xf numFmtId="0" fontId="9" fillId="0" borderId="37" xfId="0" applyFont="1" applyBorder="1" applyAlignment="1">
      <alignment vertical="center" wrapText="1"/>
    </xf>
    <xf numFmtId="11" fontId="32" fillId="0" borderId="37" xfId="0" applyNumberFormat="1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9" fillId="0" borderId="38" xfId="0" applyFont="1" applyBorder="1"/>
    <xf numFmtId="0" fontId="9" fillId="0" borderId="3" xfId="0" applyFont="1" applyBorder="1"/>
    <xf numFmtId="0" fontId="9" fillId="0" borderId="39" xfId="0" applyFont="1" applyBorder="1"/>
    <xf numFmtId="164" fontId="9" fillId="0" borderId="2" xfId="0" applyNumberFormat="1" applyFont="1" applyBorder="1"/>
    <xf numFmtId="20" fontId="33" fillId="0" borderId="0" xfId="0" applyNumberFormat="1" applyFont="1"/>
    <xf numFmtId="0" fontId="11" fillId="0" borderId="0" xfId="0" applyFont="1"/>
    <xf numFmtId="0" fontId="9" fillId="0" borderId="0" xfId="0" applyFont="1" applyFill="1" applyAlignment="1">
      <alignment vertical="center" wrapText="1"/>
    </xf>
    <xf numFmtId="11" fontId="9" fillId="0" borderId="0" xfId="0" applyNumberFormat="1" applyFont="1" applyFill="1" applyAlignment="1">
      <alignment vertical="center" wrapText="1"/>
    </xf>
    <xf numFmtId="0" fontId="0" fillId="31" borderId="0" xfId="0" applyFill="1"/>
    <xf numFmtId="0" fontId="0" fillId="0" borderId="0" xfId="0" applyAlignment="1">
      <alignment horizontal="center" vertical="center"/>
    </xf>
    <xf numFmtId="0" fontId="18" fillId="13" borderId="0" xfId="0" applyFont="1" applyFill="1" applyBorder="1" applyAlignment="1">
      <alignment horizontal="center" vertical="center" wrapText="1"/>
    </xf>
    <xf numFmtId="0" fontId="18" fillId="13" borderId="3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wrapText="1"/>
    </xf>
    <xf numFmtId="20" fontId="11" fillId="0" borderId="0" xfId="0" applyNumberFormat="1" applyFont="1" applyBorder="1"/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/>
    <xf numFmtId="11" fontId="32" fillId="0" borderId="0" xfId="0" applyNumberFormat="1" applyFont="1" applyBorder="1" applyAlignment="1">
      <alignment vertical="center" wrapText="1"/>
    </xf>
    <xf numFmtId="11" fontId="9" fillId="0" borderId="0" xfId="0" applyNumberFormat="1" applyFont="1" applyBorder="1"/>
    <xf numFmtId="0" fontId="0" fillId="0" borderId="37" xfId="0" applyBorder="1"/>
    <xf numFmtId="0" fontId="9" fillId="0" borderId="40" xfId="0" applyFont="1" applyFill="1" applyBorder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20" fontId="11" fillId="0" borderId="40" xfId="0" applyNumberFormat="1" applyFont="1" applyFill="1" applyBorder="1" applyAlignment="1">
      <alignment vertical="center" wrapText="1"/>
    </xf>
    <xf numFmtId="20" fontId="11" fillId="0" borderId="0" xfId="0" applyNumberFormat="1" applyFont="1" applyFill="1" applyAlignment="1">
      <alignment vertical="center" wrapText="1"/>
    </xf>
    <xf numFmtId="164" fontId="9" fillId="0" borderId="0" xfId="0" applyNumberFormat="1" applyFont="1" applyBorder="1"/>
    <xf numFmtId="0" fontId="9" fillId="0" borderId="0" xfId="0" applyFont="1" applyBorder="1"/>
    <xf numFmtId="164" fontId="15" fillId="0" borderId="37" xfId="0" applyNumberFormat="1" applyFont="1" applyBorder="1"/>
    <xf numFmtId="164" fontId="15" fillId="0" borderId="39" xfId="0" applyNumberFormat="1" applyFont="1" applyBorder="1"/>
    <xf numFmtId="11" fontId="22" fillId="9" borderId="46" xfId="0" applyNumberFormat="1" applyFont="1" applyFill="1" applyBorder="1" applyAlignment="1" applyProtection="1">
      <alignment horizontal="center"/>
      <protection locked="0"/>
    </xf>
    <xf numFmtId="0" fontId="30" fillId="0" borderId="45" xfId="0" applyFont="1" applyBorder="1"/>
    <xf numFmtId="164" fontId="15" fillId="0" borderId="67" xfId="0" applyNumberFormat="1" applyFont="1" applyBorder="1"/>
    <xf numFmtId="164" fontId="15" fillId="0" borderId="38" xfId="0" applyNumberFormat="1" applyFont="1" applyBorder="1"/>
    <xf numFmtId="164" fontId="15" fillId="0" borderId="3" xfId="0" applyNumberFormat="1" applyFont="1" applyBorder="1"/>
    <xf numFmtId="0" fontId="19" fillId="0" borderId="37" xfId="0" applyFont="1" applyBorder="1"/>
    <xf numFmtId="0" fontId="17" fillId="0" borderId="37" xfId="0" applyFont="1" applyBorder="1" applyAlignment="1">
      <alignment vertical="center"/>
    </xf>
    <xf numFmtId="166" fontId="21" fillId="0" borderId="0" xfId="0" applyNumberFormat="1" applyFont="1" applyBorder="1"/>
    <xf numFmtId="0" fontId="9" fillId="0" borderId="0" xfId="0" applyFont="1" applyFill="1"/>
    <xf numFmtId="0" fontId="9" fillId="0" borderId="37" xfId="0" applyFont="1" applyFill="1" applyBorder="1" applyAlignment="1">
      <alignment vertical="center" wrapText="1"/>
    </xf>
    <xf numFmtId="0" fontId="9" fillId="0" borderId="37" xfId="0" applyFont="1" applyFill="1" applyBorder="1"/>
    <xf numFmtId="0" fontId="9" fillId="0" borderId="37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vertical="center" wrapText="1"/>
    </xf>
    <xf numFmtId="164" fontId="15" fillId="0" borderId="0" xfId="0" applyNumberFormat="1" applyFont="1"/>
    <xf numFmtId="0" fontId="11" fillId="0" borderId="43" xfId="0" applyFont="1" applyBorder="1" applyAlignment="1">
      <alignment vertical="center" wrapText="1"/>
    </xf>
    <xf numFmtId="0" fontId="11" fillId="0" borderId="37" xfId="0" applyFont="1" applyBorder="1" applyAlignment="1">
      <alignment vertical="center" wrapText="1"/>
    </xf>
    <xf numFmtId="164" fontId="9" fillId="0" borderId="37" xfId="0" applyNumberFormat="1" applyFont="1" applyBorder="1"/>
    <xf numFmtId="11" fontId="35" fillId="0" borderId="0" xfId="0" applyNumberFormat="1" applyFont="1" applyAlignment="1">
      <alignment vertical="center" wrapText="1"/>
    </xf>
    <xf numFmtId="11" fontId="9" fillId="0" borderId="37" xfId="0" applyNumberFormat="1" applyFont="1" applyBorder="1" applyAlignment="1">
      <alignment vertical="center" wrapText="1"/>
    </xf>
    <xf numFmtId="20" fontId="33" fillId="0" borderId="37" xfId="0" applyNumberFormat="1" applyFont="1" applyBorder="1"/>
    <xf numFmtId="20" fontId="11" fillId="0" borderId="0" xfId="0" applyNumberFormat="1" applyFont="1" applyAlignment="1">
      <alignment vertical="center" wrapText="1"/>
    </xf>
    <xf numFmtId="20" fontId="11" fillId="0" borderId="37" xfId="0" applyNumberFormat="1" applyFont="1" applyBorder="1" applyAlignment="1">
      <alignment vertical="center" wrapText="1"/>
    </xf>
    <xf numFmtId="11" fontId="9" fillId="0" borderId="36" xfId="0" applyNumberFormat="1" applyFont="1" applyBorder="1"/>
    <xf numFmtId="0" fontId="35" fillId="0" borderId="0" xfId="0" applyFont="1" applyAlignment="1">
      <alignment vertical="center" wrapText="1"/>
    </xf>
    <xf numFmtId="0" fontId="11" fillId="0" borderId="37" xfId="0" applyFont="1" applyBorder="1" applyAlignment="1">
      <alignment vertical="center"/>
    </xf>
    <xf numFmtId="164" fontId="9" fillId="0" borderId="38" xfId="0" applyNumberFormat="1" applyFont="1" applyBorder="1"/>
    <xf numFmtId="164" fontId="9" fillId="0" borderId="3" xfId="0" applyNumberFormat="1" applyFont="1" applyBorder="1"/>
    <xf numFmtId="0" fontId="11" fillId="0" borderId="39" xfId="0" applyFont="1" applyBorder="1" applyAlignment="1">
      <alignment vertical="center" wrapText="1"/>
    </xf>
    <xf numFmtId="164" fontId="36" fillId="0" borderId="0" xfId="0" applyNumberFormat="1" applyFont="1"/>
    <xf numFmtId="0" fontId="36" fillId="0" borderId="0" xfId="0" applyFont="1"/>
    <xf numFmtId="164" fontId="36" fillId="0" borderId="36" xfId="0" applyNumberFormat="1" applyFont="1" applyBorder="1"/>
    <xf numFmtId="0" fontId="36" fillId="0" borderId="0" xfId="0" applyFont="1" applyAlignment="1">
      <alignment vertical="center" wrapText="1"/>
    </xf>
    <xf numFmtId="11" fontId="36" fillId="0" borderId="0" xfId="0" applyNumberFormat="1" applyFont="1" applyAlignment="1">
      <alignment vertical="center" wrapText="1"/>
    </xf>
    <xf numFmtId="11" fontId="36" fillId="0" borderId="0" xfId="0" applyNumberFormat="1" applyFont="1" applyAlignment="1">
      <alignment horizontal="center" vertical="center" wrapText="1"/>
    </xf>
    <xf numFmtId="11" fontId="36" fillId="0" borderId="0" xfId="0" applyNumberFormat="1" applyFont="1"/>
    <xf numFmtId="20" fontId="11" fillId="0" borderId="43" xfId="0" applyNumberFormat="1" applyFont="1" applyBorder="1" applyAlignment="1">
      <alignment vertical="center" wrapText="1"/>
    </xf>
    <xf numFmtId="11" fontId="9" fillId="0" borderId="30" xfId="0" applyNumberFormat="1" applyFont="1" applyBorder="1" applyAlignment="1">
      <alignment vertical="center" wrapText="1"/>
    </xf>
    <xf numFmtId="0" fontId="11" fillId="0" borderId="43" xfId="0" applyFont="1" applyBorder="1" applyAlignment="1">
      <alignment vertical="center"/>
    </xf>
    <xf numFmtId="0" fontId="36" fillId="0" borderId="3" xfId="0" applyFont="1" applyBorder="1"/>
    <xf numFmtId="11" fontId="11" fillId="0" borderId="43" xfId="0" applyNumberFormat="1" applyFont="1" applyBorder="1" applyAlignment="1">
      <alignment vertical="center" wrapText="1"/>
    </xf>
    <xf numFmtId="11" fontId="11" fillId="0" borderId="36" xfId="0" applyNumberFormat="1" applyFont="1" applyBorder="1" applyAlignment="1">
      <alignment vertical="center" wrapText="1"/>
    </xf>
    <xf numFmtId="11" fontId="37" fillId="0" borderId="43" xfId="0" applyNumberFormat="1" applyFont="1" applyBorder="1" applyAlignment="1">
      <alignment vertical="center" wrapText="1"/>
    </xf>
    <xf numFmtId="11" fontId="37" fillId="0" borderId="36" xfId="0" applyNumberFormat="1" applyFont="1" applyBorder="1" applyAlignment="1">
      <alignment vertical="center" wrapText="1"/>
    </xf>
    <xf numFmtId="11" fontId="11" fillId="0" borderId="0" xfId="0" applyNumberFormat="1" applyFont="1" applyAlignment="1">
      <alignment horizontal="center" vertical="center" wrapText="1"/>
    </xf>
    <xf numFmtId="11" fontId="11" fillId="0" borderId="36" xfId="0" applyNumberFormat="1" applyFont="1" applyBorder="1" applyAlignment="1">
      <alignment horizontal="center" vertical="center" wrapText="1"/>
    </xf>
    <xf numFmtId="11" fontId="11" fillId="0" borderId="43" xfId="0" applyNumberFormat="1" applyFont="1" applyBorder="1" applyAlignment="1">
      <alignment horizontal="center" vertical="center" wrapText="1"/>
    </xf>
    <xf numFmtId="164" fontId="15" fillId="0" borderId="2" xfId="0" applyNumberFormat="1" applyFont="1" applyBorder="1"/>
    <xf numFmtId="164" fontId="15" fillId="0" borderId="35" xfId="0" applyNumberFormat="1" applyFont="1" applyBorder="1"/>
    <xf numFmtId="11" fontId="21" fillId="0" borderId="35" xfId="0" applyNumberFormat="1" applyFont="1" applyBorder="1" applyAlignment="1">
      <alignment vertical="center" wrapText="1"/>
    </xf>
    <xf numFmtId="11" fontId="15" fillId="0" borderId="36" xfId="0" applyNumberFormat="1" applyFont="1" applyBorder="1"/>
    <xf numFmtId="11" fontId="15" fillId="0" borderId="0" xfId="0" applyNumberFormat="1" applyFont="1"/>
    <xf numFmtId="11" fontId="15" fillId="0" borderId="35" xfId="0" applyNumberFormat="1" applyFont="1" applyBorder="1"/>
    <xf numFmtId="0" fontId="15" fillId="0" borderId="35" xfId="0" applyFont="1" applyBorder="1"/>
    <xf numFmtId="11" fontId="15" fillId="0" borderId="37" xfId="0" applyNumberFormat="1" applyFont="1" applyBorder="1"/>
    <xf numFmtId="20" fontId="21" fillId="0" borderId="0" xfId="0" applyNumberFormat="1" applyFont="1"/>
    <xf numFmtId="11" fontId="21" fillId="0" borderId="37" xfId="0" applyNumberFormat="1" applyFont="1" applyBorder="1" applyAlignment="1">
      <alignment vertical="center" wrapText="1"/>
    </xf>
    <xf numFmtId="0" fontId="29" fillId="0" borderId="37" xfId="0" applyFont="1" applyBorder="1"/>
    <xf numFmtId="11" fontId="21" fillId="0" borderId="43" xfId="0" applyNumberFormat="1" applyFont="1" applyBorder="1" applyAlignment="1">
      <alignment vertical="center" wrapText="1"/>
    </xf>
    <xf numFmtId="0" fontId="0" fillId="0" borderId="36" xfId="0" applyBorder="1"/>
    <xf numFmtId="20" fontId="38" fillId="0" borderId="0" xfId="0" applyNumberFormat="1" applyFont="1"/>
    <xf numFmtId="11" fontId="37" fillId="0" borderId="37" xfId="0" applyNumberFormat="1" applyFont="1" applyBorder="1" applyAlignment="1">
      <alignment vertical="center" wrapText="1"/>
    </xf>
    <xf numFmtId="0" fontId="39" fillId="0" borderId="37" xfId="0" applyFont="1" applyBorder="1" applyAlignment="1">
      <alignment vertical="center" wrapText="1"/>
    </xf>
    <xf numFmtId="11" fontId="36" fillId="0" borderId="37" xfId="0" applyNumberFormat="1" applyFont="1" applyBorder="1" applyAlignment="1">
      <alignment vertical="center" wrapText="1"/>
    </xf>
    <xf numFmtId="11" fontId="11" fillId="0" borderId="37" xfId="0" applyNumberFormat="1" applyFont="1" applyBorder="1" applyAlignment="1">
      <alignment horizontal="center" vertical="center" wrapText="1"/>
    </xf>
    <xf numFmtId="11" fontId="11" fillId="0" borderId="37" xfId="0" applyNumberFormat="1" applyFont="1" applyBorder="1" applyAlignment="1">
      <alignment vertical="center" wrapText="1"/>
    </xf>
    <xf numFmtId="0" fontId="21" fillId="0" borderId="37" xfId="0" applyFont="1" applyBorder="1" applyAlignment="1">
      <alignment vertical="center" wrapText="1"/>
    </xf>
    <xf numFmtId="0" fontId="21" fillId="0" borderId="43" xfId="0" applyFont="1" applyBorder="1" applyAlignment="1">
      <alignment vertical="center" wrapText="1"/>
    </xf>
    <xf numFmtId="11" fontId="14" fillId="0" borderId="0" xfId="0" applyNumberFormat="1" applyFont="1" applyAlignment="1">
      <alignment vertical="center" wrapText="1"/>
    </xf>
    <xf numFmtId="0" fontId="21" fillId="0" borderId="39" xfId="0" applyFont="1" applyBorder="1" applyAlignment="1">
      <alignment vertical="center" wrapText="1"/>
    </xf>
    <xf numFmtId="11" fontId="15" fillId="0" borderId="3" xfId="0" applyNumberFormat="1" applyFont="1" applyBorder="1"/>
    <xf numFmtId="11" fontId="15" fillId="0" borderId="39" xfId="0" applyNumberFormat="1" applyFont="1" applyBorder="1"/>
    <xf numFmtId="0" fontId="21" fillId="0" borderId="45" xfId="0" applyFont="1" applyBorder="1" applyAlignment="1">
      <alignment vertical="center" wrapText="1"/>
    </xf>
    <xf numFmtId="0" fontId="14" fillId="0" borderId="36" xfId="0" applyFont="1" applyBorder="1" applyAlignment="1">
      <alignment vertical="center" wrapText="1"/>
    </xf>
    <xf numFmtId="11" fontId="15" fillId="0" borderId="0" xfId="0" applyNumberFormat="1" applyFont="1" applyAlignment="1">
      <alignment horizontal="center"/>
    </xf>
    <xf numFmtId="0" fontId="36" fillId="0" borderId="37" xfId="0" applyFont="1" applyBorder="1"/>
    <xf numFmtId="11" fontId="36" fillId="0" borderId="36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11" fontId="29" fillId="0" borderId="36" xfId="0" applyNumberFormat="1" applyFont="1" applyBorder="1" applyAlignment="1">
      <alignment vertical="center" wrapText="1"/>
    </xf>
    <xf numFmtId="0" fontId="21" fillId="0" borderId="3" xfId="0" applyFont="1" applyBorder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3" fillId="0" borderId="0" xfId="0" applyFont="1"/>
    <xf numFmtId="164" fontId="13" fillId="0" borderId="0" xfId="0" applyNumberFormat="1" applyFont="1"/>
    <xf numFmtId="11" fontId="13" fillId="0" borderId="0" xfId="0" applyNumberFormat="1" applyFont="1"/>
    <xf numFmtId="0" fontId="41" fillId="0" borderId="2" xfId="0" applyFont="1" applyBorder="1"/>
    <xf numFmtId="164" fontId="41" fillId="0" borderId="2" xfId="0" applyNumberFormat="1" applyFont="1" applyBorder="1"/>
    <xf numFmtId="20" fontId="33" fillId="0" borderId="0" xfId="0" applyNumberFormat="1" applyFont="1" applyAlignment="1">
      <alignment vertical="center"/>
    </xf>
    <xf numFmtId="164" fontId="29" fillId="0" borderId="0" xfId="0" applyNumberFormat="1" applyFont="1"/>
    <xf numFmtId="0" fontId="29" fillId="0" borderId="0" xfId="0" applyFont="1"/>
    <xf numFmtId="164" fontId="29" fillId="0" borderId="3" xfId="0" applyNumberFormat="1" applyFont="1" applyBorder="1"/>
    <xf numFmtId="0" fontId="29" fillId="0" borderId="3" xfId="0" applyFont="1" applyBorder="1"/>
    <xf numFmtId="0" fontId="14" fillId="0" borderId="0" xfId="0" applyFont="1" applyAlignment="1">
      <alignment vertical="center" wrapText="1"/>
    </xf>
    <xf numFmtId="11" fontId="43" fillId="0" borderId="43" xfId="0" applyNumberFormat="1" applyFont="1" applyBorder="1" applyAlignment="1">
      <alignment vertical="center" wrapText="1"/>
    </xf>
    <xf numFmtId="11" fontId="14" fillId="0" borderId="36" xfId="0" applyNumberFormat="1" applyFont="1" applyBorder="1" applyAlignment="1">
      <alignment vertical="center" wrapText="1"/>
    </xf>
    <xf numFmtId="11" fontId="21" fillId="0" borderId="43" xfId="0" applyNumberFormat="1" applyFont="1" applyBorder="1" applyAlignment="1">
      <alignment horizontal="center" vertical="center" wrapText="1"/>
    </xf>
    <xf numFmtId="20" fontId="21" fillId="0" borderId="43" xfId="0" applyNumberFormat="1" applyFont="1" applyBorder="1" applyAlignment="1">
      <alignment vertical="center" wrapText="1"/>
    </xf>
    <xf numFmtId="20" fontId="33" fillId="0" borderId="0" xfId="0" applyNumberFormat="1" applyFont="1" applyAlignment="1"/>
    <xf numFmtId="20" fontId="11" fillId="0" borderId="0" xfId="0" applyNumberFormat="1" applyFont="1" applyBorder="1" applyAlignment="1">
      <alignment vertical="center"/>
    </xf>
    <xf numFmtId="11" fontId="9" fillId="0" borderId="0" xfId="0" applyNumberFormat="1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164" fontId="9" fillId="0" borderId="0" xfId="0" applyNumberFormat="1" applyFont="1" applyFill="1"/>
    <xf numFmtId="0" fontId="9" fillId="0" borderId="0" xfId="0" applyFont="1" applyFill="1" applyBorder="1"/>
    <xf numFmtId="0" fontId="36" fillId="0" borderId="0" xfId="0" applyFont="1" applyFill="1"/>
    <xf numFmtId="20" fontId="11" fillId="0" borderId="0" xfId="0" applyNumberFormat="1" applyFont="1" applyFill="1" applyBorder="1" applyAlignment="1">
      <alignment vertical="center"/>
    </xf>
    <xf numFmtId="20" fontId="33" fillId="0" borderId="0" xfId="0" applyNumberFormat="1" applyFont="1" applyFill="1"/>
    <xf numFmtId="11" fontId="36" fillId="0" borderId="0" xfId="0" applyNumberFormat="1" applyFont="1" applyFill="1" applyAlignment="1">
      <alignment vertical="center" wrapText="1"/>
    </xf>
    <xf numFmtId="20" fontId="33" fillId="0" borderId="37" xfId="0" applyNumberFormat="1" applyFont="1" applyFill="1" applyBorder="1"/>
    <xf numFmtId="11" fontId="36" fillId="0" borderId="0" xfId="0" applyNumberFormat="1" applyFont="1" applyFill="1" applyAlignment="1">
      <alignment horizontal="center" vertical="center" wrapText="1"/>
    </xf>
    <xf numFmtId="0" fontId="11" fillId="0" borderId="37" xfId="0" applyFont="1" applyFill="1" applyBorder="1" applyAlignment="1">
      <alignment vertical="center" wrapText="1"/>
    </xf>
    <xf numFmtId="0" fontId="9" fillId="0" borderId="3" xfId="0" applyFont="1" applyFill="1" applyBorder="1"/>
    <xf numFmtId="164" fontId="9" fillId="0" borderId="0" xfId="0" applyNumberFormat="1" applyFont="1" applyFill="1" applyBorder="1"/>
    <xf numFmtId="0" fontId="36" fillId="0" borderId="36" xfId="0" applyFont="1" applyBorder="1"/>
    <xf numFmtId="0" fontId="36" fillId="0" borderId="44" xfId="0" applyFont="1" applyBorder="1"/>
    <xf numFmtId="0" fontId="36" fillId="0" borderId="43" xfId="0" applyFont="1" applyBorder="1"/>
    <xf numFmtId="11" fontId="44" fillId="0" borderId="0" xfId="0" applyNumberFormat="1" applyFont="1" applyAlignment="1">
      <alignment vertical="center" wrapText="1"/>
    </xf>
    <xf numFmtId="0" fontId="36" fillId="0" borderId="37" xfId="0" applyFont="1" applyBorder="1" applyAlignment="1">
      <alignment vertical="center" wrapText="1"/>
    </xf>
    <xf numFmtId="0" fontId="36" fillId="0" borderId="43" xfId="0" applyFont="1" applyBorder="1" applyAlignment="1">
      <alignment vertical="center" wrapText="1"/>
    </xf>
    <xf numFmtId="0" fontId="36" fillId="0" borderId="37" xfId="0" applyFont="1" applyBorder="1" applyAlignment="1">
      <alignment horizontal="center" vertical="center" wrapText="1"/>
    </xf>
    <xf numFmtId="0" fontId="36" fillId="0" borderId="43" xfId="0" applyFont="1" applyBorder="1" applyAlignment="1">
      <alignment horizontal="center" vertical="center" wrapText="1"/>
    </xf>
    <xf numFmtId="0" fontId="36" fillId="0" borderId="0" xfId="0" applyFont="1" applyAlignment="1">
      <alignment wrapText="1"/>
    </xf>
    <xf numFmtId="0" fontId="36" fillId="0" borderId="38" xfId="0" applyFont="1" applyBorder="1"/>
    <xf numFmtId="0" fontId="36" fillId="0" borderId="39" xfId="0" applyFont="1" applyBorder="1"/>
    <xf numFmtId="11" fontId="36" fillId="0" borderId="0" xfId="0" applyNumberFormat="1" applyFont="1" applyFill="1" applyBorder="1" applyAlignment="1">
      <alignment vertical="center" wrapText="1"/>
    </xf>
    <xf numFmtId="0" fontId="36" fillId="0" borderId="0" xfId="0" applyFont="1" applyFill="1" applyBorder="1"/>
    <xf numFmtId="0" fontId="36" fillId="0" borderId="0" xfId="0" applyFont="1" applyBorder="1"/>
    <xf numFmtId="11" fontId="36" fillId="0" borderId="0" xfId="0" applyNumberFormat="1" applyFont="1" applyBorder="1"/>
    <xf numFmtId="0" fontId="16" fillId="0" borderId="43" xfId="0" applyFont="1" applyBorder="1" applyAlignment="1">
      <alignment horizontal="center"/>
    </xf>
    <xf numFmtId="20" fontId="11" fillId="0" borderId="0" xfId="0" applyNumberFormat="1" applyFont="1" applyFill="1" applyBorder="1" applyAlignment="1">
      <alignment vertical="center" wrapText="1"/>
    </xf>
    <xf numFmtId="164" fontId="15" fillId="0" borderId="0" xfId="0" applyNumberFormat="1" applyFont="1" applyBorder="1" applyAlignment="1"/>
    <xf numFmtId="166" fontId="11" fillId="0" borderId="0" xfId="0" applyNumberFormat="1" applyFont="1" applyFill="1" applyBorder="1" applyAlignment="1">
      <alignment vertical="center" wrapText="1"/>
    </xf>
    <xf numFmtId="0" fontId="16" fillId="0" borderId="42" xfId="0" applyFont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0" fontId="9" fillId="0" borderId="30" xfId="0" applyFont="1" applyFill="1" applyBorder="1" applyAlignment="1">
      <alignment vertical="center" wrapText="1"/>
    </xf>
    <xf numFmtId="0" fontId="9" fillId="0" borderId="52" xfId="0" applyFont="1" applyFill="1" applyBorder="1" applyAlignment="1">
      <alignment vertical="center" wrapText="1"/>
    </xf>
    <xf numFmtId="0" fontId="28" fillId="0" borderId="43" xfId="0" applyFont="1" applyBorder="1" applyAlignment="1">
      <alignment vertical="center"/>
    </xf>
    <xf numFmtId="11" fontId="9" fillId="0" borderId="35" xfId="0" applyNumberFormat="1" applyFont="1" applyBorder="1"/>
    <xf numFmtId="164" fontId="15" fillId="0" borderId="44" xfId="0" applyNumberFormat="1" applyFont="1" applyBorder="1"/>
    <xf numFmtId="0" fontId="30" fillId="0" borderId="46" xfId="0" applyFont="1" applyBorder="1"/>
    <xf numFmtId="0" fontId="32" fillId="0" borderId="6" xfId="0" applyFont="1" applyBorder="1" applyAlignment="1">
      <alignment horizontal="right" vertical="center"/>
    </xf>
    <xf numFmtId="0" fontId="19" fillId="0" borderId="35" xfId="0" applyFont="1" applyBorder="1"/>
    <xf numFmtId="0" fontId="28" fillId="0" borderId="37" xfId="0" applyFont="1" applyBorder="1" applyAlignment="1">
      <alignment vertical="center"/>
    </xf>
    <xf numFmtId="0" fontId="30" fillId="0" borderId="37" xfId="0" applyFont="1" applyBorder="1"/>
    <xf numFmtId="20" fontId="11" fillId="0" borderId="5" xfId="0" applyNumberFormat="1" applyFont="1" applyFill="1" applyBorder="1" applyAlignment="1">
      <alignment vertical="center" wrapText="1"/>
    </xf>
    <xf numFmtId="20" fontId="11" fillId="0" borderId="56" xfId="0" applyNumberFormat="1" applyFont="1" applyFill="1" applyBorder="1" applyAlignment="1">
      <alignment vertical="center" wrapText="1"/>
    </xf>
    <xf numFmtId="20" fontId="9" fillId="0" borderId="0" xfId="0" applyNumberFormat="1" applyFont="1" applyFill="1" applyBorder="1"/>
    <xf numFmtId="11" fontId="22" fillId="9" borderId="3" xfId="0" applyNumberFormat="1" applyFont="1" applyFill="1" applyBorder="1" applyAlignment="1" applyProtection="1">
      <alignment horizontal="center"/>
      <protection locked="0"/>
    </xf>
    <xf numFmtId="20" fontId="11" fillId="0" borderId="2" xfId="0" applyNumberFormat="1" applyFont="1" applyBorder="1"/>
    <xf numFmtId="20" fontId="11" fillId="0" borderId="57" xfId="0" applyNumberFormat="1" applyFont="1" applyFill="1" applyBorder="1" applyAlignment="1">
      <alignment vertical="center" wrapText="1"/>
    </xf>
    <xf numFmtId="0" fontId="15" fillId="0" borderId="74" xfId="0" applyFont="1" applyBorder="1"/>
    <xf numFmtId="0" fontId="15" fillId="0" borderId="8" xfId="0" applyFont="1" applyBorder="1"/>
    <xf numFmtId="0" fontId="15" fillId="0" borderId="76" xfId="0" applyFont="1" applyBorder="1"/>
    <xf numFmtId="0" fontId="15" fillId="0" borderId="77" xfId="0" applyFont="1" applyBorder="1"/>
    <xf numFmtId="20" fontId="11" fillId="0" borderId="78" xfId="0" applyNumberFormat="1" applyFont="1" applyFill="1" applyBorder="1" applyAlignment="1">
      <alignment vertical="center" wrapText="1"/>
    </xf>
    <xf numFmtId="0" fontId="9" fillId="0" borderId="58" xfId="0" applyFont="1" applyFill="1" applyBorder="1" applyAlignment="1">
      <alignment vertical="center" wrapText="1"/>
    </xf>
    <xf numFmtId="0" fontId="9" fillId="0" borderId="78" xfId="0" applyFont="1" applyFill="1" applyBorder="1" applyAlignment="1">
      <alignment vertical="center" wrapText="1"/>
    </xf>
    <xf numFmtId="20" fontId="45" fillId="0" borderId="0" xfId="0" applyNumberFormat="1" applyFont="1"/>
    <xf numFmtId="20" fontId="21" fillId="0" borderId="40" xfId="0" applyNumberFormat="1" applyFont="1" applyBorder="1"/>
    <xf numFmtId="20" fontId="21" fillId="0" borderId="56" xfId="0" applyNumberFormat="1" applyFont="1" applyBorder="1"/>
    <xf numFmtId="0" fontId="15" fillId="0" borderId="30" xfId="0" applyFont="1" applyFill="1" applyBorder="1" applyAlignment="1">
      <alignment vertical="center" wrapText="1"/>
    </xf>
    <xf numFmtId="0" fontId="16" fillId="48" borderId="7" xfId="0" applyFont="1" applyFill="1" applyBorder="1"/>
    <xf numFmtId="0" fontId="15" fillId="0" borderId="52" xfId="0" applyFont="1" applyFill="1" applyBorder="1" applyAlignment="1">
      <alignment vertical="center" wrapText="1"/>
    </xf>
    <xf numFmtId="20" fontId="21" fillId="0" borderId="0" xfId="0" applyNumberFormat="1" applyFont="1" applyFill="1" applyBorder="1"/>
    <xf numFmtId="20" fontId="11" fillId="0" borderId="0" xfId="0" applyNumberFormat="1" applyFont="1" applyFill="1" applyBorder="1"/>
    <xf numFmtId="20" fontId="46" fillId="0" borderId="0" xfId="0" applyNumberFormat="1" applyFont="1" applyFill="1" applyBorder="1"/>
    <xf numFmtId="20" fontId="46" fillId="0" borderId="0" xfId="0" applyNumberFormat="1" applyFont="1" applyBorder="1"/>
    <xf numFmtId="20" fontId="46" fillId="0" borderId="0" xfId="0" applyNumberFormat="1" applyFont="1"/>
    <xf numFmtId="0" fontId="17" fillId="0" borderId="34" xfId="0" applyFont="1" applyFill="1" applyBorder="1" applyAlignment="1">
      <alignment horizontal="center" vertical="center"/>
    </xf>
    <xf numFmtId="16" fontId="30" fillId="9" borderId="42" xfId="0" applyNumberFormat="1" applyFont="1" applyFill="1" applyBorder="1" applyAlignment="1"/>
    <xf numFmtId="16" fontId="7" fillId="9" borderId="48" xfId="0" applyNumberFormat="1" applyFont="1" applyFill="1" applyBorder="1" applyAlignment="1">
      <alignment horizontal="center"/>
    </xf>
    <xf numFmtId="16" fontId="30" fillId="9" borderId="16" xfId="0" applyNumberFormat="1" applyFont="1" applyFill="1" applyBorder="1" applyAlignment="1"/>
    <xf numFmtId="0" fontId="15" fillId="0" borderId="49" xfId="0" applyFont="1" applyBorder="1"/>
    <xf numFmtId="164" fontId="16" fillId="48" borderId="7" xfId="0" applyNumberFormat="1" applyFont="1" applyFill="1" applyBorder="1"/>
    <xf numFmtId="0" fontId="17" fillId="7" borderId="35" xfId="0" applyFont="1" applyFill="1" applyBorder="1" applyAlignment="1">
      <alignment horizontal="center" vertical="center"/>
    </xf>
    <xf numFmtId="0" fontId="17" fillId="7" borderId="44" xfId="0" applyFont="1" applyFill="1" applyBorder="1" applyAlignment="1">
      <alignment horizontal="center" vertical="center" wrapText="1"/>
    </xf>
    <xf numFmtId="0" fontId="17" fillId="7" borderId="62" xfId="0" applyFont="1" applyFill="1" applyBorder="1" applyAlignment="1">
      <alignment horizontal="center" vertical="center"/>
    </xf>
    <xf numFmtId="0" fontId="17" fillId="7" borderId="73" xfId="0" applyFont="1" applyFill="1" applyBorder="1" applyAlignment="1">
      <alignment horizontal="center" vertical="center"/>
    </xf>
    <xf numFmtId="0" fontId="17" fillId="7" borderId="22" xfId="0" applyFont="1" applyFill="1" applyBorder="1" applyAlignment="1">
      <alignment horizontal="center" vertical="center"/>
    </xf>
    <xf numFmtId="0" fontId="17" fillId="7" borderId="66" xfId="0" applyFont="1" applyFill="1" applyBorder="1" applyAlignment="1">
      <alignment horizontal="center" vertical="center"/>
    </xf>
    <xf numFmtId="0" fontId="17" fillId="7" borderId="75" xfId="0" applyFont="1" applyFill="1" applyBorder="1" applyAlignment="1">
      <alignment horizontal="center" vertical="center"/>
    </xf>
    <xf numFmtId="20" fontId="11" fillId="0" borderId="40" xfId="0" applyNumberFormat="1" applyFont="1" applyBorder="1"/>
    <xf numFmtId="20" fontId="46" fillId="0" borderId="0" xfId="0" applyNumberFormat="1" applyFont="1" applyFill="1"/>
    <xf numFmtId="16" fontId="11" fillId="9" borderId="48" xfId="0" applyNumberFormat="1" applyFont="1" applyFill="1" applyBorder="1" applyAlignment="1">
      <alignment horizontal="center"/>
    </xf>
    <xf numFmtId="0" fontId="16" fillId="48" borderId="52" xfId="0" applyFont="1" applyFill="1" applyBorder="1"/>
    <xf numFmtId="11" fontId="29" fillId="0" borderId="0" xfId="0" applyNumberFormat="1" applyFont="1" applyFill="1" applyBorder="1" applyAlignment="1">
      <alignment vertical="center" wrapText="1"/>
    </xf>
    <xf numFmtId="11" fontId="15" fillId="0" borderId="0" xfId="0" applyNumberFormat="1" applyFont="1" applyFill="1" applyBorder="1" applyAlignment="1">
      <alignment vertical="center" wrapText="1"/>
    </xf>
    <xf numFmtId="0" fontId="15" fillId="0" borderId="52" xfId="0" applyFont="1" applyFill="1" applyBorder="1" applyAlignment="1">
      <alignment horizontal="center" vertical="center" wrapText="1"/>
    </xf>
    <xf numFmtId="11" fontId="15" fillId="0" borderId="52" xfId="0" applyNumberFormat="1" applyFont="1" applyFill="1" applyBorder="1" applyAlignment="1">
      <alignment vertical="center" wrapText="1"/>
    </xf>
    <xf numFmtId="11" fontId="15" fillId="0" borderId="59" xfId="0" applyNumberFormat="1" applyFont="1" applyFill="1" applyBorder="1" applyAlignment="1">
      <alignment vertical="center" wrapText="1"/>
    </xf>
    <xf numFmtId="16" fontId="30" fillId="0" borderId="16" xfId="0" applyNumberFormat="1" applyFont="1" applyFill="1" applyBorder="1" applyAlignment="1"/>
    <xf numFmtId="20" fontId="21" fillId="0" borderId="57" xfId="0" applyNumberFormat="1" applyFont="1" applyBorder="1" applyAlignment="1">
      <alignment vertical="center"/>
    </xf>
    <xf numFmtId="0" fontId="16" fillId="48" borderId="36" xfId="0" applyFont="1" applyFill="1" applyBorder="1"/>
    <xf numFmtId="0" fontId="16" fillId="48" borderId="59" xfId="0" applyFont="1" applyFill="1" applyBorder="1"/>
    <xf numFmtId="16" fontId="30" fillId="0" borderId="48" xfId="0" applyNumberFormat="1" applyFont="1" applyFill="1" applyBorder="1" applyAlignment="1"/>
    <xf numFmtId="11" fontId="29" fillId="0" borderId="59" xfId="0" applyNumberFormat="1" applyFont="1" applyFill="1" applyBorder="1" applyAlignment="1">
      <alignment vertical="center" wrapText="1"/>
    </xf>
    <xf numFmtId="11" fontId="29" fillId="0" borderId="57" xfId="0" applyNumberFormat="1" applyFont="1" applyFill="1" applyBorder="1" applyAlignment="1">
      <alignment vertical="center" wrapText="1"/>
    </xf>
    <xf numFmtId="0" fontId="15" fillId="0" borderId="35" xfId="0" applyFont="1" applyFill="1" applyBorder="1"/>
    <xf numFmtId="11" fontId="29" fillId="0" borderId="40" xfId="0" applyNumberFormat="1" applyFont="1" applyFill="1" applyBorder="1" applyAlignment="1">
      <alignment vertical="center" wrapText="1"/>
    </xf>
    <xf numFmtId="0" fontId="15" fillId="0" borderId="50" xfId="0" applyFont="1" applyFill="1" applyBorder="1" applyAlignment="1">
      <alignment horizontal="center" vertical="center" wrapText="1"/>
    </xf>
    <xf numFmtId="0" fontId="15" fillId="0" borderId="54" xfId="0" applyFont="1" applyFill="1" applyBorder="1" applyAlignment="1">
      <alignment horizontal="center" vertical="center" wrapText="1"/>
    </xf>
    <xf numFmtId="11" fontId="29" fillId="0" borderId="52" xfId="0" applyNumberFormat="1" applyFont="1" applyFill="1" applyBorder="1" applyAlignment="1">
      <alignment vertical="center" wrapText="1"/>
    </xf>
    <xf numFmtId="20" fontId="38" fillId="0" borderId="0" xfId="0" applyNumberFormat="1" applyFont="1" applyFill="1" applyBorder="1"/>
    <xf numFmtId="0" fontId="16" fillId="48" borderId="59" xfId="0" applyFont="1" applyFill="1" applyBorder="1" applyAlignment="1"/>
    <xf numFmtId="0" fontId="22" fillId="0" borderId="0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/>
    </xf>
    <xf numFmtId="20" fontId="21" fillId="0" borderId="78" xfId="0" applyNumberFormat="1" applyFont="1" applyFill="1" applyBorder="1" applyAlignment="1">
      <alignment vertical="center" wrapText="1"/>
    </xf>
    <xf numFmtId="0" fontId="47" fillId="0" borderId="46" xfId="0" applyFont="1" applyBorder="1" applyAlignment="1">
      <alignment horizontal="center" vertical="center"/>
    </xf>
    <xf numFmtId="0" fontId="17" fillId="0" borderId="42" xfId="0" applyFont="1" applyBorder="1" applyAlignment="1" applyProtection="1">
      <alignment horizontal="center" vertical="center"/>
      <protection locked="0"/>
    </xf>
    <xf numFmtId="20" fontId="16" fillId="48" borderId="82" xfId="0" applyNumberFormat="1" applyFont="1" applyFill="1" applyBorder="1"/>
    <xf numFmtId="20" fontId="16" fillId="48" borderId="7" xfId="0" applyNumberFormat="1" applyFont="1" applyFill="1" applyBorder="1"/>
    <xf numFmtId="164" fontId="15" fillId="0" borderId="83" xfId="0" applyNumberFormat="1" applyFont="1" applyBorder="1"/>
    <xf numFmtId="0" fontId="17" fillId="7" borderId="42" xfId="0" applyFont="1" applyFill="1" applyBorder="1" applyAlignment="1">
      <alignment horizontal="center" vertical="center"/>
    </xf>
    <xf numFmtId="20" fontId="33" fillId="0" borderId="0" xfId="0" applyNumberFormat="1" applyFont="1" applyFill="1" applyBorder="1"/>
    <xf numFmtId="0" fontId="9" fillId="0" borderId="0" xfId="0" applyFont="1" applyBorder="1" applyAlignment="1">
      <alignment vertical="center" wrapText="1"/>
    </xf>
    <xf numFmtId="0" fontId="9" fillId="0" borderId="83" xfId="0" applyFont="1" applyBorder="1"/>
    <xf numFmtId="0" fontId="9" fillId="0" borderId="59" xfId="0" applyFont="1" applyBorder="1"/>
    <xf numFmtId="164" fontId="1" fillId="48" borderId="28" xfId="0" applyNumberFormat="1" applyFont="1" applyFill="1" applyBorder="1"/>
    <xf numFmtId="164" fontId="1" fillId="48" borderId="7" xfId="0" applyNumberFormat="1" applyFont="1" applyFill="1" applyBorder="1"/>
    <xf numFmtId="16" fontId="15" fillId="9" borderId="42" xfId="0" applyNumberFormat="1" applyFont="1" applyFill="1" applyBorder="1" applyAlignment="1"/>
    <xf numFmtId="164" fontId="9" fillId="0" borderId="44" xfId="0" applyNumberFormat="1" applyFont="1" applyBorder="1"/>
    <xf numFmtId="164" fontId="9" fillId="0" borderId="43" xfId="0" applyNumberFormat="1" applyFont="1" applyBorder="1"/>
    <xf numFmtId="164" fontId="9" fillId="0" borderId="45" xfId="0" applyNumberFormat="1" applyFont="1" applyBorder="1"/>
    <xf numFmtId="0" fontId="9" fillId="0" borderId="2" xfId="0" applyFont="1" applyFill="1" applyBorder="1"/>
    <xf numFmtId="0" fontId="9" fillId="0" borderId="52" xfId="0" applyFont="1" applyBorder="1"/>
    <xf numFmtId="0" fontId="9" fillId="0" borderId="53" xfId="0" applyFont="1" applyBorder="1"/>
    <xf numFmtId="0" fontId="9" fillId="0" borderId="30" xfId="0" applyFont="1" applyBorder="1"/>
    <xf numFmtId="0" fontId="11" fillId="0" borderId="44" xfId="0" applyFont="1" applyBorder="1" applyAlignment="1">
      <alignment vertical="center" wrapText="1"/>
    </xf>
    <xf numFmtId="0" fontId="11" fillId="0" borderId="45" xfId="0" applyFont="1" applyBorder="1" applyAlignment="1">
      <alignment vertical="center" wrapText="1"/>
    </xf>
    <xf numFmtId="0" fontId="35" fillId="0" borderId="0" xfId="0" applyFont="1" applyBorder="1" applyAlignment="1">
      <alignment vertical="center" wrapText="1"/>
    </xf>
    <xf numFmtId="0" fontId="17" fillId="0" borderId="46" xfId="0" applyFont="1" applyBorder="1" applyAlignment="1">
      <alignment horizontal="center" vertical="center"/>
    </xf>
    <xf numFmtId="0" fontId="17" fillId="7" borderId="0" xfId="0" applyFont="1" applyFill="1" applyAlignment="1">
      <alignment horizontal="center" vertical="center"/>
    </xf>
    <xf numFmtId="0" fontId="1" fillId="48" borderId="7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center"/>
    </xf>
    <xf numFmtId="0" fontId="9" fillId="0" borderId="37" xfId="0" applyFont="1" applyBorder="1" applyAlignment="1">
      <alignment horizontal="center"/>
    </xf>
    <xf numFmtId="16" fontId="22" fillId="0" borderId="46" xfId="0" applyNumberFormat="1" applyFont="1" applyFill="1" applyBorder="1" applyAlignment="1"/>
    <xf numFmtId="0" fontId="15" fillId="0" borderId="36" xfId="0" applyFont="1" applyBorder="1" applyAlignment="1"/>
    <xf numFmtId="0" fontId="15" fillId="0" borderId="52" xfId="0" applyFont="1" applyBorder="1" applyAlignment="1"/>
    <xf numFmtId="0" fontId="15" fillId="0" borderId="58" xfId="0" applyFont="1" applyBorder="1" applyAlignment="1"/>
    <xf numFmtId="0" fontId="15" fillId="0" borderId="37" xfId="0" applyFont="1" applyBorder="1" applyAlignment="1"/>
    <xf numFmtId="166" fontId="11" fillId="0" borderId="0" xfId="0" applyNumberFormat="1" applyFont="1"/>
    <xf numFmtId="166" fontId="11" fillId="0" borderId="0" xfId="0" applyNumberFormat="1" applyFont="1" applyAlignment="1">
      <alignment horizontal="center"/>
    </xf>
    <xf numFmtId="0" fontId="11" fillId="0" borderId="0" xfId="0" applyFont="1" applyBorder="1" applyAlignment="1">
      <alignment vertical="center" wrapText="1"/>
    </xf>
    <xf numFmtId="20" fontId="11" fillId="0" borderId="0" xfId="0" applyNumberFormat="1" applyFont="1" applyBorder="1" applyAlignment="1">
      <alignment vertical="center" wrapText="1"/>
    </xf>
    <xf numFmtId="16" fontId="21" fillId="9" borderId="79" xfId="0" applyNumberFormat="1" applyFont="1" applyFill="1" applyBorder="1" applyAlignment="1"/>
    <xf numFmtId="0" fontId="22" fillId="0" borderId="42" xfId="0" applyFont="1" applyBorder="1" applyAlignment="1">
      <alignment vertical="center"/>
    </xf>
    <xf numFmtId="16" fontId="21" fillId="0" borderId="48" xfId="0" applyNumberFormat="1" applyFont="1" applyFill="1" applyBorder="1" applyAlignment="1"/>
    <xf numFmtId="0" fontId="15" fillId="10" borderId="0" xfId="0" applyFont="1" applyFill="1" applyBorder="1"/>
    <xf numFmtId="0" fontId="17" fillId="10" borderId="43" xfId="0" applyFont="1" applyFill="1" applyBorder="1" applyAlignment="1">
      <alignment horizontal="center" vertical="center"/>
    </xf>
    <xf numFmtId="0" fontId="16" fillId="10" borderId="45" xfId="0" applyFont="1" applyFill="1" applyBorder="1" applyAlignment="1">
      <alignment horizontal="center"/>
    </xf>
    <xf numFmtId="16" fontId="15" fillId="9" borderId="44" xfId="0" applyNumberFormat="1" applyFont="1" applyFill="1" applyBorder="1" applyAlignment="1"/>
    <xf numFmtId="164" fontId="9" fillId="0" borderId="55" xfId="0" applyNumberFormat="1" applyFont="1" applyBorder="1"/>
    <xf numFmtId="0" fontId="17" fillId="7" borderId="42" xfId="0" applyFont="1" applyFill="1" applyBorder="1" applyAlignment="1">
      <alignment horizontal="center" vertical="center" wrapText="1"/>
    </xf>
    <xf numFmtId="0" fontId="17" fillId="7" borderId="46" xfId="0" applyFont="1" applyFill="1" applyBorder="1" applyAlignment="1">
      <alignment horizontal="center" vertical="center"/>
    </xf>
    <xf numFmtId="0" fontId="17" fillId="7" borderId="45" xfId="0" applyFont="1" applyFill="1" applyBorder="1" applyAlignment="1">
      <alignment horizontal="center" vertical="center"/>
    </xf>
    <xf numFmtId="0" fontId="17" fillId="7" borderId="47" xfId="0" applyFont="1" applyFill="1" applyBorder="1" applyAlignment="1">
      <alignment horizontal="center" vertical="center"/>
    </xf>
    <xf numFmtId="0" fontId="9" fillId="0" borderId="58" xfId="0" applyFont="1" applyBorder="1"/>
    <xf numFmtId="0" fontId="11" fillId="0" borderId="58" xfId="0" applyFont="1" applyBorder="1" applyAlignment="1">
      <alignment vertical="center" wrapText="1"/>
    </xf>
    <xf numFmtId="0" fontId="9" fillId="0" borderId="59" xfId="0" applyFont="1" applyFill="1" applyBorder="1" applyAlignment="1">
      <alignment vertical="center" wrapText="1"/>
    </xf>
    <xf numFmtId="0" fontId="22" fillId="0" borderId="47" xfId="0" applyFont="1" applyBorder="1" applyAlignment="1">
      <alignment vertical="center"/>
    </xf>
    <xf numFmtId="16" fontId="21" fillId="9" borderId="15" xfId="0" applyNumberFormat="1" applyFont="1" applyFill="1" applyBorder="1" applyAlignment="1">
      <alignment horizontal="center"/>
    </xf>
    <xf numFmtId="16" fontId="21" fillId="9" borderId="48" xfId="0" applyNumberFormat="1" applyFont="1" applyFill="1" applyBorder="1" applyAlignment="1">
      <alignment horizontal="center"/>
    </xf>
    <xf numFmtId="16" fontId="21" fillId="9" borderId="42" xfId="0" applyNumberFormat="1" applyFont="1" applyFill="1" applyBorder="1" applyAlignment="1">
      <alignment horizontal="center"/>
    </xf>
    <xf numFmtId="164" fontId="1" fillId="0" borderId="0" xfId="0" applyNumberFormat="1" applyFont="1" applyFill="1" applyBorder="1"/>
    <xf numFmtId="166" fontId="11" fillId="0" borderId="0" xfId="0" applyNumberFormat="1" applyFont="1" applyFill="1" applyBorder="1"/>
    <xf numFmtId="166" fontId="11" fillId="0" borderId="0" xfId="0" applyNumberFormat="1" applyFont="1" applyFill="1" applyBorder="1" applyAlignment="1">
      <alignment horizontal="center"/>
    </xf>
    <xf numFmtId="20" fontId="33" fillId="0" borderId="0" xfId="0" applyNumberFormat="1" applyFont="1" applyFill="1" applyBorder="1" applyAlignment="1"/>
    <xf numFmtId="0" fontId="9" fillId="0" borderId="37" xfId="0" applyFont="1" applyFill="1" applyBorder="1" applyAlignment="1">
      <alignment horizontal="center"/>
    </xf>
    <xf numFmtId="0" fontId="11" fillId="0" borderId="2" xfId="0" applyFont="1" applyBorder="1" applyAlignment="1">
      <alignment vertical="center" wrapText="1"/>
    </xf>
    <xf numFmtId="11" fontId="9" fillId="0" borderId="0" xfId="0" applyNumberFormat="1" applyFont="1" applyFill="1" applyBorder="1"/>
    <xf numFmtId="20" fontId="11" fillId="0" borderId="3" xfId="0" applyNumberFormat="1" applyFont="1" applyBorder="1" applyAlignment="1">
      <alignment vertical="center" wrapText="1"/>
    </xf>
    <xf numFmtId="20" fontId="11" fillId="0" borderId="59" xfId="0" applyNumberFormat="1" applyFont="1" applyBorder="1"/>
    <xf numFmtId="11" fontId="9" fillId="0" borderId="83" xfId="0" applyNumberFormat="1" applyFont="1" applyBorder="1"/>
    <xf numFmtId="0" fontId="36" fillId="0" borderId="0" xfId="0" applyFont="1" applyFill="1" applyBorder="1" applyAlignment="1">
      <alignment vertical="center" wrapText="1"/>
    </xf>
    <xf numFmtId="0" fontId="36" fillId="0" borderId="52" xfId="0" applyFont="1" applyFill="1" applyBorder="1" applyAlignment="1">
      <alignment vertical="center" wrapText="1"/>
    </xf>
    <xf numFmtId="0" fontId="16" fillId="0" borderId="35" xfId="0" applyFont="1" applyBorder="1" applyAlignment="1">
      <alignment horizontal="center"/>
    </xf>
    <xf numFmtId="0" fontId="21" fillId="0" borderId="37" xfId="0" applyFont="1" applyFill="1" applyBorder="1"/>
    <xf numFmtId="0" fontId="9" fillId="0" borderId="35" xfId="0" applyFont="1" applyFill="1" applyBorder="1"/>
    <xf numFmtId="0" fontId="36" fillId="0" borderId="0" xfId="0" applyFont="1" applyBorder="1" applyAlignment="1">
      <alignment vertical="center" wrapText="1"/>
    </xf>
    <xf numFmtId="164" fontId="36" fillId="0" borderId="0" xfId="0" applyNumberFormat="1" applyFont="1" applyFill="1" applyBorder="1"/>
    <xf numFmtId="164" fontId="36" fillId="0" borderId="3" xfId="0" applyNumberFormat="1" applyFont="1" applyFill="1" applyBorder="1"/>
    <xf numFmtId="0" fontId="32" fillId="48" borderId="7" xfId="0" applyFont="1" applyFill="1" applyBorder="1"/>
    <xf numFmtId="20" fontId="21" fillId="0" borderId="37" xfId="0" applyNumberFormat="1" applyFont="1" applyFill="1" applyBorder="1"/>
    <xf numFmtId="0" fontId="19" fillId="0" borderId="47" xfId="0" applyFont="1" applyBorder="1"/>
    <xf numFmtId="0" fontId="19" fillId="0" borderId="46" xfId="0" applyFont="1" applyBorder="1"/>
    <xf numFmtId="0" fontId="22" fillId="0" borderId="39" xfId="0" applyFont="1" applyFill="1" applyBorder="1" applyAlignment="1"/>
    <xf numFmtId="0" fontId="17" fillId="7" borderId="84" xfId="0" applyFont="1" applyFill="1" applyBorder="1" applyAlignment="1">
      <alignment horizontal="center" vertical="center"/>
    </xf>
    <xf numFmtId="0" fontId="17" fillId="7" borderId="85" xfId="0" applyFont="1" applyFill="1" applyBorder="1" applyAlignment="1">
      <alignment horizontal="center" vertical="center"/>
    </xf>
    <xf numFmtId="0" fontId="17" fillId="7" borderId="74" xfId="0" applyFont="1" applyFill="1" applyBorder="1" applyAlignment="1">
      <alignment horizontal="center" vertical="center"/>
    </xf>
    <xf numFmtId="0" fontId="17" fillId="7" borderId="65" xfId="0" applyFont="1" applyFill="1" applyBorder="1" applyAlignment="1">
      <alignment horizontal="center" vertical="center"/>
    </xf>
    <xf numFmtId="0" fontId="17" fillId="7" borderId="86" xfId="0" applyFont="1" applyFill="1" applyBorder="1" applyAlignment="1">
      <alignment horizontal="center" vertical="center"/>
    </xf>
    <xf numFmtId="164" fontId="36" fillId="0" borderId="0" xfId="0" applyNumberFormat="1" applyFont="1" applyBorder="1"/>
    <xf numFmtId="0" fontId="22" fillId="0" borderId="42" xfId="0" applyFont="1" applyFill="1" applyBorder="1" applyAlignment="1"/>
    <xf numFmtId="0" fontId="15" fillId="0" borderId="58" xfId="0" applyFont="1" applyFill="1" applyBorder="1" applyAlignment="1">
      <alignment vertical="center" wrapText="1"/>
    </xf>
    <xf numFmtId="0" fontId="36" fillId="0" borderId="35" xfId="0" applyFont="1" applyFill="1" applyBorder="1"/>
    <xf numFmtId="0" fontId="36" fillId="0" borderId="30" xfId="0" applyFont="1" applyFill="1" applyBorder="1" applyAlignment="1">
      <alignment vertical="center" wrapText="1"/>
    </xf>
    <xf numFmtId="0" fontId="36" fillId="0" borderId="2" xfId="0" applyFont="1" applyFill="1" applyBorder="1"/>
    <xf numFmtId="0" fontId="36" fillId="0" borderId="50" xfId="0" applyFont="1" applyFill="1" applyBorder="1" applyAlignment="1">
      <alignment vertical="center" wrapText="1"/>
    </xf>
    <xf numFmtId="0" fontId="36" fillId="0" borderId="54" xfId="0" applyFont="1" applyFill="1" applyBorder="1" applyAlignment="1">
      <alignment vertical="center" wrapText="1"/>
    </xf>
    <xf numFmtId="0" fontId="36" fillId="0" borderId="37" xfId="0" applyFont="1" applyFill="1" applyBorder="1" applyAlignment="1">
      <alignment vertical="center" wrapText="1"/>
    </xf>
    <xf numFmtId="20" fontId="21" fillId="0" borderId="59" xfId="0" applyNumberFormat="1" applyFont="1" applyBorder="1"/>
    <xf numFmtId="20" fontId="21" fillId="0" borderId="0" xfId="0" applyNumberFormat="1" applyFont="1" applyBorder="1"/>
    <xf numFmtId="0" fontId="15" fillId="0" borderId="49" xfId="0" applyFont="1" applyFill="1" applyBorder="1" applyAlignment="1">
      <alignment vertical="center" wrapText="1"/>
    </xf>
    <xf numFmtId="20" fontId="21" fillId="0" borderId="41" xfId="0" applyNumberFormat="1" applyFont="1" applyFill="1" applyBorder="1" applyAlignment="1">
      <alignment vertical="center" wrapText="1"/>
    </xf>
    <xf numFmtId="0" fontId="15" fillId="0" borderId="2" xfId="0" applyFont="1" applyFill="1" applyBorder="1"/>
    <xf numFmtId="0" fontId="48" fillId="48" borderId="88" xfId="0" applyFont="1" applyFill="1" applyBorder="1"/>
    <xf numFmtId="20" fontId="21" fillId="0" borderId="78" xfId="0" applyNumberFormat="1" applyFont="1" applyFill="1" applyBorder="1"/>
    <xf numFmtId="0" fontId="36" fillId="0" borderId="59" xfId="0" applyFont="1" applyFill="1" applyBorder="1" applyAlignment="1">
      <alignment vertical="center" wrapText="1"/>
    </xf>
    <xf numFmtId="0" fontId="36" fillId="0" borderId="58" xfId="0" applyFont="1" applyFill="1" applyBorder="1" applyAlignment="1">
      <alignment vertical="center" wrapText="1"/>
    </xf>
    <xf numFmtId="0" fontId="36" fillId="0" borderId="78" xfId="0" applyFont="1" applyFill="1" applyBorder="1" applyAlignment="1">
      <alignment vertical="center" wrapText="1"/>
    </xf>
    <xf numFmtId="0" fontId="36" fillId="0" borderId="40" xfId="0" applyFont="1" applyFill="1" applyBorder="1" applyAlignment="1">
      <alignment vertical="center" wrapText="1"/>
    </xf>
    <xf numFmtId="16" fontId="15" fillId="0" borderId="47" xfId="0" applyNumberFormat="1" applyFont="1" applyFill="1" applyBorder="1" applyAlignment="1"/>
    <xf numFmtId="16" fontId="15" fillId="0" borderId="42" xfId="0" applyNumberFormat="1" applyFont="1" applyFill="1" applyBorder="1" applyAlignment="1"/>
    <xf numFmtId="20" fontId="11" fillId="0" borderId="52" xfId="0" applyNumberFormat="1" applyFont="1" applyBorder="1"/>
    <xf numFmtId="164" fontId="36" fillId="0" borderId="52" xfId="0" applyNumberFormat="1" applyFont="1" applyBorder="1"/>
    <xf numFmtId="164" fontId="36" fillId="0" borderId="44" xfId="0" applyNumberFormat="1" applyFont="1" applyBorder="1"/>
    <xf numFmtId="164" fontId="36" fillId="0" borderId="43" xfId="0" applyNumberFormat="1" applyFont="1" applyBorder="1"/>
    <xf numFmtId="0" fontId="36" fillId="0" borderId="2" xfId="0" applyFont="1" applyBorder="1"/>
    <xf numFmtId="20" fontId="33" fillId="0" borderId="40" xfId="0" applyNumberFormat="1" applyFont="1" applyBorder="1"/>
    <xf numFmtId="164" fontId="48" fillId="48" borderId="0" xfId="0" applyNumberFormat="1" applyFont="1" applyFill="1" applyBorder="1"/>
    <xf numFmtId="164" fontId="36" fillId="0" borderId="50" xfId="0" applyNumberFormat="1" applyFont="1" applyBorder="1"/>
    <xf numFmtId="164" fontId="36" fillId="0" borderId="38" xfId="0" applyNumberFormat="1" applyFont="1" applyBorder="1"/>
    <xf numFmtId="164" fontId="36" fillId="0" borderId="3" xfId="0" applyNumberFormat="1" applyFont="1" applyBorder="1"/>
    <xf numFmtId="0" fontId="36" fillId="0" borderId="36" xfId="0" applyFont="1" applyBorder="1" applyAlignment="1">
      <alignment vertical="center" wrapText="1"/>
    </xf>
    <xf numFmtId="164" fontId="36" fillId="0" borderId="58" xfId="0" applyNumberFormat="1" applyFont="1" applyBorder="1"/>
    <xf numFmtId="164" fontId="36" fillId="0" borderId="37" xfId="0" applyNumberFormat="1" applyFont="1" applyBorder="1"/>
    <xf numFmtId="164" fontId="36" fillId="0" borderId="39" xfId="0" applyNumberFormat="1" applyFont="1" applyBorder="1"/>
    <xf numFmtId="0" fontId="22" fillId="7" borderId="35" xfId="0" applyFont="1" applyFill="1" applyBorder="1" applyAlignment="1">
      <alignment horizontal="center" vertical="center"/>
    </xf>
    <xf numFmtId="0" fontId="22" fillId="7" borderId="44" xfId="0" applyFont="1" applyFill="1" applyBorder="1" applyAlignment="1">
      <alignment horizontal="center" vertical="center" wrapText="1"/>
    </xf>
    <xf numFmtId="0" fontId="22" fillId="7" borderId="44" xfId="0" applyFont="1" applyFill="1" applyBorder="1" applyAlignment="1">
      <alignment horizontal="center" vertical="center"/>
    </xf>
    <xf numFmtId="20" fontId="11" fillId="0" borderId="0" xfId="0" applyNumberFormat="1" applyFont="1" applyFill="1"/>
    <xf numFmtId="11" fontId="36" fillId="0" borderId="36" xfId="0" applyNumberFormat="1" applyFont="1" applyFill="1" applyBorder="1" applyAlignment="1">
      <alignment vertical="center" wrapText="1"/>
    </xf>
    <xf numFmtId="0" fontId="36" fillId="0" borderId="37" xfId="0" applyFont="1" applyFill="1" applyBorder="1" applyAlignment="1">
      <alignment horizontal="center" vertical="center" wrapText="1"/>
    </xf>
    <xf numFmtId="11" fontId="36" fillId="0" borderId="37" xfId="0" applyNumberFormat="1" applyFont="1" applyFill="1" applyBorder="1" applyAlignment="1">
      <alignment vertical="center" wrapText="1"/>
    </xf>
    <xf numFmtId="11" fontId="36" fillId="0" borderId="43" xfId="0" applyNumberFormat="1" applyFont="1" applyFill="1" applyBorder="1" applyAlignment="1">
      <alignment vertical="center" wrapText="1"/>
    </xf>
    <xf numFmtId="0" fontId="36" fillId="0" borderId="45" xfId="0" applyFont="1" applyBorder="1"/>
    <xf numFmtId="0" fontId="11" fillId="0" borderId="43" xfId="0" applyFont="1" applyBorder="1"/>
    <xf numFmtId="0" fontId="22" fillId="0" borderId="35" xfId="0" applyFont="1" applyFill="1" applyBorder="1" applyAlignment="1">
      <alignment horizontal="center" vertical="center"/>
    </xf>
    <xf numFmtId="0" fontId="36" fillId="0" borderId="35" xfId="0" applyFont="1" applyBorder="1"/>
    <xf numFmtId="0" fontId="11" fillId="0" borderId="37" xfId="0" applyFont="1" applyBorder="1"/>
    <xf numFmtId="0" fontId="11" fillId="0" borderId="0" xfId="0" applyFont="1" applyFill="1"/>
    <xf numFmtId="164" fontId="36" fillId="0" borderId="0" xfId="0" applyNumberFormat="1" applyFont="1" applyFill="1"/>
    <xf numFmtId="0" fontId="11" fillId="0" borderId="0" xfId="0" applyFont="1" applyFill="1" applyBorder="1"/>
    <xf numFmtId="11" fontId="36" fillId="0" borderId="0" xfId="0" applyNumberFormat="1" applyFont="1" applyFill="1" applyBorder="1" applyAlignment="1">
      <alignment horizontal="center" vertical="center" wrapText="1"/>
    </xf>
    <xf numFmtId="11" fontId="36" fillId="0" borderId="43" xfId="0" applyNumberFormat="1" applyFont="1" applyFill="1" applyBorder="1" applyAlignment="1">
      <alignment horizontal="center" vertical="center" wrapText="1"/>
    </xf>
    <xf numFmtId="16" fontId="21" fillId="0" borderId="2" xfId="0" applyNumberFormat="1" applyFont="1" applyFill="1" applyBorder="1" applyAlignment="1">
      <alignment horizontal="center"/>
    </xf>
    <xf numFmtId="0" fontId="17" fillId="0" borderId="35" xfId="0" applyFont="1" applyFill="1" applyBorder="1" applyAlignment="1">
      <alignment horizontal="center" vertical="center"/>
    </xf>
    <xf numFmtId="11" fontId="36" fillId="0" borderId="2" xfId="0" applyNumberFormat="1" applyFont="1" applyFill="1" applyBorder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11" fillId="0" borderId="70" xfId="0" applyFont="1" applyBorder="1" applyAlignment="1">
      <alignment vertical="center"/>
    </xf>
    <xf numFmtId="0" fontId="36" fillId="0" borderId="36" xfId="0" applyFont="1" applyFill="1" applyBorder="1" applyAlignment="1">
      <alignment vertical="center" wrapText="1"/>
    </xf>
    <xf numFmtId="20" fontId="11" fillId="0" borderId="0" xfId="0" applyNumberFormat="1" applyFont="1" applyFill="1" applyAlignment="1"/>
    <xf numFmtId="20" fontId="11" fillId="0" borderId="0" xfId="0" applyNumberFormat="1" applyFont="1" applyFill="1" applyBorder="1" applyAlignment="1"/>
    <xf numFmtId="0" fontId="39" fillId="48" borderId="7" xfId="0" applyFont="1" applyFill="1" applyBorder="1"/>
    <xf numFmtId="16" fontId="21" fillId="9" borderId="43" xfId="0" applyNumberFormat="1" applyFont="1" applyFill="1" applyBorder="1" applyAlignment="1">
      <alignment horizontal="center"/>
    </xf>
    <xf numFmtId="16" fontId="21" fillId="0" borderId="42" xfId="0" applyNumberFormat="1" applyFont="1" applyFill="1" applyBorder="1" applyAlignment="1">
      <alignment horizontal="center"/>
    </xf>
    <xf numFmtId="20" fontId="11" fillId="0" borderId="56" xfId="0" applyNumberFormat="1" applyFont="1" applyBorder="1"/>
    <xf numFmtId="11" fontId="39" fillId="48" borderId="7" xfId="0" applyNumberFormat="1" applyFont="1" applyFill="1" applyBorder="1"/>
    <xf numFmtId="11" fontId="36" fillId="0" borderId="2" xfId="0" applyNumberFormat="1" applyFont="1" applyBorder="1"/>
    <xf numFmtId="164" fontId="36" fillId="0" borderId="35" xfId="0" applyNumberFormat="1" applyFont="1" applyBorder="1"/>
    <xf numFmtId="0" fontId="19" fillId="0" borderId="39" xfId="0" applyFont="1" applyBorder="1"/>
    <xf numFmtId="0" fontId="20" fillId="0" borderId="45" xfId="0" applyFont="1" applyBorder="1" applyAlignment="1"/>
    <xf numFmtId="0" fontId="11" fillId="0" borderId="64" xfId="0" applyFont="1" applyBorder="1" applyAlignment="1">
      <alignment horizontal="center" vertical="center"/>
    </xf>
    <xf numFmtId="20" fontId="11" fillId="0" borderId="0" xfId="0" applyNumberFormat="1" applyFont="1" applyFill="1" applyBorder="1" applyAlignment="1">
      <alignment horizontal="right" wrapText="1"/>
    </xf>
    <xf numFmtId="20" fontId="11" fillId="0" borderId="0" xfId="0" applyNumberFormat="1" applyFont="1" applyFill="1" applyBorder="1" applyAlignment="1">
      <alignment horizontal="right"/>
    </xf>
    <xf numFmtId="0" fontId="36" fillId="0" borderId="83" xfId="0" applyFont="1" applyBorder="1"/>
    <xf numFmtId="0" fontId="39" fillId="48" borderId="0" xfId="0" applyFont="1" applyFill="1" applyAlignment="1">
      <alignment horizontal="left"/>
    </xf>
    <xf numFmtId="16" fontId="21" fillId="9" borderId="47" xfId="0" applyNumberFormat="1" applyFont="1" applyFill="1" applyBorder="1" applyAlignment="1"/>
    <xf numFmtId="11" fontId="36" fillId="0" borderId="0" xfId="0" applyNumberFormat="1" applyFont="1" applyFill="1"/>
    <xf numFmtId="11" fontId="36" fillId="0" borderId="0" xfId="0" applyNumberFormat="1" applyFont="1" applyFill="1" applyBorder="1"/>
    <xf numFmtId="0" fontId="17" fillId="0" borderId="0" xfId="0" applyFont="1" applyFill="1" applyAlignment="1">
      <alignment horizontal="center" vertical="center"/>
    </xf>
    <xf numFmtId="0" fontId="19" fillId="0" borderId="38" xfId="0" applyFont="1" applyFill="1" applyBorder="1"/>
    <xf numFmtId="0" fontId="19" fillId="0" borderId="3" xfId="0" applyFont="1" applyFill="1" applyBorder="1"/>
    <xf numFmtId="0" fontId="19" fillId="0" borderId="39" xfId="0" applyFont="1" applyFill="1" applyBorder="1"/>
    <xf numFmtId="0" fontId="16" fillId="0" borderId="3" xfId="0" applyFont="1" applyFill="1" applyBorder="1" applyAlignment="1">
      <alignment horizontal="center"/>
    </xf>
    <xf numFmtId="0" fontId="16" fillId="0" borderId="45" xfId="0" applyFont="1" applyFill="1" applyBorder="1" applyAlignment="1"/>
    <xf numFmtId="0" fontId="20" fillId="0" borderId="45" xfId="0" applyFont="1" applyFill="1" applyBorder="1" applyAlignment="1"/>
    <xf numFmtId="0" fontId="16" fillId="0" borderId="0" xfId="0" applyFont="1" applyFill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22" fillId="7" borderId="42" xfId="0" applyFont="1" applyFill="1" applyBorder="1" applyAlignment="1">
      <alignment horizontal="center" vertical="center"/>
    </xf>
    <xf numFmtId="0" fontId="11" fillId="0" borderId="64" xfId="0" applyFont="1" applyBorder="1" applyAlignment="1">
      <alignment horizontal="center" vertical="center" wrapText="1"/>
    </xf>
    <xf numFmtId="0" fontId="36" fillId="0" borderId="90" xfId="0" applyFont="1" applyBorder="1"/>
    <xf numFmtId="0" fontId="17" fillId="7" borderId="46" xfId="0" applyFont="1" applyFill="1" applyBorder="1" applyAlignment="1" applyProtection="1">
      <alignment horizontal="center" vertical="center"/>
      <protection locked="0"/>
    </xf>
    <xf numFmtId="164" fontId="32" fillId="48" borderId="0" xfId="0" applyNumberFormat="1" applyFont="1" applyFill="1" applyBorder="1"/>
    <xf numFmtId="164" fontId="15" fillId="0" borderId="59" xfId="0" applyNumberFormat="1" applyFont="1" applyBorder="1"/>
    <xf numFmtId="164" fontId="15" fillId="0" borderId="74" xfId="0" applyNumberFormat="1" applyFont="1" applyBorder="1"/>
    <xf numFmtId="164" fontId="15" fillId="0" borderId="52" xfId="0" applyNumberFormat="1" applyFont="1" applyBorder="1"/>
    <xf numFmtId="164" fontId="36" fillId="0" borderId="35" xfId="0" applyNumberFormat="1" applyFont="1" applyFill="1" applyBorder="1"/>
    <xf numFmtId="164" fontId="36" fillId="0" borderId="78" xfId="0" applyNumberFormat="1" applyFont="1" applyFill="1" applyBorder="1"/>
    <xf numFmtId="164" fontId="36" fillId="0" borderId="37" xfId="0" applyNumberFormat="1" applyFont="1" applyFill="1" applyBorder="1"/>
    <xf numFmtId="0" fontId="17" fillId="0" borderId="46" xfId="0" applyFont="1" applyBorder="1" applyAlignment="1" applyProtection="1">
      <alignment horizontal="center" vertical="center"/>
      <protection locked="0"/>
    </xf>
    <xf numFmtId="0" fontId="17" fillId="7" borderId="92" xfId="0" applyFont="1" applyFill="1" applyBorder="1" applyAlignment="1">
      <alignment horizontal="center" vertical="center"/>
    </xf>
    <xf numFmtId="0" fontId="17" fillId="7" borderId="93" xfId="0" applyFont="1" applyFill="1" applyBorder="1" applyAlignment="1">
      <alignment horizontal="center" vertical="center"/>
    </xf>
    <xf numFmtId="0" fontId="21" fillId="0" borderId="36" xfId="0" applyFont="1" applyFill="1" applyBorder="1"/>
    <xf numFmtId="0" fontId="15" fillId="0" borderId="35" xfId="0" applyFont="1" applyFill="1" applyBorder="1" applyAlignment="1">
      <alignment vertical="center" wrapText="1"/>
    </xf>
    <xf numFmtId="0" fontId="17" fillId="7" borderId="14" xfId="0" applyFont="1" applyFill="1" applyBorder="1" applyAlignment="1" applyProtection="1">
      <alignment horizontal="center" vertical="center"/>
      <protection locked="0"/>
    </xf>
    <xf numFmtId="164" fontId="1" fillId="2" borderId="7" xfId="0" applyNumberFormat="1" applyFont="1" applyFill="1" applyBorder="1"/>
    <xf numFmtId="164" fontId="13" fillId="48" borderId="0" xfId="0" applyNumberFormat="1" applyFont="1" applyFill="1" applyBorder="1"/>
    <xf numFmtId="0" fontId="22" fillId="7" borderId="34" xfId="0" applyFont="1" applyFill="1" applyBorder="1" applyAlignment="1">
      <alignment horizontal="center" vertical="center"/>
    </xf>
    <xf numFmtId="0" fontId="19" fillId="0" borderId="45" xfId="0" applyFont="1" applyBorder="1"/>
    <xf numFmtId="0" fontId="19" fillId="0" borderId="42" xfId="0" applyFont="1" applyBorder="1"/>
    <xf numFmtId="164" fontId="15" fillId="0" borderId="50" xfId="0" applyNumberFormat="1" applyFont="1" applyBorder="1"/>
    <xf numFmtId="164" fontId="13" fillId="48" borderId="7" xfId="0" applyNumberFormat="1" applyFont="1" applyFill="1" applyBorder="1"/>
    <xf numFmtId="0" fontId="22" fillId="9" borderId="35" xfId="0" applyFont="1" applyFill="1" applyBorder="1" applyAlignment="1"/>
    <xf numFmtId="0" fontId="22" fillId="0" borderId="45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164" fontId="48" fillId="0" borderId="0" xfId="0" applyNumberFormat="1" applyFont="1" applyFill="1" applyBorder="1"/>
    <xf numFmtId="20" fontId="11" fillId="0" borderId="40" xfId="0" applyNumberFormat="1" applyFont="1" applyFill="1" applyBorder="1"/>
    <xf numFmtId="164" fontId="48" fillId="0" borderId="34" xfId="0" applyNumberFormat="1" applyFont="1" applyFill="1" applyBorder="1"/>
    <xf numFmtId="11" fontId="11" fillId="0" borderId="44" xfId="0" applyNumberFormat="1" applyFont="1" applyBorder="1" applyAlignment="1">
      <alignment vertical="center" wrapText="1"/>
    </xf>
    <xf numFmtId="11" fontId="9" fillId="0" borderId="0" xfId="0" applyNumberFormat="1" applyFont="1" applyFill="1"/>
    <xf numFmtId="11" fontId="9" fillId="0" borderId="36" xfId="0" applyNumberFormat="1" applyFont="1" applyFill="1" applyBorder="1" applyAlignment="1">
      <alignment vertical="center" wrapText="1"/>
    </xf>
    <xf numFmtId="11" fontId="9" fillId="0" borderId="0" xfId="0" applyNumberFormat="1" applyFont="1" applyFill="1" applyBorder="1" applyAlignment="1">
      <alignment vertical="center" wrapText="1"/>
    </xf>
    <xf numFmtId="11" fontId="11" fillId="0" borderId="0" xfId="0" applyNumberFormat="1" applyFont="1" applyBorder="1" applyAlignment="1">
      <alignment vertical="center" wrapText="1"/>
    </xf>
    <xf numFmtId="11" fontId="37" fillId="0" borderId="0" xfId="0" applyNumberFormat="1" applyFont="1" applyBorder="1" applyAlignment="1">
      <alignment vertical="center" wrapText="1"/>
    </xf>
    <xf numFmtId="11" fontId="11" fillId="0" borderId="0" xfId="0" applyNumberFormat="1" applyFont="1" applyBorder="1" applyAlignment="1">
      <alignment horizontal="center" vertical="center" wrapText="1"/>
    </xf>
    <xf numFmtId="11" fontId="11" fillId="0" borderId="0" xfId="0" applyNumberFormat="1" applyFont="1" applyFill="1" applyBorder="1" applyAlignment="1">
      <alignment vertical="center" wrapText="1"/>
    </xf>
    <xf numFmtId="11" fontId="37" fillId="0" borderId="0" xfId="0" applyNumberFormat="1" applyFont="1" applyFill="1" applyBorder="1" applyAlignment="1">
      <alignment vertical="center" wrapText="1"/>
    </xf>
    <xf numFmtId="11" fontId="11" fillId="0" borderId="0" xfId="0" applyNumberFormat="1" applyFont="1" applyFill="1" applyBorder="1" applyAlignment="1">
      <alignment horizontal="center" vertical="center" wrapText="1"/>
    </xf>
    <xf numFmtId="16" fontId="15" fillId="9" borderId="46" xfId="0" applyNumberFormat="1" applyFont="1" applyFill="1" applyBorder="1" applyAlignment="1"/>
    <xf numFmtId="0" fontId="15" fillId="0" borderId="44" xfId="0" applyFont="1" applyFill="1" applyBorder="1"/>
    <xf numFmtId="0" fontId="17" fillId="13" borderId="34" xfId="0" applyFont="1" applyFill="1" applyBorder="1" applyAlignment="1">
      <alignment horizontal="center" vertical="center"/>
    </xf>
    <xf numFmtId="164" fontId="16" fillId="12" borderId="7" xfId="0" applyNumberFormat="1" applyFont="1" applyFill="1" applyBorder="1"/>
    <xf numFmtId="0" fontId="36" fillId="0" borderId="53" xfId="0" applyFont="1" applyFill="1" applyBorder="1" applyAlignment="1">
      <alignment vertical="center" wrapText="1"/>
    </xf>
    <xf numFmtId="20" fontId="11" fillId="0" borderId="57" xfId="0" applyNumberFormat="1" applyFont="1" applyFill="1" applyBorder="1"/>
    <xf numFmtId="0" fontId="22" fillId="0" borderId="51" xfId="0" applyFont="1" applyFill="1" applyBorder="1" applyAlignment="1"/>
    <xf numFmtId="16" fontId="21" fillId="9" borderId="44" xfId="0" applyNumberFormat="1" applyFont="1" applyFill="1" applyBorder="1" applyAlignment="1">
      <alignment horizontal="center" vertical="center" wrapText="1"/>
    </xf>
    <xf numFmtId="20" fontId="33" fillId="0" borderId="37" xfId="0" applyNumberFormat="1" applyFont="1" applyFill="1" applyBorder="1" applyAlignment="1"/>
    <xf numFmtId="11" fontId="15" fillId="0" borderId="0" xfId="0" applyNumberFormat="1" applyFont="1" applyFill="1" applyBorder="1"/>
    <xf numFmtId="11" fontId="21" fillId="0" borderId="0" xfId="0" applyNumberFormat="1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11" fontId="35" fillId="0" borderId="0" xfId="0" applyNumberFormat="1" applyFont="1" applyBorder="1" applyAlignment="1">
      <alignment vertical="center" wrapText="1"/>
    </xf>
    <xf numFmtId="0" fontId="15" fillId="0" borderId="78" xfId="0" applyFont="1" applyBorder="1"/>
    <xf numFmtId="0" fontId="15" fillId="0" borderId="30" xfId="0" applyFont="1" applyBorder="1"/>
    <xf numFmtId="0" fontId="11" fillId="0" borderId="37" xfId="0" applyFont="1" applyFill="1" applyBorder="1" applyAlignment="1">
      <alignment vertical="center"/>
    </xf>
    <xf numFmtId="20" fontId="21" fillId="0" borderId="0" xfId="0" applyNumberFormat="1" applyFont="1" applyFill="1"/>
    <xf numFmtId="20" fontId="38" fillId="0" borderId="0" xfId="0" applyNumberFormat="1" applyFont="1" applyFill="1"/>
    <xf numFmtId="16" fontId="15" fillId="0" borderId="2" xfId="0" applyNumberFormat="1" applyFont="1" applyFill="1" applyBorder="1" applyAlignment="1">
      <alignment horizontal="center"/>
    </xf>
    <xf numFmtId="11" fontId="15" fillId="0" borderId="0" xfId="0" applyNumberFormat="1" applyFont="1" applyBorder="1"/>
    <xf numFmtId="164" fontId="36" fillId="0" borderId="0" xfId="0" applyNumberFormat="1" applyFont="1" applyFill="1" applyBorder="1" applyAlignment="1">
      <alignment vertical="center"/>
    </xf>
    <xf numFmtId="0" fontId="34" fillId="0" borderId="0" xfId="0" applyFont="1"/>
    <xf numFmtId="0" fontId="34" fillId="0" borderId="0" xfId="0" applyFont="1" applyBorder="1"/>
    <xf numFmtId="20" fontId="7" fillId="0" borderId="37" xfId="0" applyNumberFormat="1" applyFont="1" applyBorder="1"/>
    <xf numFmtId="16" fontId="15" fillId="0" borderId="51" xfId="0" applyNumberFormat="1" applyFont="1" applyFill="1" applyBorder="1" applyAlignment="1"/>
    <xf numFmtId="20" fontId="38" fillId="0" borderId="37" xfId="0" applyNumberFormat="1" applyFont="1" applyFill="1" applyBorder="1"/>
    <xf numFmtId="11" fontId="21" fillId="0" borderId="2" xfId="0" applyNumberFormat="1" applyFont="1" applyBorder="1" applyAlignment="1">
      <alignment vertical="center" wrapText="1"/>
    </xf>
    <xf numFmtId="16" fontId="21" fillId="9" borderId="35" xfId="0" applyNumberFormat="1" applyFont="1" applyFill="1" applyBorder="1" applyAlignment="1">
      <alignment horizontal="center" vertical="center" wrapText="1"/>
    </xf>
    <xf numFmtId="0" fontId="34" fillId="0" borderId="36" xfId="0" applyFont="1" applyBorder="1"/>
    <xf numFmtId="0" fontId="16" fillId="0" borderId="0" xfId="0" applyFont="1" applyFill="1" applyBorder="1" applyAlignment="1">
      <alignment horizontal="center" vertical="center"/>
    </xf>
    <xf numFmtId="0" fontId="15" fillId="0" borderId="45" xfId="0" applyFont="1" applyFill="1" applyBorder="1" applyAlignment="1">
      <alignment horizontal="center"/>
    </xf>
    <xf numFmtId="0" fontId="22" fillId="0" borderId="37" xfId="0" applyFont="1" applyFill="1" applyBorder="1" applyAlignment="1">
      <alignment horizontal="center"/>
    </xf>
    <xf numFmtId="164" fontId="15" fillId="0" borderId="79" xfId="0" applyNumberFormat="1" applyFont="1" applyBorder="1"/>
    <xf numFmtId="164" fontId="9" fillId="0" borderId="35" xfId="0" applyNumberFormat="1" applyFont="1" applyBorder="1"/>
    <xf numFmtId="0" fontId="17" fillId="0" borderId="42" xfId="0" applyFont="1" applyFill="1" applyBorder="1" applyAlignment="1"/>
    <xf numFmtId="0" fontId="22" fillId="7" borderId="47" xfId="0" applyFont="1" applyFill="1" applyBorder="1" applyAlignment="1">
      <alignment horizontal="center" vertical="center"/>
    </xf>
    <xf numFmtId="0" fontId="22" fillId="9" borderId="42" xfId="0" applyFont="1" applyFill="1" applyBorder="1" applyAlignment="1">
      <alignment horizontal="center" vertical="center"/>
    </xf>
    <xf numFmtId="0" fontId="22" fillId="9" borderId="42" xfId="0" applyFont="1" applyFill="1" applyBorder="1" applyAlignment="1">
      <alignment vertical="center"/>
    </xf>
    <xf numFmtId="20" fontId="33" fillId="0" borderId="78" xfId="0" applyNumberFormat="1" applyFont="1" applyFill="1" applyBorder="1" applyAlignment="1"/>
    <xf numFmtId="0" fontId="36" fillId="0" borderId="58" xfId="0" applyFont="1" applyFill="1" applyBorder="1" applyAlignment="1">
      <alignment horizontal="center" vertical="center" wrapText="1"/>
    </xf>
    <xf numFmtId="164" fontId="36" fillId="0" borderId="36" xfId="0" applyNumberFormat="1" applyFont="1" applyFill="1" applyBorder="1" applyAlignment="1">
      <alignment vertical="center"/>
    </xf>
    <xf numFmtId="20" fontId="33" fillId="0" borderId="40" xfId="0" applyNumberFormat="1" applyFont="1" applyFill="1" applyBorder="1" applyAlignment="1"/>
    <xf numFmtId="20" fontId="33" fillId="0" borderId="50" xfId="0" applyNumberFormat="1" applyFont="1" applyFill="1" applyBorder="1" applyAlignment="1"/>
    <xf numFmtId="20" fontId="33" fillId="0" borderId="54" xfId="0" applyNumberFormat="1" applyFont="1" applyFill="1" applyBorder="1" applyAlignment="1"/>
    <xf numFmtId="20" fontId="33" fillId="0" borderId="0" xfId="0" applyNumberFormat="1" applyFont="1" applyBorder="1"/>
    <xf numFmtId="20" fontId="46" fillId="0" borderId="0" xfId="0" applyNumberFormat="1" applyFont="1" applyFill="1" applyAlignment="1">
      <alignment vertical="center" wrapText="1"/>
    </xf>
    <xf numFmtId="20" fontId="11" fillId="0" borderId="36" xfId="0" applyNumberFormat="1" applyFont="1" applyFill="1" applyBorder="1"/>
    <xf numFmtId="20" fontId="45" fillId="0" borderId="40" xfId="0" applyNumberFormat="1" applyFont="1" applyBorder="1"/>
    <xf numFmtId="11" fontId="36" fillId="0" borderId="37" xfId="0" applyNumberFormat="1" applyFont="1" applyBorder="1" applyAlignment="1">
      <alignment horizontal="center" vertical="center" wrapText="1"/>
    </xf>
    <xf numFmtId="20" fontId="11" fillId="0" borderId="37" xfId="0" applyNumberFormat="1" applyFont="1" applyBorder="1" applyAlignment="1">
      <alignment vertical="center"/>
    </xf>
    <xf numFmtId="11" fontId="29" fillId="0" borderId="37" xfId="0" applyNumberFormat="1" applyFont="1" applyBorder="1" applyAlignment="1">
      <alignment vertical="center" wrapText="1"/>
    </xf>
    <xf numFmtId="0" fontId="15" fillId="0" borderId="45" xfId="0" applyFont="1" applyBorder="1"/>
    <xf numFmtId="16" fontId="22" fillId="0" borderId="2" xfId="0" applyNumberFormat="1" applyFont="1" applyFill="1" applyBorder="1" applyAlignment="1">
      <alignment horizontal="center" vertical="center"/>
    </xf>
    <xf numFmtId="11" fontId="15" fillId="0" borderId="2" xfId="0" applyNumberFormat="1" applyFont="1" applyBorder="1"/>
    <xf numFmtId="16" fontId="22" fillId="0" borderId="42" xfId="0" applyNumberFormat="1" applyFont="1" applyFill="1" applyBorder="1" applyAlignment="1">
      <alignment horizontal="center" vertical="center"/>
    </xf>
    <xf numFmtId="11" fontId="36" fillId="0" borderId="52" xfId="0" applyNumberFormat="1" applyFont="1" applyBorder="1" applyAlignment="1">
      <alignment horizontal="center" vertical="center" wrapText="1"/>
    </xf>
    <xf numFmtId="11" fontId="29" fillId="0" borderId="53" xfId="0" applyNumberFormat="1" applyFont="1" applyBorder="1" applyAlignment="1">
      <alignment vertical="center" wrapText="1"/>
    </xf>
    <xf numFmtId="11" fontId="29" fillId="0" borderId="30" xfId="0" applyNumberFormat="1" applyFont="1" applyBorder="1" applyAlignment="1">
      <alignment vertical="center" wrapText="1"/>
    </xf>
    <xf numFmtId="20" fontId="46" fillId="0" borderId="36" xfId="0" applyNumberFormat="1" applyFont="1" applyFill="1" applyBorder="1" applyAlignment="1">
      <alignment vertical="center" wrapText="1"/>
    </xf>
    <xf numFmtId="20" fontId="46" fillId="0" borderId="50" xfId="0" applyNumberFormat="1" applyFont="1" applyFill="1" applyBorder="1" applyAlignment="1">
      <alignment vertical="center" wrapText="1"/>
    </xf>
    <xf numFmtId="20" fontId="46" fillId="0" borderId="0" xfId="0" applyNumberFormat="1" applyFont="1" applyBorder="1" applyAlignment="1">
      <alignment vertical="center" wrapText="1"/>
    </xf>
    <xf numFmtId="20" fontId="46" fillId="0" borderId="37" xfId="0" applyNumberFormat="1" applyFont="1" applyBorder="1"/>
    <xf numFmtId="11" fontId="15" fillId="0" borderId="44" xfId="0" applyNumberFormat="1" applyFont="1" applyBorder="1"/>
    <xf numFmtId="20" fontId="11" fillId="0" borderId="43" xfId="0" applyNumberFormat="1" applyFont="1" applyBorder="1" applyAlignment="1">
      <alignment vertical="center"/>
    </xf>
    <xf numFmtId="0" fontId="9" fillId="0" borderId="43" xfId="0" applyFont="1" applyFill="1" applyBorder="1"/>
    <xf numFmtId="11" fontId="29" fillId="0" borderId="43" xfId="0" applyNumberFormat="1" applyFont="1" applyBorder="1" applyAlignment="1">
      <alignment vertical="center" wrapText="1"/>
    </xf>
    <xf numFmtId="11" fontId="29" fillId="0" borderId="36" xfId="0" applyNumberFormat="1" applyFont="1" applyFill="1" applyBorder="1" applyAlignment="1">
      <alignment vertical="center" wrapText="1"/>
    </xf>
    <xf numFmtId="164" fontId="13" fillId="0" borderId="0" xfId="0" applyNumberFormat="1" applyFont="1" applyFill="1" applyBorder="1"/>
    <xf numFmtId="164" fontId="0" fillId="0" borderId="0" xfId="0" applyNumberFormat="1" applyFont="1" applyFill="1" applyBorder="1"/>
    <xf numFmtId="164" fontId="15" fillId="0" borderId="37" xfId="0" applyNumberFormat="1" applyFont="1" applyBorder="1" applyAlignment="1"/>
    <xf numFmtId="164" fontId="15" fillId="0" borderId="78" xfId="0" applyNumberFormat="1" applyFont="1" applyBorder="1" applyAlignment="1"/>
    <xf numFmtId="166" fontId="21" fillId="0" borderId="78" xfId="0" applyNumberFormat="1" applyFont="1" applyBorder="1"/>
    <xf numFmtId="164" fontId="15" fillId="0" borderId="58" xfId="0" applyNumberFormat="1" applyFont="1" applyBorder="1" applyAlignment="1"/>
    <xf numFmtId="0" fontId="22" fillId="7" borderId="10" xfId="0" applyFont="1" applyFill="1" applyBorder="1" applyAlignment="1">
      <alignment horizontal="center" vertical="center"/>
    </xf>
    <xf numFmtId="0" fontId="22" fillId="7" borderId="22" xfId="0" applyFont="1" applyFill="1" applyBorder="1" applyAlignment="1">
      <alignment horizontal="center" vertical="center"/>
    </xf>
    <xf numFmtId="0" fontId="13" fillId="0" borderId="35" xfId="0" applyFont="1" applyBorder="1"/>
    <xf numFmtId="164" fontId="29" fillId="0" borderId="43" xfId="0" applyNumberFormat="1" applyFont="1" applyBorder="1"/>
    <xf numFmtId="164" fontId="29" fillId="0" borderId="45" xfId="0" applyNumberFormat="1" applyFont="1" applyBorder="1"/>
    <xf numFmtId="0" fontId="22" fillId="7" borderId="0" xfId="0" applyFont="1" applyFill="1" applyBorder="1" applyAlignment="1">
      <alignment horizontal="center" vertical="center"/>
    </xf>
    <xf numFmtId="0" fontId="41" fillId="0" borderId="0" xfId="0" applyFont="1" applyBorder="1"/>
    <xf numFmtId="164" fontId="41" fillId="0" borderId="0" xfId="0" applyNumberFormat="1" applyFont="1" applyBorder="1"/>
    <xf numFmtId="11" fontId="13" fillId="0" borderId="2" xfId="0" applyNumberFormat="1" applyFont="1" applyBorder="1"/>
    <xf numFmtId="164" fontId="29" fillId="0" borderId="0" xfId="0" applyNumberFormat="1" applyFont="1" applyBorder="1"/>
    <xf numFmtId="166" fontId="11" fillId="0" borderId="0" xfId="0" applyNumberFormat="1" applyFont="1" applyBorder="1"/>
    <xf numFmtId="0" fontId="22" fillId="7" borderId="45" xfId="0" applyFont="1" applyFill="1" applyBorder="1" applyAlignment="1">
      <alignment horizontal="center" vertical="center"/>
    </xf>
    <xf numFmtId="0" fontId="22" fillId="7" borderId="24" xfId="0" applyFont="1" applyFill="1" applyBorder="1" applyAlignment="1">
      <alignment horizontal="center" vertical="center"/>
    </xf>
    <xf numFmtId="0" fontId="22" fillId="7" borderId="12" xfId="0" applyFont="1" applyFill="1" applyBorder="1" applyAlignment="1">
      <alignment horizontal="center" vertical="center"/>
    </xf>
    <xf numFmtId="0" fontId="22" fillId="7" borderId="91" xfId="0" applyFont="1" applyFill="1" applyBorder="1" applyAlignment="1">
      <alignment horizontal="center" vertical="center"/>
    </xf>
    <xf numFmtId="16" fontId="21" fillId="9" borderId="42" xfId="0" applyNumberFormat="1" applyFont="1" applyFill="1" applyBorder="1" applyAlignment="1">
      <alignment horizontal="center" wrapText="1"/>
    </xf>
    <xf numFmtId="16" fontId="21" fillId="0" borderId="42" xfId="0" applyNumberFormat="1" applyFont="1" applyFill="1" applyBorder="1" applyAlignment="1">
      <alignment horizontal="center" wrapText="1"/>
    </xf>
    <xf numFmtId="16" fontId="15" fillId="0" borderId="46" xfId="0" applyNumberFormat="1" applyFont="1" applyFill="1" applyBorder="1" applyAlignment="1"/>
    <xf numFmtId="0" fontId="41" fillId="0" borderId="44" xfId="0" applyFont="1" applyBorder="1"/>
    <xf numFmtId="164" fontId="29" fillId="0" borderId="58" xfId="0" applyNumberFormat="1" applyFont="1" applyBorder="1"/>
    <xf numFmtId="164" fontId="29" fillId="0" borderId="39" xfId="0" applyNumberFormat="1" applyFont="1" applyBorder="1"/>
    <xf numFmtId="0" fontId="22" fillId="7" borderId="13" xfId="0" applyFont="1" applyFill="1" applyBorder="1" applyAlignment="1">
      <alignment horizontal="center" vertical="center"/>
    </xf>
    <xf numFmtId="11" fontId="13" fillId="0" borderId="0" xfId="0" applyNumberFormat="1" applyFont="1" applyBorder="1"/>
    <xf numFmtId="11" fontId="42" fillId="0" borderId="0" xfId="0" applyNumberFormat="1" applyFont="1" applyBorder="1" applyAlignment="1">
      <alignment vertical="center" wrapText="1"/>
    </xf>
    <xf numFmtId="0" fontId="15" fillId="0" borderId="32" xfId="0" applyFont="1" applyBorder="1"/>
    <xf numFmtId="0" fontId="15" fillId="0" borderId="68" xfId="0" applyFont="1" applyFill="1" applyBorder="1" applyAlignment="1">
      <alignment horizontal="center"/>
    </xf>
    <xf numFmtId="0" fontId="5" fillId="8" borderId="32" xfId="0" applyFont="1" applyFill="1" applyBorder="1" applyAlignment="1">
      <alignment wrapText="1"/>
    </xf>
    <xf numFmtId="0" fontId="6" fillId="0" borderId="0" xfId="0" applyFont="1"/>
    <xf numFmtId="0" fontId="6" fillId="0" borderId="0" xfId="0" applyFont="1" applyAlignment="1">
      <alignment horizontal="left" wrapText="1"/>
    </xf>
    <xf numFmtId="12" fontId="21" fillId="9" borderId="44" xfId="0" applyNumberFormat="1" applyFont="1" applyFill="1" applyBorder="1" applyAlignment="1">
      <alignment horizontal="center" vertical="center" wrapText="1"/>
    </xf>
    <xf numFmtId="0" fontId="14" fillId="0" borderId="37" xfId="0" applyFont="1" applyBorder="1" applyAlignment="1">
      <alignment vertical="center" wrapText="1"/>
    </xf>
    <xf numFmtId="11" fontId="14" fillId="0" borderId="37" xfId="0" applyNumberFormat="1" applyFont="1" applyBorder="1" applyAlignment="1">
      <alignment vertical="center" wrapText="1"/>
    </xf>
    <xf numFmtId="20" fontId="21" fillId="0" borderId="0" xfId="0" applyNumberFormat="1" applyFont="1" applyAlignment="1">
      <alignment vertical="center" wrapText="1"/>
    </xf>
    <xf numFmtId="0" fontId="36" fillId="0" borderId="0" xfId="0" applyFont="1" applyAlignment="1">
      <alignment horizontal="center"/>
    </xf>
    <xf numFmtId="20" fontId="11" fillId="0" borderId="30" xfId="0" applyNumberFormat="1" applyFont="1" applyBorder="1"/>
    <xf numFmtId="18" fontId="21" fillId="0" borderId="0" xfId="0" applyNumberFormat="1" applyFont="1"/>
    <xf numFmtId="0" fontId="20" fillId="0" borderId="0" xfId="0" applyFont="1"/>
    <xf numFmtId="0" fontId="20" fillId="0" borderId="0" xfId="0" applyFont="1" applyFill="1" applyBorder="1"/>
    <xf numFmtId="18" fontId="11" fillId="0" borderId="0" xfId="0" applyNumberFormat="1" applyFont="1" applyBorder="1"/>
    <xf numFmtId="18" fontId="11" fillId="0" borderId="0" xfId="0" applyNumberFormat="1" applyFont="1" applyAlignment="1">
      <alignment vertical="center" wrapText="1"/>
    </xf>
    <xf numFmtId="0" fontId="36" fillId="54" borderId="0" xfId="0" applyFont="1" applyFill="1" applyBorder="1" applyAlignment="1">
      <alignment vertical="center" wrapText="1"/>
    </xf>
    <xf numFmtId="0" fontId="15" fillId="0" borderId="34" xfId="0" applyFont="1" applyFill="1" applyBorder="1"/>
    <xf numFmtId="0" fontId="23" fillId="0" borderId="36" xfId="0" applyFont="1" applyFill="1" applyBorder="1" applyAlignment="1">
      <alignment vertical="center" wrapText="1"/>
    </xf>
    <xf numFmtId="0" fontId="18" fillId="13" borderId="40" xfId="0" applyFont="1" applyFill="1" applyBorder="1" applyAlignment="1">
      <alignment vertical="center" wrapText="1"/>
    </xf>
    <xf numFmtId="166" fontId="21" fillId="0" borderId="0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8" fillId="13" borderId="0" xfId="0" applyFont="1" applyFill="1" applyBorder="1" applyAlignment="1">
      <alignment vertical="center" wrapText="1"/>
    </xf>
    <xf numFmtId="0" fontId="18" fillId="13" borderId="0" xfId="0" applyFont="1" applyFill="1" applyAlignment="1">
      <alignment vertical="center" wrapText="1"/>
    </xf>
    <xf numFmtId="0" fontId="19" fillId="0" borderId="0" xfId="0" applyFont="1"/>
    <xf numFmtId="0" fontId="15" fillId="0" borderId="68" xfId="0" applyFont="1" applyBorder="1" applyAlignment="1">
      <alignment horizontal="center"/>
    </xf>
    <xf numFmtId="0" fontId="22" fillId="7" borderId="0" xfId="0" applyFont="1" applyFill="1" applyAlignment="1">
      <alignment horizontal="center" vertical="center"/>
    </xf>
    <xf numFmtId="0" fontId="22" fillId="0" borderId="37" xfId="0" applyFont="1" applyBorder="1" applyAlignment="1">
      <alignment horizontal="center"/>
    </xf>
    <xf numFmtId="0" fontId="22" fillId="0" borderId="51" xfId="0" applyFont="1" applyBorder="1"/>
    <xf numFmtId="16" fontId="15" fillId="0" borderId="46" xfId="0" applyNumberFormat="1" applyFont="1" applyBorder="1"/>
    <xf numFmtId="16" fontId="21" fillId="0" borderId="42" xfId="0" applyNumberFormat="1" applyFont="1" applyBorder="1" applyAlignment="1">
      <alignment horizontal="center" wrapText="1"/>
    </xf>
    <xf numFmtId="164" fontId="41" fillId="0" borderId="0" xfId="0" applyNumberFormat="1" applyFont="1"/>
    <xf numFmtId="0" fontId="41" fillId="0" borderId="0" xfId="0" applyFont="1"/>
    <xf numFmtId="11" fontId="42" fillId="0" borderId="0" xfId="0" applyNumberFormat="1" applyFont="1" applyAlignment="1">
      <alignment vertical="center" wrapText="1"/>
    </xf>
    <xf numFmtId="0" fontId="9" fillId="0" borderId="36" xfId="0" applyFont="1" applyBorder="1" applyAlignment="1">
      <alignment vertical="center" wrapText="1"/>
    </xf>
    <xf numFmtId="11" fontId="37" fillId="0" borderId="0" xfId="0" applyNumberFormat="1" applyFont="1" applyAlignment="1">
      <alignment vertical="center" wrapText="1"/>
    </xf>
    <xf numFmtId="0" fontId="14" fillId="0" borderId="37" xfId="0" applyFont="1" applyBorder="1" applyAlignment="1">
      <alignment horizontal="center" vertical="center" wrapText="1"/>
    </xf>
    <xf numFmtId="164" fontId="15" fillId="0" borderId="58" xfId="0" applyNumberFormat="1" applyFont="1" applyBorder="1"/>
    <xf numFmtId="0" fontId="11" fillId="0" borderId="0" xfId="0" applyFont="1" applyAlignment="1">
      <alignment vertical="center" wrapText="1"/>
    </xf>
    <xf numFmtId="164" fontId="29" fillId="0" borderId="37" xfId="0" applyNumberFormat="1" applyFont="1" applyBorder="1"/>
    <xf numFmtId="164" fontId="36" fillId="0" borderId="34" xfId="0" applyNumberFormat="1" applyFont="1" applyBorder="1"/>
    <xf numFmtId="164" fontId="29" fillId="0" borderId="36" xfId="0" applyNumberFormat="1" applyFont="1" applyBorder="1"/>
    <xf numFmtId="164" fontId="29" fillId="0" borderId="38" xfId="0" applyNumberFormat="1" applyFont="1" applyBorder="1"/>
    <xf numFmtId="0" fontId="0" fillId="0" borderId="34" xfId="0" applyBorder="1"/>
    <xf numFmtId="0" fontId="0" fillId="0" borderId="39" xfId="0" applyBorder="1"/>
    <xf numFmtId="0" fontId="0" fillId="0" borderId="35" xfId="0" applyBorder="1"/>
    <xf numFmtId="0" fontId="0" fillId="0" borderId="38" xfId="0" applyBorder="1"/>
    <xf numFmtId="0" fontId="15" fillId="0" borderId="34" xfId="0" applyFont="1" applyBorder="1"/>
    <xf numFmtId="0" fontId="14" fillId="10" borderId="2" xfId="0" applyFont="1" applyFill="1" applyBorder="1" applyAlignment="1">
      <alignment vertical="center" wrapText="1"/>
    </xf>
    <xf numFmtId="0" fontId="14" fillId="10" borderId="35" xfId="0" applyFont="1" applyFill="1" applyBorder="1" applyAlignment="1">
      <alignment vertical="center" wrapText="1"/>
    </xf>
    <xf numFmtId="164" fontId="13" fillId="0" borderId="2" xfId="0" applyNumberFormat="1" applyFont="1" applyBorder="1"/>
    <xf numFmtId="164" fontId="0" fillId="0" borderId="2" xfId="0" applyNumberFormat="1" applyBorder="1"/>
    <xf numFmtId="164" fontId="13" fillId="0" borderId="2" xfId="0" applyNumberFormat="1" applyFont="1" applyBorder="1" applyAlignment="1"/>
    <xf numFmtId="164" fontId="13" fillId="0" borderId="35" xfId="0" applyNumberFormat="1" applyFont="1" applyBorder="1" applyAlignment="1"/>
    <xf numFmtId="164" fontId="13" fillId="0" borderId="0" xfId="0" applyNumberFormat="1" applyFont="1" applyBorder="1" applyAlignment="1"/>
    <xf numFmtId="164" fontId="13" fillId="0" borderId="37" xfId="0" applyNumberFormat="1" applyFont="1" applyBorder="1" applyAlignment="1"/>
    <xf numFmtId="0" fontId="0" fillId="0" borderId="52" xfId="0" applyBorder="1"/>
    <xf numFmtId="0" fontId="0" fillId="0" borderId="59" xfId="0" applyBorder="1"/>
    <xf numFmtId="0" fontId="0" fillId="0" borderId="57" xfId="0" applyBorder="1"/>
    <xf numFmtId="0" fontId="0" fillId="0" borderId="40" xfId="0" applyBorder="1"/>
    <xf numFmtId="164" fontId="15" fillId="0" borderId="57" xfId="0" applyNumberFormat="1" applyFont="1" applyBorder="1"/>
    <xf numFmtId="164" fontId="15" fillId="0" borderId="40" xfId="0" applyNumberFormat="1" applyFont="1" applyBorder="1"/>
    <xf numFmtId="164" fontId="13" fillId="0" borderId="40" xfId="0" applyNumberFormat="1" applyFont="1" applyBorder="1" applyAlignment="1"/>
    <xf numFmtId="0" fontId="15" fillId="0" borderId="90" xfId="0" applyFont="1" applyBorder="1"/>
    <xf numFmtId="20" fontId="11" fillId="0" borderId="96" xfId="0" applyNumberFormat="1" applyFont="1" applyBorder="1"/>
    <xf numFmtId="0" fontId="15" fillId="0" borderId="97" xfId="0" applyFont="1" applyBorder="1"/>
    <xf numFmtId="20" fontId="46" fillId="0" borderId="97" xfId="0" applyNumberFormat="1" applyFont="1" applyFill="1" applyBorder="1"/>
    <xf numFmtId="0" fontId="15" fillId="0" borderId="63" xfId="0" applyFont="1" applyFill="1" applyBorder="1" applyAlignment="1">
      <alignment vertical="center" wrapText="1"/>
    </xf>
    <xf numFmtId="0" fontId="15" fillId="0" borderId="63" xfId="0" applyFont="1" applyBorder="1"/>
    <xf numFmtId="164" fontId="15" fillId="0" borderId="34" xfId="0" applyNumberFormat="1" applyFont="1" applyBorder="1"/>
    <xf numFmtId="18" fontId="11" fillId="0" borderId="0" xfId="0" applyNumberFormat="1" applyFont="1" applyBorder="1" applyAlignment="1">
      <alignment vertical="center" wrapText="1"/>
    </xf>
    <xf numFmtId="164" fontId="9" fillId="0" borderId="34" xfId="0" applyNumberFormat="1" applyFont="1" applyBorder="1"/>
    <xf numFmtId="11" fontId="9" fillId="0" borderId="36" xfId="0" applyNumberFormat="1" applyFont="1" applyFill="1" applyBorder="1"/>
    <xf numFmtId="0" fontId="0" fillId="0" borderId="0" xfId="0" applyAlignment="1"/>
    <xf numFmtId="20" fontId="45" fillId="0" borderId="0" xfId="0" applyNumberFormat="1" applyFont="1" applyFill="1" applyBorder="1" applyAlignment="1">
      <alignment vertical="center"/>
    </xf>
    <xf numFmtId="20" fontId="21" fillId="0" borderId="36" xfId="0" applyNumberFormat="1" applyFont="1" applyFill="1" applyBorder="1" applyAlignment="1">
      <alignment vertical="center"/>
    </xf>
    <xf numFmtId="0" fontId="16" fillId="0" borderId="59" xfId="0" applyFont="1" applyFill="1" applyBorder="1"/>
    <xf numFmtId="20" fontId="45" fillId="0" borderId="36" xfId="0" applyNumberFormat="1" applyFont="1" applyFill="1" applyBorder="1"/>
    <xf numFmtId="20" fontId="45" fillId="0" borderId="0" xfId="0" applyNumberFormat="1" applyFont="1" applyFill="1" applyBorder="1"/>
    <xf numFmtId="0" fontId="15" fillId="0" borderId="0" xfId="0" applyFont="1" applyFill="1" applyBorder="1" applyAlignment="1">
      <alignment wrapText="1"/>
    </xf>
    <xf numFmtId="20" fontId="45" fillId="0" borderId="37" xfId="0" applyNumberFormat="1" applyFont="1" applyFill="1" applyBorder="1" applyAlignment="1">
      <alignment vertical="center"/>
    </xf>
    <xf numFmtId="20" fontId="21" fillId="0" borderId="40" xfId="0" applyNumberFormat="1" applyFont="1" applyBorder="1" applyAlignment="1">
      <alignment vertical="center" wrapText="1"/>
    </xf>
    <xf numFmtId="11" fontId="29" fillId="0" borderId="50" xfId="0" applyNumberFormat="1" applyFont="1" applyBorder="1" applyAlignment="1">
      <alignment vertical="center" wrapText="1"/>
    </xf>
    <xf numFmtId="20" fontId="21" fillId="0" borderId="50" xfId="0" applyNumberFormat="1" applyFont="1" applyBorder="1" applyAlignment="1">
      <alignment vertical="center" wrapText="1"/>
    </xf>
    <xf numFmtId="11" fontId="29" fillId="0" borderId="52" xfId="0" applyNumberFormat="1" applyFont="1" applyBorder="1" applyAlignment="1">
      <alignment vertical="center" wrapText="1"/>
    </xf>
    <xf numFmtId="11" fontId="36" fillId="0" borderId="36" xfId="0" applyNumberFormat="1" applyFont="1" applyBorder="1" applyAlignment="1">
      <alignment vertical="center" wrapText="1"/>
    </xf>
    <xf numFmtId="20" fontId="11" fillId="0" borderId="40" xfId="0" applyNumberFormat="1" applyFont="1" applyBorder="1" applyAlignment="1">
      <alignment vertical="center" wrapText="1"/>
    </xf>
    <xf numFmtId="20" fontId="11" fillId="0" borderId="41" xfId="0" applyNumberFormat="1" applyFont="1" applyBorder="1" applyAlignment="1">
      <alignment vertical="center" wrapText="1"/>
    </xf>
    <xf numFmtId="0" fontId="36" fillId="0" borderId="49" xfId="0" applyFont="1" applyBorder="1" applyAlignment="1">
      <alignment vertical="center" wrapText="1"/>
    </xf>
    <xf numFmtId="0" fontId="36" fillId="0" borderId="52" xfId="0" applyFont="1" applyBorder="1" applyAlignment="1">
      <alignment vertical="center" wrapText="1"/>
    </xf>
    <xf numFmtId="0" fontId="36" fillId="0" borderId="50" xfId="0" applyFont="1" applyBorder="1" applyAlignment="1">
      <alignment vertical="center" wrapText="1"/>
    </xf>
    <xf numFmtId="0" fontId="36" fillId="0" borderId="40" xfId="0" applyFont="1" applyBorder="1" applyAlignment="1">
      <alignment vertical="center" wrapText="1"/>
    </xf>
    <xf numFmtId="0" fontId="36" fillId="0" borderId="41" xfId="0" applyFont="1" applyBorder="1" applyAlignment="1">
      <alignment vertical="center" wrapText="1"/>
    </xf>
    <xf numFmtId="20" fontId="33" fillId="0" borderId="63" xfId="0" applyNumberFormat="1" applyFont="1" applyBorder="1"/>
    <xf numFmtId="18" fontId="21" fillId="0" borderId="0" xfId="0" applyNumberFormat="1" applyFont="1" applyBorder="1"/>
    <xf numFmtId="0" fontId="15" fillId="0" borderId="64" xfId="0" applyFont="1" applyBorder="1"/>
    <xf numFmtId="0" fontId="15" fillId="0" borderId="111" xfId="0" applyFont="1" applyBorder="1"/>
    <xf numFmtId="0" fontId="36" fillId="54" borderId="37" xfId="0" applyFont="1" applyFill="1" applyBorder="1" applyAlignment="1">
      <alignment vertical="center" wrapText="1"/>
    </xf>
    <xf numFmtId="0" fontId="36" fillId="0" borderId="30" xfId="0" applyFont="1" applyBorder="1" applyAlignment="1">
      <alignment vertical="center" wrapText="1"/>
    </xf>
    <xf numFmtId="0" fontId="15" fillId="0" borderId="30" xfId="0" applyFont="1" applyFill="1" applyBorder="1"/>
    <xf numFmtId="0" fontId="21" fillId="0" borderId="30" xfId="0" applyFont="1" applyFill="1" applyBorder="1" applyAlignment="1">
      <alignment vertical="center"/>
    </xf>
    <xf numFmtId="164" fontId="1" fillId="48" borderId="94" xfId="0" applyNumberFormat="1" applyFont="1" applyFill="1" applyBorder="1"/>
    <xf numFmtId="164" fontId="9" fillId="0" borderId="90" xfId="0" applyNumberFormat="1" applyFont="1" applyBorder="1"/>
    <xf numFmtId="164" fontId="9" fillId="0" borderId="95" xfId="0" applyNumberFormat="1" applyFont="1" applyBorder="1"/>
    <xf numFmtId="20" fontId="21" fillId="0" borderId="96" xfId="0" applyNumberFormat="1" applyFont="1" applyBorder="1" applyAlignment="1">
      <alignment vertical="center"/>
    </xf>
    <xf numFmtId="18" fontId="11" fillId="0" borderId="97" xfId="0" applyNumberFormat="1" applyFont="1" applyBorder="1" applyAlignment="1">
      <alignment vertical="center" wrapText="1"/>
    </xf>
    <xf numFmtId="0" fontId="0" fillId="0" borderId="97" xfId="0" applyBorder="1"/>
    <xf numFmtId="164" fontId="9" fillId="0" borderId="63" xfId="0" applyNumberFormat="1" applyFont="1" applyBorder="1"/>
    <xf numFmtId="164" fontId="9" fillId="0" borderId="110" xfId="0" applyNumberFormat="1" applyFont="1" applyBorder="1"/>
    <xf numFmtId="164" fontId="9" fillId="0" borderId="64" xfId="0" applyNumberFormat="1" applyFont="1" applyBorder="1"/>
    <xf numFmtId="0" fontId="1" fillId="48" borderId="108" xfId="0" applyFont="1" applyFill="1" applyBorder="1"/>
    <xf numFmtId="0" fontId="9" fillId="0" borderId="113" xfId="0" applyFont="1" applyBorder="1"/>
    <xf numFmtId="0" fontId="9" fillId="0" borderId="90" xfId="0" applyFont="1" applyBorder="1"/>
    <xf numFmtId="0" fontId="9" fillId="0" borderId="95" xfId="0" applyFont="1" applyBorder="1"/>
    <xf numFmtId="20" fontId="21" fillId="0" borderId="63" xfId="0" applyNumberFormat="1" applyFont="1" applyBorder="1" applyAlignment="1"/>
    <xf numFmtId="20" fontId="21" fillId="0" borderId="0" xfId="0" applyNumberFormat="1" applyFont="1" applyBorder="1" applyAlignment="1"/>
    <xf numFmtId="20" fontId="21" fillId="0" borderId="97" xfId="0" applyNumberFormat="1" applyFont="1" applyBorder="1" applyAlignment="1"/>
    <xf numFmtId="0" fontId="15" fillId="0" borderId="110" xfId="0" applyFont="1" applyBorder="1"/>
    <xf numFmtId="11" fontId="32" fillId="48" borderId="108" xfId="0" applyNumberFormat="1" applyFont="1" applyFill="1" applyBorder="1"/>
    <xf numFmtId="11" fontId="15" fillId="0" borderId="90" xfId="0" applyNumberFormat="1" applyFont="1" applyBorder="1"/>
    <xf numFmtId="164" fontId="15" fillId="0" borderId="95" xfId="0" applyNumberFormat="1" applyFont="1" applyBorder="1"/>
    <xf numFmtId="164" fontId="33" fillId="0" borderId="63" xfId="0" applyNumberFormat="1" applyFont="1" applyBorder="1"/>
    <xf numFmtId="164" fontId="38" fillId="0" borderId="0" xfId="0" applyNumberFormat="1" applyFont="1" applyBorder="1"/>
    <xf numFmtId="164" fontId="11" fillId="0" borderId="0" xfId="0" applyNumberFormat="1" applyFont="1" applyBorder="1" applyAlignment="1">
      <alignment vertical="center" wrapText="1"/>
    </xf>
    <xf numFmtId="167" fontId="33" fillId="0" borderId="0" xfId="0" applyNumberFormat="1" applyFont="1" applyBorder="1"/>
    <xf numFmtId="167" fontId="33" fillId="0" borderId="97" xfId="0" applyNumberFormat="1" applyFont="1" applyBorder="1"/>
    <xf numFmtId="0" fontId="16" fillId="48" borderId="108" xfId="0" applyFont="1" applyFill="1" applyBorder="1"/>
    <xf numFmtId="0" fontId="15" fillId="0" borderId="113" xfId="0" applyFont="1" applyBorder="1"/>
    <xf numFmtId="0" fontId="15" fillId="0" borderId="95" xfId="0" applyFont="1" applyBorder="1"/>
    <xf numFmtId="11" fontId="9" fillId="0" borderId="97" xfId="0" applyNumberFormat="1" applyFont="1" applyBorder="1" applyAlignment="1">
      <alignment vertical="center" wrapText="1"/>
    </xf>
    <xf numFmtId="0" fontId="0" fillId="0" borderId="63" xfId="0" applyBorder="1"/>
    <xf numFmtId="11" fontId="15" fillId="0" borderId="113" xfId="0" applyNumberFormat="1" applyFont="1" applyBorder="1"/>
    <xf numFmtId="20" fontId="21" fillId="0" borderId="97" xfId="0" applyNumberFormat="1" applyFont="1" applyBorder="1"/>
    <xf numFmtId="20" fontId="38" fillId="0" borderId="0" xfId="0" applyNumberFormat="1" applyFont="1" applyBorder="1"/>
    <xf numFmtId="20" fontId="11" fillId="0" borderId="63" xfId="0" applyNumberFormat="1" applyFont="1" applyBorder="1" applyAlignment="1">
      <alignment vertical="center" wrapText="1"/>
    </xf>
    <xf numFmtId="0" fontId="36" fillId="0" borderId="109" xfId="0" applyFont="1" applyBorder="1" applyAlignment="1">
      <alignment vertical="center" wrapText="1"/>
    </xf>
    <xf numFmtId="0" fontId="36" fillId="0" borderId="97" xfId="0" applyFont="1" applyBorder="1" applyAlignment="1">
      <alignment vertical="center" wrapText="1"/>
    </xf>
    <xf numFmtId="11" fontId="35" fillId="0" borderId="63" xfId="0" applyNumberFormat="1" applyFont="1" applyBorder="1" applyAlignment="1">
      <alignment vertical="center" wrapText="1"/>
    </xf>
    <xf numFmtId="164" fontId="9" fillId="0" borderId="97" xfId="0" applyNumberFormat="1" applyFont="1" applyBorder="1"/>
    <xf numFmtId="11" fontId="9" fillId="0" borderId="63" xfId="0" applyNumberFormat="1" applyFont="1" applyBorder="1"/>
    <xf numFmtId="11" fontId="15" fillId="0" borderId="63" xfId="0" applyNumberFormat="1" applyFont="1" applyBorder="1"/>
    <xf numFmtId="164" fontId="15" fillId="0" borderId="97" xfId="0" applyNumberFormat="1" applyFont="1" applyBorder="1"/>
    <xf numFmtId="11" fontId="15" fillId="0" borderId="110" xfId="0" applyNumberFormat="1" applyFont="1" applyBorder="1"/>
    <xf numFmtId="11" fontId="15" fillId="0" borderId="64" xfId="0" applyNumberFormat="1" applyFont="1" applyBorder="1"/>
    <xf numFmtId="11" fontId="15" fillId="0" borderId="64" xfId="0" applyNumberFormat="1" applyFont="1" applyFill="1" applyBorder="1"/>
    <xf numFmtId="164" fontId="15" fillId="0" borderId="111" xfId="0" applyNumberFormat="1" applyFont="1" applyBorder="1"/>
    <xf numFmtId="0" fontId="0" fillId="0" borderId="36" xfId="0" applyBorder="1" applyAlignment="1"/>
    <xf numFmtId="0" fontId="0" fillId="0" borderId="37" xfId="0" applyBorder="1" applyAlignment="1"/>
    <xf numFmtId="18" fontId="11" fillId="0" borderId="2" xfId="0" applyNumberFormat="1" applyFont="1" applyBorder="1"/>
    <xf numFmtId="0" fontId="32" fillId="48" borderId="34" xfId="0" applyFont="1" applyFill="1" applyBorder="1"/>
    <xf numFmtId="20" fontId="21" fillId="0" borderId="36" xfId="0" applyNumberFormat="1" applyFont="1" applyBorder="1"/>
    <xf numFmtId="0" fontId="35" fillId="0" borderId="37" xfId="0" applyFont="1" applyBorder="1" applyAlignment="1">
      <alignment vertical="center" wrapText="1"/>
    </xf>
    <xf numFmtId="20" fontId="46" fillId="0" borderId="37" xfId="0" applyNumberFormat="1" applyFont="1" applyFill="1" applyBorder="1"/>
    <xf numFmtId="0" fontId="21" fillId="0" borderId="36" xfId="0" applyFont="1" applyBorder="1"/>
    <xf numFmtId="18" fontId="11" fillId="0" borderId="36" xfId="0" applyNumberFormat="1" applyFont="1" applyBorder="1"/>
    <xf numFmtId="20" fontId="21" fillId="0" borderId="37" xfId="0" applyNumberFormat="1" applyFont="1" applyBorder="1"/>
    <xf numFmtId="0" fontId="56" fillId="0" borderId="0" xfId="0" applyFont="1" applyBorder="1" applyAlignment="1"/>
    <xf numFmtId="18" fontId="21" fillId="0" borderId="37" xfId="0" applyNumberFormat="1" applyFont="1" applyBorder="1"/>
    <xf numFmtId="164" fontId="9" fillId="0" borderId="59" xfId="0" applyNumberFormat="1" applyFont="1" applyBorder="1"/>
    <xf numFmtId="164" fontId="9" fillId="0" borderId="39" xfId="0" applyNumberFormat="1" applyFont="1" applyBorder="1"/>
    <xf numFmtId="18" fontId="21" fillId="0" borderId="34" xfId="0" applyNumberFormat="1" applyFont="1" applyBorder="1"/>
    <xf numFmtId="20" fontId="11" fillId="0" borderId="37" xfId="0" applyNumberFormat="1" applyFont="1" applyFill="1" applyBorder="1" applyAlignment="1">
      <alignment vertical="center" wrapText="1"/>
    </xf>
    <xf numFmtId="164" fontId="7" fillId="0" borderId="0" xfId="0" applyNumberFormat="1" applyFont="1"/>
    <xf numFmtId="0" fontId="29" fillId="0" borderId="0" xfId="0" applyFont="1" applyBorder="1"/>
    <xf numFmtId="0" fontId="0" fillId="0" borderId="0" xfId="0" applyBorder="1" applyAlignment="1"/>
    <xf numFmtId="0" fontId="21" fillId="0" borderId="0" xfId="0" applyFont="1" applyBorder="1" applyAlignment="1"/>
    <xf numFmtId="164" fontId="11" fillId="0" borderId="30" xfId="0" applyNumberFormat="1" applyFont="1" applyBorder="1"/>
    <xf numFmtId="164" fontId="11" fillId="0" borderId="0" xfId="0" applyNumberFormat="1" applyFont="1" applyBorder="1"/>
    <xf numFmtId="164" fontId="46" fillId="0" borderId="0" xfId="0" applyNumberFormat="1" applyFont="1" applyBorder="1"/>
    <xf numFmtId="164" fontId="46" fillId="0" borderId="0" xfId="0" applyNumberFormat="1" applyFont="1" applyFill="1" applyBorder="1"/>
    <xf numFmtId="164" fontId="46" fillId="0" borderId="37" xfId="0" applyNumberFormat="1" applyFont="1" applyFill="1" applyBorder="1"/>
    <xf numFmtId="164" fontId="7" fillId="0" borderId="57" xfId="0" applyNumberFormat="1" applyFont="1" applyBorder="1"/>
    <xf numFmtId="0" fontId="0" fillId="0" borderId="108" xfId="0" applyBorder="1"/>
    <xf numFmtId="0" fontId="0" fillId="0" borderId="90" xfId="0" applyBorder="1"/>
    <xf numFmtId="0" fontId="0" fillId="0" borderId="95" xfId="0" applyBorder="1"/>
    <xf numFmtId="0" fontId="0" fillId="0" borderId="63" xfId="0" applyBorder="1" applyAlignment="1"/>
    <xf numFmtId="0" fontId="0" fillId="0" borderId="97" xfId="0" applyBorder="1" applyAlignment="1"/>
    <xf numFmtId="0" fontId="15" fillId="0" borderId="63" xfId="0" applyFont="1" applyFill="1" applyBorder="1"/>
    <xf numFmtId="18" fontId="21" fillId="0" borderId="63" xfId="0" applyNumberFormat="1" applyFont="1" applyFill="1" applyBorder="1"/>
    <xf numFmtId="18" fontId="21" fillId="0" borderId="97" xfId="0" applyNumberFormat="1" applyFont="1" applyBorder="1"/>
    <xf numFmtId="11" fontId="9" fillId="0" borderId="63" xfId="0" applyNumberFormat="1" applyFont="1" applyFill="1" applyBorder="1" applyAlignment="1">
      <alignment vertical="center" wrapText="1"/>
    </xf>
    <xf numFmtId="11" fontId="15" fillId="0" borderId="110" xfId="0" applyNumberFormat="1" applyFont="1" applyFill="1" applyBorder="1"/>
    <xf numFmtId="0" fontId="21" fillId="0" borderId="64" xfId="0" applyFont="1" applyBorder="1" applyAlignment="1">
      <alignment vertical="center" wrapText="1"/>
    </xf>
    <xf numFmtId="164" fontId="15" fillId="0" borderId="64" xfId="0" applyNumberFormat="1" applyFont="1" applyBorder="1"/>
    <xf numFmtId="11" fontId="21" fillId="0" borderId="90" xfId="0" applyNumberFormat="1" applyFont="1" applyBorder="1" applyAlignment="1">
      <alignment vertical="center" wrapText="1"/>
    </xf>
    <xf numFmtId="164" fontId="15" fillId="0" borderId="90" xfId="0" applyNumberFormat="1" applyFont="1" applyFill="1" applyBorder="1"/>
    <xf numFmtId="0" fontId="15" fillId="0" borderId="95" xfId="0" applyFont="1" applyFill="1" applyBorder="1"/>
    <xf numFmtId="0" fontId="9" fillId="0" borderId="97" xfId="0" applyFont="1" applyFill="1" applyBorder="1"/>
    <xf numFmtId="20" fontId="46" fillId="0" borderId="97" xfId="0" applyNumberFormat="1" applyFont="1" applyBorder="1"/>
    <xf numFmtId="0" fontId="36" fillId="0" borderId="63" xfId="0" applyFont="1" applyBorder="1" applyAlignment="1">
      <alignment vertical="center" wrapText="1"/>
    </xf>
    <xf numFmtId="11" fontId="32" fillId="48" borderId="94" xfId="0" applyNumberFormat="1" applyFont="1" applyFill="1" applyBorder="1"/>
    <xf numFmtId="11" fontId="9" fillId="0" borderId="90" xfId="0" applyNumberFormat="1" applyFont="1" applyFill="1" applyBorder="1"/>
    <xf numFmtId="11" fontId="9" fillId="0" borderId="90" xfId="0" applyNumberFormat="1" applyFont="1" applyBorder="1"/>
    <xf numFmtId="11" fontId="9" fillId="0" borderId="95" xfId="0" applyNumberFormat="1" applyFont="1" applyBorder="1"/>
    <xf numFmtId="11" fontId="9" fillId="0" borderId="97" xfId="0" applyNumberFormat="1" applyFont="1" applyBorder="1"/>
    <xf numFmtId="0" fontId="9" fillId="0" borderId="97" xfId="0" applyFont="1" applyBorder="1"/>
    <xf numFmtId="164" fontId="7" fillId="0" borderId="63" xfId="0" applyNumberFormat="1" applyFont="1" applyBorder="1"/>
    <xf numFmtId="164" fontId="11" fillId="0" borderId="0" xfId="0" applyNumberFormat="1" applyFont="1" applyFill="1" applyBorder="1" applyAlignment="1">
      <alignment vertical="center"/>
    </xf>
    <xf numFmtId="164" fontId="11" fillId="0" borderId="0" xfId="0" applyNumberFormat="1" applyFont="1" applyFill="1" applyBorder="1"/>
    <xf numFmtId="164" fontId="21" fillId="0" borderId="0" xfId="0" applyNumberFormat="1" applyFont="1" applyBorder="1"/>
    <xf numFmtId="164" fontId="11" fillId="0" borderId="0" xfId="0" applyNumberFormat="1" applyFont="1" applyBorder="1" applyAlignment="1">
      <alignment vertical="center"/>
    </xf>
    <xf numFmtId="164" fontId="11" fillId="0" borderId="97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9" fillId="0" borderId="97" xfId="0" applyFont="1" applyBorder="1" applyAlignment="1">
      <alignment horizontal="center" vertical="center" wrapText="1"/>
    </xf>
    <xf numFmtId="0" fontId="11" fillId="0" borderId="63" xfId="0" applyFont="1" applyBorder="1" applyAlignment="1">
      <alignment vertical="center"/>
    </xf>
    <xf numFmtId="0" fontId="9" fillId="0" borderId="63" xfId="0" applyFont="1" applyBorder="1"/>
    <xf numFmtId="0" fontId="9" fillId="0" borderId="110" xfId="0" applyFont="1" applyBorder="1"/>
    <xf numFmtId="0" fontId="9" fillId="0" borderId="64" xfId="0" applyFont="1" applyBorder="1"/>
    <xf numFmtId="0" fontId="9" fillId="0" borderId="111" xfId="0" applyFont="1" applyBorder="1"/>
    <xf numFmtId="18" fontId="11" fillId="0" borderId="0" xfId="0" applyNumberFormat="1" applyFont="1" applyBorder="1" applyAlignment="1">
      <alignment vertical="center"/>
    </xf>
    <xf numFmtId="18" fontId="11" fillId="0" borderId="0" xfId="0" applyNumberFormat="1" applyFont="1" applyFill="1" applyBorder="1" applyAlignment="1">
      <alignment vertical="center" wrapText="1"/>
    </xf>
    <xf numFmtId="18" fontId="11" fillId="0" borderId="97" xfId="0" applyNumberFormat="1" applyFont="1" applyFill="1" applyBorder="1" applyAlignment="1"/>
    <xf numFmtId="0" fontId="36" fillId="0" borderId="0" xfId="0" applyFont="1" applyFill="1" applyBorder="1" applyAlignment="1">
      <alignment horizontal="center" vertical="center" wrapText="1"/>
    </xf>
    <xf numFmtId="0" fontId="16" fillId="48" borderId="0" xfId="0" applyFont="1" applyFill="1" applyAlignment="1"/>
    <xf numFmtId="0" fontId="0" fillId="48" borderId="34" xfId="0" applyFill="1" applyBorder="1"/>
    <xf numFmtId="0" fontId="1" fillId="48" borderId="34" xfId="0" applyFont="1" applyFill="1" applyBorder="1"/>
    <xf numFmtId="11" fontId="29" fillId="0" borderId="97" xfId="0" applyNumberFormat="1" applyFont="1" applyBorder="1" applyAlignment="1">
      <alignment vertical="center" wrapText="1"/>
    </xf>
    <xf numFmtId="0" fontId="39" fillId="48" borderId="0" xfId="0" applyFont="1" applyFill="1"/>
    <xf numFmtId="0" fontId="36" fillId="0" borderId="64" xfId="0" applyFont="1" applyBorder="1"/>
    <xf numFmtId="11" fontId="36" fillId="0" borderId="63" xfId="0" applyNumberFormat="1" applyFont="1" applyFill="1" applyBorder="1" applyAlignment="1">
      <alignment vertical="center" wrapText="1"/>
    </xf>
    <xf numFmtId="0" fontId="36" fillId="0" borderId="63" xfId="0" applyFont="1" applyFill="1" applyBorder="1"/>
    <xf numFmtId="0" fontId="36" fillId="0" borderId="97" xfId="0" applyFont="1" applyBorder="1"/>
    <xf numFmtId="0" fontId="32" fillId="48" borderId="82" xfId="0" applyFont="1" applyFill="1" applyBorder="1"/>
    <xf numFmtId="0" fontId="23" fillId="0" borderId="63" xfId="0" applyFont="1" applyBorder="1" applyAlignment="1">
      <alignment vertical="center" wrapText="1"/>
    </xf>
    <xf numFmtId="0" fontId="15" fillId="0" borderId="137" xfId="0" applyFont="1" applyBorder="1"/>
    <xf numFmtId="0" fontId="15" fillId="0" borderId="65" xfId="0" applyFont="1" applyFill="1" applyBorder="1"/>
    <xf numFmtId="0" fontId="15" fillId="0" borderId="65" xfId="0" applyFont="1" applyBorder="1" applyAlignment="1">
      <alignment vertical="center" wrapText="1"/>
    </xf>
    <xf numFmtId="0" fontId="15" fillId="0" borderId="65" xfId="0" applyFont="1" applyBorder="1"/>
    <xf numFmtId="0" fontId="36" fillId="0" borderId="65" xfId="0" applyFont="1" applyBorder="1" applyAlignment="1">
      <alignment vertical="center" wrapText="1"/>
    </xf>
    <xf numFmtId="11" fontId="32" fillId="0" borderId="108" xfId="0" applyNumberFormat="1" applyFont="1" applyFill="1" applyBorder="1"/>
    <xf numFmtId="164" fontId="9" fillId="0" borderId="140" xfId="0" applyNumberFormat="1" applyFont="1" applyBorder="1"/>
    <xf numFmtId="11" fontId="21" fillId="0" borderId="64" xfId="0" applyNumberFormat="1" applyFont="1" applyBorder="1" applyAlignment="1">
      <alignment vertical="center" wrapText="1"/>
    </xf>
    <xf numFmtId="0" fontId="15" fillId="48" borderId="36" xfId="0" applyFont="1" applyFill="1" applyBorder="1"/>
    <xf numFmtId="164" fontId="9" fillId="48" borderId="35" xfId="0" applyNumberFormat="1" applyFont="1" applyFill="1" applyBorder="1"/>
    <xf numFmtId="164" fontId="13" fillId="48" borderId="36" xfId="0" applyNumberFormat="1" applyFont="1" applyFill="1" applyBorder="1"/>
    <xf numFmtId="164" fontId="0" fillId="48" borderId="0" xfId="0" applyNumberFormat="1" applyFont="1" applyFill="1" applyBorder="1"/>
    <xf numFmtId="11" fontId="0" fillId="48" borderId="108" xfId="0" applyNumberFormat="1" applyFont="1" applyFill="1" applyBorder="1" applyAlignment="1">
      <alignment vertical="center" wrapText="1"/>
    </xf>
    <xf numFmtId="20" fontId="45" fillId="0" borderId="149" xfId="0" applyNumberFormat="1" applyFont="1" applyBorder="1"/>
    <xf numFmtId="11" fontId="0" fillId="48" borderId="2" xfId="0" applyNumberFormat="1" applyFont="1" applyFill="1" applyBorder="1"/>
    <xf numFmtId="11" fontId="0" fillId="48" borderId="36" xfId="0" applyNumberFormat="1" applyFont="1" applyFill="1" applyBorder="1" applyAlignment="1">
      <alignment horizontal="center"/>
    </xf>
    <xf numFmtId="11" fontId="15" fillId="48" borderId="34" xfId="0" applyNumberFormat="1" applyFont="1" applyFill="1" applyBorder="1"/>
    <xf numFmtId="0" fontId="13" fillId="48" borderId="0" xfId="0" applyFont="1" applyFill="1" applyBorder="1"/>
    <xf numFmtId="11" fontId="13" fillId="48" borderId="0" xfId="0" applyNumberFormat="1" applyFont="1" applyFill="1" applyBorder="1"/>
    <xf numFmtId="0" fontId="13" fillId="48" borderId="0" xfId="0" applyFont="1" applyFill="1"/>
    <xf numFmtId="0" fontId="0" fillId="48" borderId="0" xfId="0" applyFont="1" applyFill="1" applyBorder="1"/>
    <xf numFmtId="164" fontId="13" fillId="48" borderId="34" xfId="0" applyNumberFormat="1" applyFont="1" applyFill="1" applyBorder="1"/>
    <xf numFmtId="164" fontId="13" fillId="48" borderId="2" xfId="0" applyNumberFormat="1" applyFont="1" applyFill="1" applyBorder="1"/>
    <xf numFmtId="0" fontId="18" fillId="0" borderId="63" xfId="0" applyFont="1" applyFill="1" applyBorder="1" applyAlignment="1">
      <alignment vertical="center" wrapText="1"/>
    </xf>
    <xf numFmtId="0" fontId="16" fillId="0" borderId="45" xfId="0" applyFont="1" applyBorder="1" applyAlignment="1">
      <alignment horizontal="center"/>
    </xf>
    <xf numFmtId="0" fontId="20" fillId="0" borderId="45" xfId="0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center" wrapText="1"/>
    </xf>
    <xf numFmtId="0" fontId="21" fillId="0" borderId="43" xfId="0" applyFont="1" applyFill="1" applyBorder="1" applyAlignment="1">
      <alignment horizontal="center" wrapText="1"/>
    </xf>
    <xf numFmtId="0" fontId="21" fillId="0" borderId="36" xfId="0" applyFont="1" applyFill="1" applyBorder="1" applyAlignment="1">
      <alignment horizontal="center" wrapText="1"/>
    </xf>
    <xf numFmtId="0" fontId="21" fillId="0" borderId="37" xfId="0" applyFont="1" applyFill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16" fontId="22" fillId="9" borderId="46" xfId="0" applyNumberFormat="1" applyFont="1" applyFill="1" applyBorder="1" applyAlignment="1">
      <alignment horizontal="center"/>
    </xf>
    <xf numFmtId="0" fontId="11" fillId="0" borderId="3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22" fillId="9" borderId="51" xfId="0" applyFont="1" applyFill="1" applyBorder="1" applyAlignment="1">
      <alignment horizontal="center"/>
    </xf>
    <xf numFmtId="0" fontId="22" fillId="9" borderId="47" xfId="0" applyFont="1" applyFill="1" applyBorder="1" applyAlignment="1">
      <alignment horizontal="center"/>
    </xf>
    <xf numFmtId="0" fontId="11" fillId="0" borderId="43" xfId="0" applyFont="1" applyBorder="1" applyAlignment="1">
      <alignment horizontal="center" vertical="center"/>
    </xf>
    <xf numFmtId="0" fontId="16" fillId="0" borderId="38" xfId="0" applyFont="1" applyFill="1" applyBorder="1" applyAlignment="1">
      <alignment horizontal="center"/>
    </xf>
    <xf numFmtId="0" fontId="16" fillId="0" borderId="39" xfId="0" applyFont="1" applyFill="1" applyBorder="1" applyAlignment="1">
      <alignment horizontal="center"/>
    </xf>
    <xf numFmtId="0" fontId="16" fillId="0" borderId="45" xfId="0" applyFont="1" applyFill="1" applyBorder="1" applyAlignment="1">
      <alignment horizontal="center"/>
    </xf>
    <xf numFmtId="0" fontId="50" fillId="0" borderId="39" xfId="0" applyFont="1" applyFill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53" xfId="0" applyFont="1" applyBorder="1" applyAlignment="1">
      <alignment horizontal="center"/>
    </xf>
    <xf numFmtId="0" fontId="17" fillId="13" borderId="0" xfId="0" applyFont="1" applyFill="1" applyAlignment="1">
      <alignment horizontal="center" vertical="center"/>
    </xf>
    <xf numFmtId="16" fontId="15" fillId="9" borderId="2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0" fillId="9" borderId="158" xfId="0" applyFont="1" applyFill="1" applyBorder="1" applyAlignment="1">
      <alignment horizontal="center" vertical="center"/>
    </xf>
    <xf numFmtId="0" fontId="37" fillId="0" borderId="0" xfId="0" applyFont="1"/>
    <xf numFmtId="0" fontId="60" fillId="9" borderId="158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top"/>
    </xf>
    <xf numFmtId="0" fontId="15" fillId="0" borderId="0" xfId="0" applyFont="1" applyBorder="1" applyAlignment="1">
      <alignment vertical="top" wrapText="1"/>
    </xf>
    <xf numFmtId="20" fontId="21" fillId="0" borderId="0" xfId="0" applyNumberFormat="1" applyFont="1" applyAlignment="1">
      <alignment vertical="top"/>
    </xf>
    <xf numFmtId="20" fontId="21" fillId="0" borderId="40" xfId="0" applyNumberFormat="1" applyFont="1" applyBorder="1" applyAlignment="1">
      <alignment vertical="top"/>
    </xf>
    <xf numFmtId="20" fontId="21" fillId="0" borderId="0" xfId="0" applyNumberFormat="1" applyFont="1" applyBorder="1" applyAlignment="1">
      <alignment vertical="top" wrapText="1"/>
    </xf>
    <xf numFmtId="0" fontId="15" fillId="0" borderId="52" xfId="0" applyFont="1" applyBorder="1" applyAlignment="1">
      <alignment vertical="top"/>
    </xf>
    <xf numFmtId="0" fontId="15" fillId="0" borderId="59" xfId="0" applyFont="1" applyBorder="1" applyAlignment="1">
      <alignment vertical="top"/>
    </xf>
    <xf numFmtId="20" fontId="33" fillId="0" borderId="0" xfId="0" applyNumberFormat="1" applyFont="1" applyFill="1" applyBorder="1" applyAlignment="1">
      <alignment vertical="top"/>
    </xf>
    <xf numFmtId="20" fontId="33" fillId="0" borderId="37" xfId="0" applyNumberFormat="1" applyFont="1" applyFill="1" applyBorder="1" applyAlignment="1">
      <alignment vertical="top"/>
    </xf>
    <xf numFmtId="0" fontId="36" fillId="0" borderId="52" xfId="0" applyFont="1" applyFill="1" applyBorder="1" applyAlignment="1">
      <alignment vertical="top" wrapText="1"/>
    </xf>
    <xf numFmtId="0" fontId="36" fillId="0" borderId="0" xfId="0" applyFont="1" applyFill="1" applyBorder="1" applyAlignment="1">
      <alignment vertical="top" wrapText="1"/>
    </xf>
    <xf numFmtId="0" fontId="36" fillId="0" borderId="37" xfId="0" applyFont="1" applyFill="1" applyBorder="1" applyAlignment="1">
      <alignment vertical="top" wrapText="1"/>
    </xf>
    <xf numFmtId="0" fontId="36" fillId="0" borderId="40" xfId="0" applyFont="1" applyFill="1" applyBorder="1" applyAlignment="1">
      <alignment vertical="top" wrapText="1"/>
    </xf>
    <xf numFmtId="0" fontId="36" fillId="0" borderId="78" xfId="0" applyFont="1" applyFill="1" applyBorder="1" applyAlignment="1">
      <alignment vertical="top" wrapText="1"/>
    </xf>
    <xf numFmtId="0" fontId="15" fillId="0" borderId="50" xfId="0" applyFont="1" applyBorder="1" applyAlignment="1">
      <alignment vertical="top"/>
    </xf>
    <xf numFmtId="11" fontId="9" fillId="0" borderId="0" xfId="0" applyNumberFormat="1" applyFont="1" applyBorder="1" applyAlignment="1">
      <alignment vertical="top" wrapText="1"/>
    </xf>
    <xf numFmtId="0" fontId="9" fillId="0" borderId="37" xfId="0" applyFont="1" applyBorder="1" applyAlignment="1">
      <alignment vertical="top"/>
    </xf>
    <xf numFmtId="20" fontId="46" fillId="0" borderId="50" xfId="0" applyNumberFormat="1" applyFont="1" applyFill="1" applyBorder="1" applyAlignment="1">
      <alignment vertical="top" wrapText="1"/>
    </xf>
    <xf numFmtId="20" fontId="46" fillId="0" borderId="0" xfId="0" applyNumberFormat="1" applyFont="1" applyBorder="1" applyAlignment="1">
      <alignment vertical="top" wrapText="1"/>
    </xf>
    <xf numFmtId="20" fontId="46" fillId="0" borderId="37" xfId="0" applyNumberFormat="1" applyFont="1" applyBorder="1" applyAlignment="1">
      <alignment vertical="top"/>
    </xf>
    <xf numFmtId="11" fontId="36" fillId="0" borderId="36" xfId="0" applyNumberFormat="1" applyFont="1" applyFill="1" applyBorder="1" applyAlignment="1">
      <alignment vertical="top" wrapText="1"/>
    </xf>
    <xf numFmtId="11" fontId="36" fillId="0" borderId="0" xfId="0" applyNumberFormat="1" applyFont="1" applyFill="1" applyAlignment="1">
      <alignment vertical="top" wrapText="1"/>
    </xf>
    <xf numFmtId="11" fontId="36" fillId="0" borderId="52" xfId="0" applyNumberFormat="1" applyFont="1" applyFill="1" applyBorder="1" applyAlignment="1">
      <alignment vertical="top" wrapText="1"/>
    </xf>
    <xf numFmtId="11" fontId="36" fillId="0" borderId="36" xfId="0" applyNumberFormat="1" applyFont="1" applyBorder="1" applyAlignment="1">
      <alignment horizontal="center" vertical="top" wrapText="1"/>
    </xf>
    <xf numFmtId="11" fontId="36" fillId="0" borderId="0" xfId="0" applyNumberFormat="1" applyFont="1" applyAlignment="1">
      <alignment horizontal="center" vertical="top" wrapText="1"/>
    </xf>
    <xf numFmtId="0" fontId="37" fillId="0" borderId="0" xfId="0" applyFont="1" applyFill="1" applyBorder="1"/>
    <xf numFmtId="0" fontId="37" fillId="0" borderId="0" xfId="0" applyFont="1" applyFill="1"/>
    <xf numFmtId="11" fontId="29" fillId="45" borderId="1" xfId="0" applyNumberFormat="1" applyFont="1" applyFill="1" applyBorder="1" applyAlignment="1">
      <alignment horizontal="center" vertical="center" wrapText="1"/>
    </xf>
    <xf numFmtId="11" fontId="29" fillId="45" borderId="58" xfId="0" applyNumberFormat="1" applyFont="1" applyFill="1" applyBorder="1" applyAlignment="1">
      <alignment horizontal="center" vertical="center" wrapText="1"/>
    </xf>
    <xf numFmtId="11" fontId="29" fillId="45" borderId="37" xfId="0" applyNumberFormat="1" applyFont="1" applyFill="1" applyBorder="1" applyAlignment="1">
      <alignment horizontal="center" vertical="center" wrapText="1"/>
    </xf>
    <xf numFmtId="11" fontId="29" fillId="45" borderId="78" xfId="0" applyNumberFormat="1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/>
    </xf>
    <xf numFmtId="0" fontId="56" fillId="0" borderId="0" xfId="0" applyFont="1" applyAlignment="1">
      <alignment horizontal="center"/>
    </xf>
    <xf numFmtId="11" fontId="29" fillId="45" borderId="32" xfId="0" applyNumberFormat="1" applyFont="1" applyFill="1" applyBorder="1" applyAlignment="1">
      <alignment horizontal="center" vertical="center" wrapText="1"/>
    </xf>
    <xf numFmtId="11" fontId="29" fillId="45" borderId="6" xfId="0" applyNumberFormat="1" applyFont="1" applyFill="1" applyBorder="1" applyAlignment="1">
      <alignment horizontal="center" vertical="center" wrapText="1"/>
    </xf>
    <xf numFmtId="11" fontId="29" fillId="45" borderId="25" xfId="0" applyNumberFormat="1" applyFont="1" applyFill="1" applyBorder="1" applyAlignment="1">
      <alignment horizontal="center" vertical="center" wrapText="1"/>
    </xf>
    <xf numFmtId="11" fontId="15" fillId="20" borderId="1" xfId="0" applyNumberFormat="1" applyFont="1" applyFill="1" applyBorder="1" applyAlignment="1">
      <alignment horizontal="center" vertical="center" wrapText="1"/>
    </xf>
    <xf numFmtId="11" fontId="15" fillId="20" borderId="53" xfId="0" applyNumberFormat="1" applyFont="1" applyFill="1" applyBorder="1" applyAlignment="1">
      <alignment horizontal="center" vertical="center" wrapText="1"/>
    </xf>
    <xf numFmtId="11" fontId="15" fillId="20" borderId="30" xfId="0" applyNumberFormat="1" applyFont="1" applyFill="1" applyBorder="1" applyAlignment="1">
      <alignment horizontal="center" vertical="center" wrapText="1"/>
    </xf>
    <xf numFmtId="11" fontId="15" fillId="20" borderId="6" xfId="0" applyNumberFormat="1" applyFont="1" applyFill="1" applyBorder="1" applyAlignment="1">
      <alignment horizontal="center" vertical="center" wrapText="1"/>
    </xf>
    <xf numFmtId="11" fontId="15" fillId="20" borderId="25" xfId="0" applyNumberFormat="1" applyFont="1" applyFill="1" applyBorder="1" applyAlignment="1">
      <alignment horizontal="center" vertical="center" wrapText="1"/>
    </xf>
    <xf numFmtId="0" fontId="15" fillId="45" borderId="32" xfId="0" applyFont="1" applyFill="1" applyBorder="1" applyAlignment="1">
      <alignment horizontal="center" vertical="center" wrapText="1"/>
    </xf>
    <xf numFmtId="0" fontId="15" fillId="45" borderId="6" xfId="0" applyFont="1" applyFill="1" applyBorder="1" applyAlignment="1">
      <alignment horizontal="center" vertical="center"/>
    </xf>
    <xf numFmtId="0" fontId="21" fillId="0" borderId="43" xfId="0" applyFont="1" applyFill="1" applyBorder="1" applyAlignment="1">
      <alignment horizontal="center" vertical="center" wrapText="1"/>
    </xf>
    <xf numFmtId="0" fontId="21" fillId="0" borderId="45" xfId="0" applyFont="1" applyFill="1" applyBorder="1" applyAlignment="1">
      <alignment horizontal="center" vertical="center" wrapText="1"/>
    </xf>
    <xf numFmtId="11" fontId="29" fillId="45" borderId="59" xfId="0" applyNumberFormat="1" applyFont="1" applyFill="1" applyBorder="1" applyAlignment="1">
      <alignment horizontal="center" vertical="center" wrapText="1"/>
    </xf>
    <xf numFmtId="11" fontId="29" fillId="45" borderId="36" xfId="0" applyNumberFormat="1" applyFont="1" applyFill="1" applyBorder="1" applyAlignment="1">
      <alignment horizontal="center" vertical="center" wrapText="1"/>
    </xf>
    <xf numFmtId="11" fontId="29" fillId="45" borderId="57" xfId="0" applyNumberFormat="1" applyFont="1" applyFill="1" applyBorder="1" applyAlignment="1">
      <alignment horizontal="center" vertical="center" wrapText="1"/>
    </xf>
    <xf numFmtId="11" fontId="29" fillId="45" borderId="4" xfId="0" applyNumberFormat="1" applyFont="1" applyFill="1" applyBorder="1" applyAlignment="1">
      <alignment horizontal="center" vertical="center" wrapText="1"/>
    </xf>
    <xf numFmtId="11" fontId="15" fillId="20" borderId="32" xfId="0" applyNumberFormat="1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center" wrapText="1"/>
    </xf>
    <xf numFmtId="11" fontId="15" fillId="20" borderId="68" xfId="0" applyNumberFormat="1" applyFont="1" applyFill="1" applyBorder="1" applyAlignment="1">
      <alignment horizontal="center" vertical="center" wrapText="1"/>
    </xf>
    <xf numFmtId="11" fontId="15" fillId="20" borderId="61" xfId="0" applyNumberFormat="1" applyFont="1" applyFill="1" applyBorder="1" applyAlignment="1">
      <alignment horizontal="center" vertical="center" wrapText="1"/>
    </xf>
    <xf numFmtId="11" fontId="15" fillId="20" borderId="69" xfId="0" applyNumberFormat="1" applyFont="1" applyFill="1" applyBorder="1" applyAlignment="1">
      <alignment horizontal="center" vertical="center" wrapText="1"/>
    </xf>
    <xf numFmtId="11" fontId="15" fillId="18" borderId="32" xfId="0" applyNumberFormat="1" applyFont="1" applyFill="1" applyBorder="1" applyAlignment="1">
      <alignment horizontal="center" vertical="center" wrapText="1"/>
    </xf>
    <xf numFmtId="11" fontId="15" fillId="18" borderId="6" xfId="0" applyNumberFormat="1" applyFont="1" applyFill="1" applyBorder="1" applyAlignment="1">
      <alignment horizontal="center" vertical="center" wrapText="1"/>
    </xf>
    <xf numFmtId="11" fontId="15" fillId="18" borderId="25" xfId="0" applyNumberFormat="1" applyFont="1" applyFill="1" applyBorder="1" applyAlignment="1">
      <alignment horizontal="center" vertical="center" wrapText="1"/>
    </xf>
    <xf numFmtId="11" fontId="15" fillId="18" borderId="68" xfId="0" applyNumberFormat="1" applyFont="1" applyFill="1" applyBorder="1" applyAlignment="1">
      <alignment horizontal="center" vertical="center" wrapText="1"/>
    </xf>
    <xf numFmtId="11" fontId="15" fillId="18" borderId="61" xfId="0" applyNumberFormat="1" applyFont="1" applyFill="1" applyBorder="1" applyAlignment="1">
      <alignment horizontal="center" vertical="center" wrapText="1"/>
    </xf>
    <xf numFmtId="11" fontId="15" fillId="18" borderId="69" xfId="0" applyNumberFormat="1" applyFont="1" applyFill="1" applyBorder="1" applyAlignment="1">
      <alignment horizontal="center" vertical="center" wrapText="1"/>
    </xf>
    <xf numFmtId="11" fontId="15" fillId="18" borderId="30" xfId="0" applyNumberFormat="1" applyFont="1" applyFill="1" applyBorder="1" applyAlignment="1">
      <alignment horizontal="center" vertical="center" wrapText="1"/>
    </xf>
    <xf numFmtId="0" fontId="15" fillId="18" borderId="18" xfId="0" applyFont="1" applyFill="1" applyBorder="1" applyAlignment="1">
      <alignment horizontal="center" vertical="center" wrapText="1"/>
    </xf>
    <xf numFmtId="0" fontId="15" fillId="18" borderId="60" xfId="0" applyFont="1" applyFill="1" applyBorder="1" applyAlignment="1">
      <alignment horizontal="center" vertical="center"/>
    </xf>
    <xf numFmtId="0" fontId="15" fillId="18" borderId="32" xfId="0" applyFont="1" applyFill="1" applyBorder="1" applyAlignment="1">
      <alignment horizontal="center" vertical="center" wrapText="1"/>
    </xf>
    <xf numFmtId="0" fontId="15" fillId="18" borderId="6" xfId="0" applyFont="1" applyFill="1" applyBorder="1" applyAlignment="1">
      <alignment horizontal="center" vertical="center"/>
    </xf>
    <xf numFmtId="0" fontId="15" fillId="18" borderId="50" xfId="0" applyFont="1" applyFill="1" applyBorder="1" applyAlignment="1">
      <alignment horizontal="center" vertical="center"/>
    </xf>
    <xf numFmtId="0" fontId="15" fillId="18" borderId="54" xfId="0" applyFont="1" applyFill="1" applyBorder="1" applyAlignment="1">
      <alignment horizontal="center" vertical="center"/>
    </xf>
    <xf numFmtId="11" fontId="36" fillId="28" borderId="98" xfId="0" applyNumberFormat="1" applyFont="1" applyFill="1" applyBorder="1" applyAlignment="1">
      <alignment horizontal="center" vertical="center" wrapText="1"/>
    </xf>
    <xf numFmtId="11" fontId="36" fillId="28" borderId="99" xfId="0" applyNumberFormat="1" applyFont="1" applyFill="1" applyBorder="1" applyAlignment="1">
      <alignment horizontal="center" vertical="center" wrapText="1"/>
    </xf>
    <xf numFmtId="11" fontId="36" fillId="28" borderId="32" xfId="0" applyNumberFormat="1" applyFont="1" applyFill="1" applyBorder="1" applyAlignment="1">
      <alignment horizontal="center" vertical="center" wrapText="1"/>
    </xf>
    <xf numFmtId="11" fontId="36" fillId="28" borderId="6" xfId="0" applyNumberFormat="1" applyFont="1" applyFill="1" applyBorder="1" applyAlignment="1">
      <alignment horizontal="center" vertical="center" wrapText="1"/>
    </xf>
    <xf numFmtId="11" fontId="29" fillId="45" borderId="18" xfId="0" applyNumberFormat="1" applyFont="1" applyFill="1" applyBorder="1" applyAlignment="1">
      <alignment horizontal="center" vertical="center" wrapText="1"/>
    </xf>
    <xf numFmtId="11" fontId="29" fillId="45" borderId="60" xfId="0" applyNumberFormat="1" applyFont="1" applyFill="1" applyBorder="1" applyAlignment="1">
      <alignment horizontal="center" vertical="center" wrapText="1"/>
    </xf>
    <xf numFmtId="11" fontId="29" fillId="45" borderId="50" xfId="0" applyNumberFormat="1" applyFont="1" applyFill="1" applyBorder="1" applyAlignment="1">
      <alignment horizontal="center" vertical="center" wrapText="1"/>
    </xf>
    <xf numFmtId="11" fontId="29" fillId="45" borderId="54" xfId="0" applyNumberFormat="1" applyFont="1" applyFill="1" applyBorder="1" applyAlignment="1">
      <alignment horizontal="center" vertical="center" wrapText="1"/>
    </xf>
    <xf numFmtId="0" fontId="15" fillId="45" borderId="1" xfId="0" applyFont="1" applyFill="1" applyBorder="1" applyAlignment="1">
      <alignment horizontal="center" vertical="center" wrapText="1"/>
    </xf>
    <xf numFmtId="0" fontId="15" fillId="18" borderId="32" xfId="0" applyFont="1" applyFill="1" applyBorder="1" applyAlignment="1">
      <alignment horizontal="center" vertical="top" wrapText="1"/>
    </xf>
    <xf numFmtId="0" fontId="15" fillId="18" borderId="6" xfId="0" applyFont="1" applyFill="1" applyBorder="1" applyAlignment="1">
      <alignment horizontal="center" vertical="top"/>
    </xf>
    <xf numFmtId="0" fontId="15" fillId="18" borderId="25" xfId="0" applyFont="1" applyFill="1" applyBorder="1" applyAlignment="1">
      <alignment horizontal="center" vertical="top"/>
    </xf>
    <xf numFmtId="11" fontId="29" fillId="45" borderId="30" xfId="0" applyNumberFormat="1" applyFont="1" applyFill="1" applyBorder="1" applyAlignment="1">
      <alignment horizontal="center" vertical="center" wrapText="1"/>
    </xf>
    <xf numFmtId="0" fontId="15" fillId="45" borderId="18" xfId="0" applyFont="1" applyFill="1" applyBorder="1" applyAlignment="1">
      <alignment horizontal="center" vertical="center" wrapText="1"/>
    </xf>
    <xf numFmtId="0" fontId="15" fillId="45" borderId="60" xfId="0" applyFont="1" applyFill="1" applyBorder="1" applyAlignment="1">
      <alignment horizontal="center" vertical="center"/>
    </xf>
    <xf numFmtId="0" fontId="15" fillId="45" borderId="20" xfId="0" applyFont="1" applyFill="1" applyBorder="1" applyAlignment="1">
      <alignment horizontal="center" vertical="center"/>
    </xf>
    <xf numFmtId="0" fontId="15" fillId="45" borderId="25" xfId="0" applyFont="1" applyFill="1" applyBorder="1" applyAlignment="1">
      <alignment horizontal="center" vertical="center"/>
    </xf>
    <xf numFmtId="0" fontId="15" fillId="18" borderId="50" xfId="0" applyFont="1" applyFill="1" applyBorder="1" applyAlignment="1">
      <alignment horizontal="center" vertical="top"/>
    </xf>
    <xf numFmtId="0" fontId="15" fillId="18" borderId="54" xfId="0" applyFont="1" applyFill="1" applyBorder="1" applyAlignment="1">
      <alignment horizontal="center" vertical="top"/>
    </xf>
    <xf numFmtId="0" fontId="15" fillId="18" borderId="25" xfId="0" applyFont="1" applyFill="1" applyBorder="1" applyAlignment="1">
      <alignment horizontal="center" vertical="center"/>
    </xf>
    <xf numFmtId="0" fontId="15" fillId="18" borderId="68" xfId="0" applyFont="1" applyFill="1" applyBorder="1" applyAlignment="1">
      <alignment horizontal="center" vertical="center" wrapText="1"/>
    </xf>
    <xf numFmtId="0" fontId="15" fillId="18" borderId="61" xfId="0" applyFont="1" applyFill="1" applyBorder="1" applyAlignment="1">
      <alignment horizontal="center" vertical="center"/>
    </xf>
    <xf numFmtId="0" fontId="15" fillId="18" borderId="69" xfId="0" applyFont="1" applyFill="1" applyBorder="1" applyAlignment="1">
      <alignment horizontal="center" vertical="center"/>
    </xf>
    <xf numFmtId="16" fontId="30" fillId="9" borderId="15" xfId="0" applyNumberFormat="1" applyFont="1" applyFill="1" applyBorder="1" applyAlignment="1">
      <alignment horizontal="center"/>
    </xf>
    <xf numFmtId="16" fontId="30" fillId="9" borderId="16" xfId="0" applyNumberFormat="1" applyFont="1" applyFill="1" applyBorder="1" applyAlignment="1">
      <alignment horizontal="center"/>
    </xf>
    <xf numFmtId="11" fontId="15" fillId="22" borderId="32" xfId="0" applyNumberFormat="1" applyFont="1" applyFill="1" applyBorder="1" applyAlignment="1">
      <alignment horizontal="center" vertical="center" wrapText="1"/>
    </xf>
    <xf numFmtId="11" fontId="15" fillId="22" borderId="6" xfId="0" applyNumberFormat="1" applyFont="1" applyFill="1" applyBorder="1" applyAlignment="1">
      <alignment horizontal="center" vertical="center" wrapText="1"/>
    </xf>
    <xf numFmtId="11" fontId="15" fillId="22" borderId="25" xfId="0" applyNumberFormat="1" applyFont="1" applyFill="1" applyBorder="1" applyAlignment="1">
      <alignment horizontal="center" vertical="center" wrapText="1"/>
    </xf>
    <xf numFmtId="11" fontId="15" fillId="22" borderId="49" xfId="0" applyNumberFormat="1" applyFont="1" applyFill="1" applyBorder="1" applyAlignment="1">
      <alignment horizontal="center" vertical="center" wrapText="1"/>
    </xf>
    <xf numFmtId="11" fontId="15" fillId="22" borderId="50" xfId="0" applyNumberFormat="1" applyFont="1" applyFill="1" applyBorder="1" applyAlignment="1">
      <alignment horizontal="center" vertical="center" wrapText="1"/>
    </xf>
    <xf numFmtId="11" fontId="15" fillId="22" borderId="54" xfId="0" applyNumberFormat="1" applyFont="1" applyFill="1" applyBorder="1" applyAlignment="1">
      <alignment horizontal="center" vertical="center" wrapText="1"/>
    </xf>
    <xf numFmtId="11" fontId="15" fillId="22" borderId="105" xfId="0" applyNumberFormat="1" applyFont="1" applyFill="1" applyBorder="1" applyAlignment="1">
      <alignment horizontal="center" vertical="center" wrapText="1"/>
    </xf>
    <xf numFmtId="11" fontId="15" fillId="22" borderId="52" xfId="0" applyNumberFormat="1" applyFont="1" applyFill="1" applyBorder="1" applyAlignment="1">
      <alignment horizontal="center" vertical="center" wrapText="1"/>
    </xf>
    <xf numFmtId="11" fontId="15" fillId="22" borderId="0" xfId="0" applyNumberFormat="1" applyFont="1" applyFill="1" applyBorder="1" applyAlignment="1">
      <alignment horizontal="center" vertical="center" wrapText="1"/>
    </xf>
    <xf numFmtId="11" fontId="15" fillId="22" borderId="40" xfId="0" applyNumberFormat="1" applyFont="1" applyFill="1" applyBorder="1" applyAlignment="1">
      <alignment horizontal="center" vertical="center" wrapText="1"/>
    </xf>
    <xf numFmtId="11" fontId="15" fillId="22" borderId="118" xfId="0" applyNumberFormat="1" applyFont="1" applyFill="1" applyBorder="1" applyAlignment="1">
      <alignment horizontal="center" vertical="center" wrapText="1"/>
    </xf>
    <xf numFmtId="11" fontId="15" fillId="22" borderId="84" xfId="0" applyNumberFormat="1" applyFont="1" applyFill="1" applyBorder="1" applyAlignment="1">
      <alignment horizontal="center" vertical="center" wrapText="1"/>
    </xf>
    <xf numFmtId="11" fontId="15" fillId="22" borderId="119" xfId="0" applyNumberFormat="1" applyFont="1" applyFill="1" applyBorder="1" applyAlignment="1">
      <alignment horizontal="center" vertical="center" wrapText="1"/>
    </xf>
    <xf numFmtId="11" fontId="15" fillId="22" borderId="120" xfId="0" applyNumberFormat="1" applyFont="1" applyFill="1" applyBorder="1" applyAlignment="1">
      <alignment horizontal="center" vertical="center" wrapText="1"/>
    </xf>
    <xf numFmtId="0" fontId="16" fillId="0" borderId="45" xfId="0" applyFont="1" applyBorder="1" applyAlignment="1">
      <alignment horizontal="center"/>
    </xf>
    <xf numFmtId="0" fontId="20" fillId="0" borderId="45" xfId="0" applyFont="1" applyBorder="1" applyAlignment="1">
      <alignment horizontal="center"/>
    </xf>
    <xf numFmtId="0" fontId="15" fillId="27" borderId="18" xfId="0" applyFont="1" applyFill="1" applyBorder="1" applyAlignment="1">
      <alignment horizontal="center" vertical="center" wrapText="1"/>
    </xf>
    <xf numFmtId="0" fontId="15" fillId="27" borderId="60" xfId="0" applyFont="1" applyFill="1" applyBorder="1" applyAlignment="1">
      <alignment horizontal="center" vertical="center" wrapText="1"/>
    </xf>
    <xf numFmtId="0" fontId="15" fillId="27" borderId="20" xfId="0" applyFont="1" applyFill="1" applyBorder="1" applyAlignment="1">
      <alignment horizontal="center" vertical="center" wrapText="1"/>
    </xf>
    <xf numFmtId="0" fontId="15" fillId="27" borderId="32" xfId="0" applyFont="1" applyFill="1" applyBorder="1" applyAlignment="1">
      <alignment horizontal="center" vertical="center" wrapText="1"/>
    </xf>
    <xf numFmtId="0" fontId="15" fillId="27" borderId="6" xfId="0" applyFont="1" applyFill="1" applyBorder="1" applyAlignment="1">
      <alignment horizontal="center" vertical="center" wrapText="1"/>
    </xf>
    <xf numFmtId="0" fontId="15" fillId="27" borderId="25" xfId="0" applyFont="1" applyFill="1" applyBorder="1" applyAlignment="1">
      <alignment horizontal="center" vertical="center" wrapText="1"/>
    </xf>
    <xf numFmtId="16" fontId="30" fillId="9" borderId="17" xfId="0" applyNumberFormat="1" applyFont="1" applyFill="1" applyBorder="1" applyAlignment="1">
      <alignment horizontal="center"/>
    </xf>
    <xf numFmtId="0" fontId="15" fillId="49" borderId="18" xfId="0" applyFont="1" applyFill="1" applyBorder="1" applyAlignment="1">
      <alignment horizontal="center" vertical="center" wrapText="1"/>
    </xf>
    <xf numFmtId="0" fontId="15" fillId="49" borderId="60" xfId="0" applyFont="1" applyFill="1" applyBorder="1" applyAlignment="1">
      <alignment horizontal="center" vertical="center" wrapText="1"/>
    </xf>
    <xf numFmtId="0" fontId="15" fillId="49" borderId="20" xfId="0" applyFont="1" applyFill="1" applyBorder="1" applyAlignment="1">
      <alignment horizontal="center" vertical="center" wrapText="1"/>
    </xf>
    <xf numFmtId="0" fontId="15" fillId="49" borderId="32" xfId="0" applyFont="1" applyFill="1" applyBorder="1" applyAlignment="1">
      <alignment horizontal="center" vertical="center" wrapText="1"/>
    </xf>
    <xf numFmtId="0" fontId="15" fillId="49" borderId="6" xfId="0" applyFont="1" applyFill="1" applyBorder="1" applyAlignment="1">
      <alignment horizontal="center" vertical="center" wrapText="1"/>
    </xf>
    <xf numFmtId="0" fontId="15" fillId="49" borderId="25" xfId="0" applyFont="1" applyFill="1" applyBorder="1" applyAlignment="1">
      <alignment horizontal="center" vertical="center" wrapText="1"/>
    </xf>
    <xf numFmtId="0" fontId="15" fillId="18" borderId="18" xfId="0" applyFont="1" applyFill="1" applyBorder="1" applyAlignment="1">
      <alignment horizontal="center" vertical="top" wrapText="1"/>
    </xf>
    <xf numFmtId="0" fontId="15" fillId="18" borderId="60" xfId="0" applyFont="1" applyFill="1" applyBorder="1" applyAlignment="1">
      <alignment horizontal="center" vertical="top"/>
    </xf>
    <xf numFmtId="0" fontId="18" fillId="13" borderId="40" xfId="0" applyFont="1" applyFill="1" applyBorder="1" applyAlignment="1">
      <alignment horizontal="center" vertical="center"/>
    </xf>
    <xf numFmtId="0" fontId="18" fillId="13" borderId="41" xfId="0" applyFont="1" applyFill="1" applyBorder="1" applyAlignment="1">
      <alignment horizontal="center" vertical="center"/>
    </xf>
    <xf numFmtId="0" fontId="17" fillId="13" borderId="38" xfId="0" applyFont="1" applyFill="1" applyBorder="1" applyAlignment="1">
      <alignment horizontal="center" vertical="center"/>
    </xf>
    <xf numFmtId="0" fontId="17" fillId="13" borderId="3" xfId="0" applyFont="1" applyFill="1" applyBorder="1" applyAlignment="1">
      <alignment horizontal="center" vertical="center"/>
    </xf>
    <xf numFmtId="0" fontId="16" fillId="0" borderId="38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15" fillId="7" borderId="21" xfId="0" applyFont="1" applyFill="1" applyBorder="1" applyAlignment="1">
      <alignment horizontal="center" vertical="center" wrapText="1"/>
    </xf>
    <xf numFmtId="0" fontId="15" fillId="7" borderId="19" xfId="0" applyFont="1" applyFill="1" applyBorder="1" applyAlignment="1">
      <alignment horizontal="center" vertical="center" wrapText="1"/>
    </xf>
    <xf numFmtId="0" fontId="15" fillId="49" borderId="50" xfId="0" applyFont="1" applyFill="1" applyBorder="1" applyAlignment="1">
      <alignment horizontal="center" vertical="center" wrapText="1"/>
    </xf>
    <xf numFmtId="0" fontId="15" fillId="49" borderId="54" xfId="0" applyFont="1" applyFill="1" applyBorder="1" applyAlignment="1">
      <alignment horizontal="center" vertical="center" wrapText="1"/>
    </xf>
    <xf numFmtId="11" fontId="36" fillId="28" borderId="100" xfId="0" applyNumberFormat="1" applyFont="1" applyFill="1" applyBorder="1" applyAlignment="1">
      <alignment horizontal="center" vertical="center" wrapText="1"/>
    </xf>
    <xf numFmtId="11" fontId="36" fillId="28" borderId="101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36" fillId="38" borderId="32" xfId="0" applyFont="1" applyFill="1" applyBorder="1" applyAlignment="1">
      <alignment horizontal="center" vertical="center" wrapText="1"/>
    </xf>
    <xf numFmtId="0" fontId="36" fillId="38" borderId="6" xfId="0" applyFont="1" applyFill="1" applyBorder="1" applyAlignment="1">
      <alignment horizontal="center" vertical="center" wrapText="1"/>
    </xf>
    <xf numFmtId="0" fontId="36" fillId="38" borderId="25" xfId="0" applyFont="1" applyFill="1" applyBorder="1" applyAlignment="1">
      <alignment horizontal="center" vertical="center" wrapText="1"/>
    </xf>
    <xf numFmtId="16" fontId="3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center" wrapText="1"/>
    </xf>
    <xf numFmtId="0" fontId="21" fillId="0" borderId="43" xfId="0" applyFont="1" applyFill="1" applyBorder="1" applyAlignment="1">
      <alignment horizontal="center" wrapText="1"/>
    </xf>
    <xf numFmtId="0" fontId="21" fillId="0" borderId="36" xfId="0" applyFont="1" applyFill="1" applyBorder="1" applyAlignment="1">
      <alignment horizontal="center" wrapText="1"/>
    </xf>
    <xf numFmtId="0" fontId="21" fillId="0" borderId="37" xfId="0" applyFont="1" applyFill="1" applyBorder="1" applyAlignment="1">
      <alignment horizontal="center" vertical="center" wrapText="1"/>
    </xf>
    <xf numFmtId="11" fontId="15" fillId="18" borderId="60" xfId="0" applyNumberFormat="1" applyFont="1" applyFill="1" applyBorder="1" applyAlignment="1">
      <alignment horizontal="center" vertical="center" wrapText="1"/>
    </xf>
    <xf numFmtId="11" fontId="15" fillId="18" borderId="20" xfId="0" applyNumberFormat="1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center" vertical="center" wrapText="1"/>
    </xf>
    <xf numFmtId="0" fontId="21" fillId="0" borderId="43" xfId="0" applyFont="1" applyFill="1" applyBorder="1" applyAlignment="1">
      <alignment horizontal="center" vertical="center"/>
    </xf>
    <xf numFmtId="0" fontId="21" fillId="0" borderId="45" xfId="0" applyFont="1" applyFill="1" applyBorder="1" applyAlignment="1">
      <alignment horizontal="center" vertical="center"/>
    </xf>
    <xf numFmtId="11" fontId="15" fillId="22" borderId="18" xfId="0" applyNumberFormat="1" applyFont="1" applyFill="1" applyBorder="1" applyAlignment="1">
      <alignment horizontal="center" vertical="center" wrapText="1"/>
    </xf>
    <xf numFmtId="11" fontId="15" fillId="22" borderId="60" xfId="0" applyNumberFormat="1" applyFont="1" applyFill="1" applyBorder="1" applyAlignment="1">
      <alignment horizontal="center" vertical="center" wrapText="1"/>
    </xf>
    <xf numFmtId="11" fontId="15" fillId="22" borderId="20" xfId="0" applyNumberFormat="1" applyFont="1" applyFill="1" applyBorder="1" applyAlignment="1">
      <alignment horizontal="center" vertical="center" wrapText="1"/>
    </xf>
    <xf numFmtId="0" fontId="15" fillId="4" borderId="18" xfId="0" applyFont="1" applyFill="1" applyBorder="1" applyAlignment="1">
      <alignment horizontal="center" vertical="center" wrapText="1"/>
    </xf>
    <xf numFmtId="0" fontId="15" fillId="4" borderId="60" xfId="0" applyFont="1" applyFill="1" applyBorder="1" applyAlignment="1">
      <alignment horizontal="center" vertical="center" wrapText="1"/>
    </xf>
    <xf numFmtId="0" fontId="15" fillId="4" borderId="20" xfId="0" applyFont="1" applyFill="1" applyBorder="1" applyAlignment="1">
      <alignment horizontal="center" vertical="center" wrapText="1"/>
    </xf>
    <xf numFmtId="0" fontId="15" fillId="4" borderId="32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15" fillId="4" borderId="25" xfId="0" applyFont="1" applyFill="1" applyBorder="1" applyAlignment="1">
      <alignment horizontal="center" vertical="center" wrapText="1"/>
    </xf>
    <xf numFmtId="14" fontId="22" fillId="9" borderId="47" xfId="0" applyNumberFormat="1" applyFont="1" applyFill="1" applyBorder="1" applyAlignment="1" applyProtection="1">
      <alignment horizontal="center"/>
      <protection locked="0"/>
    </xf>
    <xf numFmtId="11" fontId="22" fillId="9" borderId="51" xfId="0" applyNumberFormat="1" applyFont="1" applyFill="1" applyBorder="1" applyAlignment="1" applyProtection="1">
      <alignment horizontal="center"/>
      <protection locked="0"/>
    </xf>
    <xf numFmtId="0" fontId="9" fillId="5" borderId="33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32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25" xfId="0" applyFont="1" applyFill="1" applyBorder="1" applyAlignment="1">
      <alignment horizontal="center" vertical="center" wrapText="1"/>
    </xf>
    <xf numFmtId="16" fontId="30" fillId="9" borderId="34" xfId="0" applyNumberFormat="1" applyFont="1" applyFill="1" applyBorder="1" applyAlignment="1">
      <alignment horizontal="center"/>
    </xf>
    <xf numFmtId="16" fontId="30" fillId="9" borderId="2" xfId="0" applyNumberFormat="1" applyFont="1" applyFill="1" applyBorder="1" applyAlignment="1">
      <alignment horizontal="center"/>
    </xf>
    <xf numFmtId="0" fontId="36" fillId="44" borderId="1" xfId="0" applyFont="1" applyFill="1" applyBorder="1" applyAlignment="1">
      <alignment horizontal="center" vertical="center" wrapText="1"/>
    </xf>
    <xf numFmtId="0" fontId="36" fillId="44" borderId="11" xfId="0" applyFont="1" applyFill="1" applyBorder="1" applyAlignment="1">
      <alignment horizontal="center" vertical="center" wrapText="1"/>
    </xf>
    <xf numFmtId="0" fontId="36" fillId="38" borderId="60" xfId="0" applyFont="1" applyFill="1" applyBorder="1" applyAlignment="1">
      <alignment horizontal="center" vertical="center" wrapText="1"/>
    </xf>
    <xf numFmtId="0" fontId="36" fillId="38" borderId="20" xfId="0" applyFont="1" applyFill="1" applyBorder="1" applyAlignment="1">
      <alignment horizontal="center" vertical="center" wrapText="1"/>
    </xf>
    <xf numFmtId="0" fontId="36" fillId="44" borderId="21" xfId="0" applyFont="1" applyFill="1" applyBorder="1" applyAlignment="1">
      <alignment horizontal="center" vertical="center" wrapText="1"/>
    </xf>
    <xf numFmtId="0" fontId="9" fillId="6" borderId="33" xfId="0" applyFont="1" applyFill="1" applyBorder="1" applyAlignment="1">
      <alignment horizontal="center" vertical="center" wrapText="1"/>
    </xf>
    <xf numFmtId="0" fontId="15" fillId="4" borderId="49" xfId="0" applyFont="1" applyFill="1" applyBorder="1" applyAlignment="1">
      <alignment horizontal="center" vertical="center" wrapText="1"/>
    </xf>
    <xf numFmtId="0" fontId="15" fillId="4" borderId="50" xfId="0" applyFont="1" applyFill="1" applyBorder="1" applyAlignment="1">
      <alignment horizontal="center" vertical="center" wrapText="1"/>
    </xf>
    <xf numFmtId="0" fontId="15" fillId="4" borderId="54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15" fillId="7" borderId="33" xfId="0" applyFont="1" applyFill="1" applyBorder="1" applyAlignment="1">
      <alignment horizontal="center" vertical="center" wrapText="1"/>
    </xf>
    <xf numFmtId="16" fontId="30" fillId="9" borderId="51" xfId="0" applyNumberFormat="1" applyFont="1" applyFill="1" applyBorder="1" applyAlignment="1">
      <alignment horizontal="center"/>
    </xf>
    <xf numFmtId="0" fontId="9" fillId="5" borderId="68" xfId="0" applyFont="1" applyFill="1" applyBorder="1" applyAlignment="1">
      <alignment horizontal="center" vertical="center" wrapText="1"/>
    </xf>
    <xf numFmtId="0" fontId="9" fillId="5" borderId="61" xfId="0" applyFont="1" applyFill="1" applyBorder="1" applyAlignment="1">
      <alignment horizontal="center" vertical="center" wrapText="1"/>
    </xf>
    <xf numFmtId="0" fontId="9" fillId="5" borderId="69" xfId="0" applyFont="1" applyFill="1" applyBorder="1" applyAlignment="1">
      <alignment horizontal="center" vertical="center" wrapText="1"/>
    </xf>
    <xf numFmtId="0" fontId="15" fillId="7" borderId="18" xfId="0" applyFont="1" applyFill="1" applyBorder="1" applyAlignment="1">
      <alignment horizontal="center" vertical="center" wrapText="1"/>
    </xf>
    <xf numFmtId="0" fontId="15" fillId="7" borderId="60" xfId="0" applyFont="1" applyFill="1" applyBorder="1" applyAlignment="1">
      <alignment horizontal="center" vertical="center" wrapText="1"/>
    </xf>
    <xf numFmtId="0" fontId="15" fillId="7" borderId="20" xfId="0" applyFont="1" applyFill="1" applyBorder="1" applyAlignment="1">
      <alignment horizontal="center" vertical="center" wrapText="1"/>
    </xf>
    <xf numFmtId="0" fontId="36" fillId="38" borderId="68" xfId="0" applyFont="1" applyFill="1" applyBorder="1" applyAlignment="1">
      <alignment horizontal="center" vertical="center" wrapText="1"/>
    </xf>
    <xf numFmtId="0" fontId="36" fillId="38" borderId="61" xfId="0" applyFont="1" applyFill="1" applyBorder="1" applyAlignment="1">
      <alignment horizontal="center" vertical="center" wrapText="1"/>
    </xf>
    <xf numFmtId="0" fontId="36" fillId="38" borderId="69" xfId="0" applyFont="1" applyFill="1" applyBorder="1" applyAlignment="1">
      <alignment horizontal="center" vertical="center" wrapText="1"/>
    </xf>
    <xf numFmtId="11" fontId="36" fillId="29" borderId="105" xfId="0" applyNumberFormat="1" applyFont="1" applyFill="1" applyBorder="1" applyAlignment="1">
      <alignment horizontal="center" vertical="center" wrapText="1"/>
    </xf>
    <xf numFmtId="11" fontId="36" fillId="29" borderId="32" xfId="0" applyNumberFormat="1" applyFont="1" applyFill="1" applyBorder="1" applyAlignment="1">
      <alignment horizontal="center" vertical="center" wrapText="1"/>
    </xf>
    <xf numFmtId="11" fontId="36" fillId="29" borderId="6" xfId="0" applyNumberFormat="1" applyFont="1" applyFill="1" applyBorder="1" applyAlignment="1">
      <alignment horizontal="center" vertical="center" wrapText="1"/>
    </xf>
    <xf numFmtId="11" fontId="36" fillId="29" borderId="129" xfId="0" applyNumberFormat="1" applyFont="1" applyFill="1" applyBorder="1" applyAlignment="1">
      <alignment horizontal="center" vertical="center" wrapText="1"/>
    </xf>
    <xf numFmtId="11" fontId="36" fillId="29" borderId="68" xfId="0" applyNumberFormat="1" applyFont="1" applyFill="1" applyBorder="1" applyAlignment="1">
      <alignment horizontal="center" vertical="center" wrapText="1"/>
    </xf>
    <xf numFmtId="11" fontId="36" fillId="29" borderId="61" xfId="0" applyNumberFormat="1" applyFont="1" applyFill="1" applyBorder="1" applyAlignment="1">
      <alignment horizontal="center" vertical="center" wrapText="1"/>
    </xf>
    <xf numFmtId="11" fontId="36" fillId="29" borderId="130" xfId="0" applyNumberFormat="1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/>
    </xf>
    <xf numFmtId="0" fontId="36" fillId="42" borderId="114" xfId="0" applyFont="1" applyFill="1" applyBorder="1" applyAlignment="1">
      <alignment horizontal="center" vertical="center" wrapText="1"/>
    </xf>
    <xf numFmtId="0" fontId="36" fillId="42" borderId="105" xfId="0" applyFont="1" applyFill="1" applyBorder="1" applyAlignment="1">
      <alignment horizontal="center" vertical="center" wrapText="1"/>
    </xf>
    <xf numFmtId="0" fontId="36" fillId="42" borderId="126" xfId="0" applyFont="1" applyFill="1" applyBorder="1" applyAlignment="1">
      <alignment horizontal="center" vertical="center" wrapText="1"/>
    </xf>
    <xf numFmtId="0" fontId="36" fillId="42" borderId="62" xfId="0" applyFont="1" applyFill="1" applyBorder="1" applyAlignment="1">
      <alignment horizontal="center" vertical="center" wrapText="1"/>
    </xf>
    <xf numFmtId="0" fontId="36" fillId="42" borderId="124" xfId="0" applyFont="1" applyFill="1" applyBorder="1" applyAlignment="1">
      <alignment horizontal="center" vertical="center" wrapText="1"/>
    </xf>
    <xf numFmtId="0" fontId="36" fillId="42" borderId="125" xfId="0" applyFont="1" applyFill="1" applyBorder="1" applyAlignment="1">
      <alignment horizontal="center" vertical="center" wrapText="1"/>
    </xf>
    <xf numFmtId="0" fontId="36" fillId="42" borderId="29" xfId="0" applyFont="1" applyFill="1" applyBorder="1" applyAlignment="1">
      <alignment horizontal="center" vertical="center" wrapText="1"/>
    </xf>
    <xf numFmtId="0" fontId="36" fillId="42" borderId="127" xfId="0" applyFont="1" applyFill="1" applyBorder="1" applyAlignment="1">
      <alignment horizontal="center" vertical="center" wrapText="1"/>
    </xf>
    <xf numFmtId="0" fontId="36" fillId="42" borderId="27" xfId="0" applyFont="1" applyFill="1" applyBorder="1" applyAlignment="1">
      <alignment horizontal="center" vertical="center" wrapText="1"/>
    </xf>
    <xf numFmtId="0" fontId="36" fillId="42" borderId="122" xfId="0" applyFont="1" applyFill="1" applyBorder="1" applyAlignment="1">
      <alignment horizontal="center" vertical="center" wrapText="1"/>
    </xf>
    <xf numFmtId="0" fontId="36" fillId="42" borderId="22" xfId="0" applyFont="1" applyFill="1" applyBorder="1" applyAlignment="1">
      <alignment horizontal="center" vertical="center" wrapText="1"/>
    </xf>
    <xf numFmtId="0" fontId="36" fillId="42" borderId="123" xfId="0" applyFont="1" applyFill="1" applyBorder="1" applyAlignment="1">
      <alignment horizontal="center" vertical="center" wrapText="1"/>
    </xf>
    <xf numFmtId="0" fontId="9" fillId="19" borderId="32" xfId="0" applyFont="1" applyFill="1" applyBorder="1" applyAlignment="1">
      <alignment horizontal="center" vertical="center" wrapText="1"/>
    </xf>
    <xf numFmtId="0" fontId="9" fillId="19" borderId="6" xfId="0" applyFont="1" applyFill="1" applyBorder="1" applyAlignment="1">
      <alignment horizontal="center" vertical="center" wrapText="1"/>
    </xf>
    <xf numFmtId="0" fontId="9" fillId="19" borderId="129" xfId="0" applyFont="1" applyFill="1" applyBorder="1" applyAlignment="1">
      <alignment horizontal="center" vertical="center" wrapText="1"/>
    </xf>
    <xf numFmtId="0" fontId="9" fillId="19" borderId="68" xfId="0" applyFont="1" applyFill="1" applyBorder="1" applyAlignment="1">
      <alignment horizontal="center" vertical="center" wrapText="1"/>
    </xf>
    <xf numFmtId="0" fontId="9" fillId="19" borderId="61" xfId="0" applyFont="1" applyFill="1" applyBorder="1" applyAlignment="1">
      <alignment horizontal="center" vertical="center" wrapText="1"/>
    </xf>
    <xf numFmtId="0" fontId="9" fillId="19" borderId="130" xfId="0" applyFont="1" applyFill="1" applyBorder="1" applyAlignment="1">
      <alignment horizontal="center" vertical="center" wrapText="1"/>
    </xf>
    <xf numFmtId="11" fontId="9" fillId="20" borderId="11" xfId="0" applyNumberFormat="1" applyFont="1" applyFill="1" applyBorder="1" applyAlignment="1">
      <alignment horizontal="center" vertical="center" wrapText="1"/>
    </xf>
    <xf numFmtId="11" fontId="9" fillId="20" borderId="1" xfId="0" applyNumberFormat="1" applyFont="1" applyFill="1" applyBorder="1" applyAlignment="1">
      <alignment horizontal="center" vertical="center" wrapText="1"/>
    </xf>
    <xf numFmtId="11" fontId="36" fillId="28" borderId="112" xfId="0" applyNumberFormat="1" applyFont="1" applyFill="1" applyBorder="1" applyAlignment="1">
      <alignment horizontal="center" vertical="center" wrapText="1"/>
    </xf>
    <xf numFmtId="11" fontId="36" fillId="28" borderId="1" xfId="0" applyNumberFormat="1" applyFont="1" applyFill="1" applyBorder="1" applyAlignment="1">
      <alignment horizontal="center" vertical="center" wrapText="1"/>
    </xf>
    <xf numFmtId="11" fontId="36" fillId="28" borderId="129" xfId="0" applyNumberFormat="1" applyFont="1" applyFill="1" applyBorder="1" applyAlignment="1">
      <alignment horizontal="center" vertical="center" wrapText="1"/>
    </xf>
    <xf numFmtId="11" fontId="36" fillId="28" borderId="131" xfId="0" applyNumberFormat="1" applyFont="1" applyFill="1" applyBorder="1" applyAlignment="1">
      <alignment horizontal="center" vertical="center" wrapText="1"/>
    </xf>
    <xf numFmtId="0" fontId="9" fillId="19" borderId="25" xfId="0" applyFont="1" applyFill="1" applyBorder="1" applyAlignment="1">
      <alignment horizontal="center" vertical="center" wrapText="1"/>
    </xf>
    <xf numFmtId="11" fontId="9" fillId="25" borderId="18" xfId="0" applyNumberFormat="1" applyFont="1" applyFill="1" applyBorder="1" applyAlignment="1">
      <alignment horizontal="center" vertical="center" wrapText="1"/>
    </xf>
    <xf numFmtId="11" fontId="9" fillId="25" borderId="60" xfId="0" applyNumberFormat="1" applyFont="1" applyFill="1" applyBorder="1" applyAlignment="1">
      <alignment horizontal="center" vertical="center" wrapText="1"/>
    </xf>
    <xf numFmtId="11" fontId="9" fillId="25" borderId="20" xfId="0" applyNumberFormat="1" applyFont="1" applyFill="1" applyBorder="1" applyAlignment="1">
      <alignment horizontal="center" vertical="center" wrapText="1"/>
    </xf>
    <xf numFmtId="11" fontId="9" fillId="25" borderId="32" xfId="0" applyNumberFormat="1" applyFont="1" applyFill="1" applyBorder="1" applyAlignment="1">
      <alignment horizontal="center" vertical="center" wrapText="1"/>
    </xf>
    <xf numFmtId="11" fontId="9" fillId="25" borderId="6" xfId="0" applyNumberFormat="1" applyFont="1" applyFill="1" applyBorder="1" applyAlignment="1">
      <alignment horizontal="center" vertical="center" wrapText="1"/>
    </xf>
    <xf numFmtId="11" fontId="9" fillId="25" borderId="25" xfId="0" applyNumberFormat="1" applyFont="1" applyFill="1" applyBorder="1" applyAlignment="1">
      <alignment horizontal="center" vertical="center" wrapText="1"/>
    </xf>
    <xf numFmtId="0" fontId="36" fillId="38" borderId="1" xfId="0" applyFont="1" applyFill="1" applyBorder="1" applyAlignment="1">
      <alignment horizontal="center" vertical="center" wrapText="1"/>
    </xf>
    <xf numFmtId="0" fontId="36" fillId="38" borderId="18" xfId="0" applyFont="1" applyFill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11" fontId="9" fillId="25" borderId="68" xfId="0" applyNumberFormat="1" applyFont="1" applyFill="1" applyBorder="1" applyAlignment="1">
      <alignment horizontal="center" vertical="center" wrapText="1"/>
    </xf>
    <xf numFmtId="11" fontId="9" fillId="25" borderId="61" xfId="0" applyNumberFormat="1" applyFont="1" applyFill="1" applyBorder="1" applyAlignment="1">
      <alignment horizontal="center" vertical="center" wrapText="1"/>
    </xf>
    <xf numFmtId="11" fontId="9" fillId="25" borderId="69" xfId="0" applyNumberFormat="1" applyFont="1" applyFill="1" applyBorder="1" applyAlignment="1">
      <alignment horizontal="center" vertical="center" wrapText="1"/>
    </xf>
    <xf numFmtId="16" fontId="22" fillId="9" borderId="51" xfId="0" applyNumberFormat="1" applyFont="1" applyFill="1" applyBorder="1" applyAlignment="1">
      <alignment horizontal="center"/>
    </xf>
    <xf numFmtId="16" fontId="22" fillId="9" borderId="46" xfId="0" applyNumberFormat="1" applyFont="1" applyFill="1" applyBorder="1" applyAlignment="1">
      <alignment horizontal="center"/>
    </xf>
    <xf numFmtId="16" fontId="22" fillId="9" borderId="47" xfId="0" applyNumberFormat="1" applyFont="1" applyFill="1" applyBorder="1" applyAlignment="1">
      <alignment horizontal="center"/>
    </xf>
    <xf numFmtId="0" fontId="36" fillId="38" borderId="4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11" fontId="29" fillId="29" borderId="18" xfId="0" applyNumberFormat="1" applyFont="1" applyFill="1" applyBorder="1" applyAlignment="1">
      <alignment horizontal="center" vertical="center" wrapText="1"/>
    </xf>
    <xf numFmtId="11" fontId="29" fillId="29" borderId="60" xfId="0" applyNumberFormat="1" applyFont="1" applyFill="1" applyBorder="1" applyAlignment="1">
      <alignment horizontal="center" vertical="center" wrapText="1"/>
    </xf>
    <xf numFmtId="11" fontId="29" fillId="29" borderId="20" xfId="0" applyNumberFormat="1" applyFont="1" applyFill="1" applyBorder="1" applyAlignment="1">
      <alignment horizontal="center" vertical="center" wrapText="1"/>
    </xf>
    <xf numFmtId="11" fontId="29" fillId="29" borderId="32" xfId="0" applyNumberFormat="1" applyFont="1" applyFill="1" applyBorder="1" applyAlignment="1">
      <alignment horizontal="center" vertical="center" wrapText="1"/>
    </xf>
    <xf numFmtId="11" fontId="29" fillId="29" borderId="6" xfId="0" applyNumberFormat="1" applyFont="1" applyFill="1" applyBorder="1" applyAlignment="1">
      <alignment horizontal="center" vertical="center" wrapText="1"/>
    </xf>
    <xf numFmtId="11" fontId="29" fillId="29" borderId="25" xfId="0" applyNumberFormat="1" applyFont="1" applyFill="1" applyBorder="1" applyAlignment="1">
      <alignment horizontal="center" vertical="center" wrapText="1"/>
    </xf>
    <xf numFmtId="11" fontId="29" fillId="29" borderId="68" xfId="0" applyNumberFormat="1" applyFont="1" applyFill="1" applyBorder="1" applyAlignment="1">
      <alignment horizontal="center" vertical="center" wrapText="1"/>
    </xf>
    <xf numFmtId="11" fontId="29" fillId="29" borderId="61" xfId="0" applyNumberFormat="1" applyFont="1" applyFill="1" applyBorder="1" applyAlignment="1">
      <alignment horizontal="center" vertical="center" wrapText="1"/>
    </xf>
    <xf numFmtId="11" fontId="29" fillId="29" borderId="69" xfId="0" applyNumberFormat="1" applyFont="1" applyFill="1" applyBorder="1" applyAlignment="1">
      <alignment horizontal="center" vertical="center" wrapText="1"/>
    </xf>
    <xf numFmtId="11" fontId="36" fillId="29" borderId="114" xfId="0" applyNumberFormat="1" applyFont="1" applyFill="1" applyBorder="1" applyAlignment="1">
      <alignment horizontal="center" vertical="center" wrapText="1"/>
    </xf>
    <xf numFmtId="11" fontId="9" fillId="20" borderId="68" xfId="0" applyNumberFormat="1" applyFont="1" applyFill="1" applyBorder="1" applyAlignment="1">
      <alignment horizontal="center" vertical="center" wrapText="1"/>
    </xf>
    <xf numFmtId="11" fontId="9" fillId="20" borderId="61" xfId="0" applyNumberFormat="1" applyFont="1" applyFill="1" applyBorder="1" applyAlignment="1">
      <alignment horizontal="center" vertical="center" wrapText="1"/>
    </xf>
    <xf numFmtId="11" fontId="9" fillId="20" borderId="69" xfId="0" applyNumberFormat="1" applyFont="1" applyFill="1" applyBorder="1" applyAlignment="1">
      <alignment horizontal="center" vertical="center" wrapText="1"/>
    </xf>
    <xf numFmtId="0" fontId="18" fillId="13" borderId="40" xfId="0" applyFont="1" applyFill="1" applyBorder="1" applyAlignment="1">
      <alignment horizontal="center" vertical="center" wrapText="1"/>
    </xf>
    <xf numFmtId="0" fontId="18" fillId="13" borderId="41" xfId="0" applyFont="1" applyFill="1" applyBorder="1" applyAlignment="1">
      <alignment horizontal="center" vertical="center" wrapText="1"/>
    </xf>
    <xf numFmtId="0" fontId="17" fillId="13" borderId="47" xfId="0" applyFont="1" applyFill="1" applyBorder="1" applyAlignment="1">
      <alignment horizontal="center" vertical="center"/>
    </xf>
    <xf numFmtId="0" fontId="17" fillId="13" borderId="51" xfId="0" applyFont="1" applyFill="1" applyBorder="1" applyAlignment="1">
      <alignment horizontal="center" vertical="center"/>
    </xf>
    <xf numFmtId="0" fontId="17" fillId="13" borderId="46" xfId="0" applyFont="1" applyFill="1" applyBorder="1" applyAlignment="1">
      <alignment horizontal="center" vertical="center"/>
    </xf>
    <xf numFmtId="0" fontId="9" fillId="19" borderId="18" xfId="0" applyFont="1" applyFill="1" applyBorder="1" applyAlignment="1">
      <alignment horizontal="center" vertical="center" wrapText="1"/>
    </xf>
    <xf numFmtId="0" fontId="9" fillId="19" borderId="60" xfId="0" applyFont="1" applyFill="1" applyBorder="1" applyAlignment="1">
      <alignment horizontal="center" vertical="center" wrapText="1"/>
    </xf>
    <xf numFmtId="0" fontId="9" fillId="19" borderId="20" xfId="0" applyFont="1" applyFill="1" applyBorder="1" applyAlignment="1">
      <alignment horizontal="center" vertical="center" wrapText="1"/>
    </xf>
    <xf numFmtId="0" fontId="20" fillId="0" borderId="51" xfId="0" applyFont="1" applyBorder="1" applyAlignment="1">
      <alignment horizontal="center"/>
    </xf>
    <xf numFmtId="0" fontId="20" fillId="0" borderId="46" xfId="0" applyFont="1" applyBorder="1" applyAlignment="1">
      <alignment horizontal="center"/>
    </xf>
    <xf numFmtId="0" fontId="16" fillId="0" borderId="47" xfId="0" applyFont="1" applyBorder="1" applyAlignment="1">
      <alignment horizontal="center"/>
    </xf>
    <xf numFmtId="0" fontId="16" fillId="0" borderId="46" xfId="0" applyFont="1" applyBorder="1" applyAlignment="1">
      <alignment horizontal="center"/>
    </xf>
    <xf numFmtId="0" fontId="20" fillId="0" borderId="47" xfId="0" applyFont="1" applyBorder="1" applyAlignment="1">
      <alignment horizontal="center"/>
    </xf>
    <xf numFmtId="0" fontId="11" fillId="0" borderId="37" xfId="0" applyFont="1" applyBorder="1" applyAlignment="1">
      <alignment horizontal="center" vertical="center" wrapText="1"/>
    </xf>
    <xf numFmtId="0" fontId="36" fillId="38" borderId="21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9" fillId="19" borderId="69" xfId="0" applyFont="1" applyFill="1" applyBorder="1" applyAlignment="1">
      <alignment horizontal="center" vertical="center" wrapText="1"/>
    </xf>
    <xf numFmtId="0" fontId="22" fillId="9" borderId="51" xfId="0" applyFont="1" applyFill="1" applyBorder="1" applyAlignment="1">
      <alignment horizontal="center"/>
    </xf>
    <xf numFmtId="0" fontId="22" fillId="9" borderId="46" xfId="0" applyFont="1" applyFill="1" applyBorder="1" applyAlignment="1">
      <alignment horizontal="center"/>
    </xf>
    <xf numFmtId="0" fontId="9" fillId="34" borderId="32" xfId="0" applyFont="1" applyFill="1" applyBorder="1" applyAlignment="1">
      <alignment horizontal="center" vertical="center" wrapText="1"/>
    </xf>
    <xf numFmtId="0" fontId="9" fillId="34" borderId="6" xfId="0" applyFont="1" applyFill="1" applyBorder="1" applyAlignment="1">
      <alignment horizontal="center" vertical="center" wrapText="1"/>
    </xf>
    <xf numFmtId="0" fontId="9" fillId="34" borderId="25" xfId="0" applyFont="1" applyFill="1" applyBorder="1" applyAlignment="1">
      <alignment horizontal="center" vertical="center" wrapText="1"/>
    </xf>
    <xf numFmtId="0" fontId="9" fillId="34" borderId="68" xfId="0" applyFont="1" applyFill="1" applyBorder="1" applyAlignment="1">
      <alignment horizontal="center" vertical="center" wrapText="1"/>
    </xf>
    <xf numFmtId="0" fontId="9" fillId="34" borderId="61" xfId="0" applyFont="1" applyFill="1" applyBorder="1" applyAlignment="1">
      <alignment horizontal="center" vertical="center" wrapText="1"/>
    </xf>
    <xf numFmtId="0" fontId="9" fillId="34" borderId="69" xfId="0" applyFont="1" applyFill="1" applyBorder="1" applyAlignment="1">
      <alignment horizontal="center" vertical="center" wrapText="1"/>
    </xf>
    <xf numFmtId="0" fontId="22" fillId="9" borderId="47" xfId="0" applyFont="1" applyFill="1" applyBorder="1" applyAlignment="1">
      <alignment horizontal="center"/>
    </xf>
    <xf numFmtId="164" fontId="15" fillId="32" borderId="18" xfId="0" applyNumberFormat="1" applyFont="1" applyFill="1" applyBorder="1" applyAlignment="1">
      <alignment horizontal="center" vertical="center" wrapText="1"/>
    </xf>
    <xf numFmtId="164" fontId="15" fillId="32" borderId="60" xfId="0" applyNumberFormat="1" applyFont="1" applyFill="1" applyBorder="1" applyAlignment="1">
      <alignment horizontal="center" vertical="center" wrapText="1"/>
    </xf>
    <xf numFmtId="164" fontId="15" fillId="32" borderId="20" xfId="0" applyNumberFormat="1" applyFont="1" applyFill="1" applyBorder="1" applyAlignment="1">
      <alignment horizontal="center" vertical="center" wrapText="1"/>
    </xf>
    <xf numFmtId="164" fontId="15" fillId="32" borderId="68" xfId="0" applyNumberFormat="1" applyFont="1" applyFill="1" applyBorder="1" applyAlignment="1">
      <alignment horizontal="center" vertical="center" wrapText="1"/>
    </xf>
    <xf numFmtId="164" fontId="15" fillId="32" borderId="61" xfId="0" applyNumberFormat="1" applyFont="1" applyFill="1" applyBorder="1" applyAlignment="1">
      <alignment horizontal="center" vertical="center" wrapText="1"/>
    </xf>
    <xf numFmtId="164" fontId="15" fillId="32" borderId="69" xfId="0" applyNumberFormat="1" applyFont="1" applyFill="1" applyBorder="1" applyAlignment="1">
      <alignment horizontal="center" vertical="center" wrapText="1"/>
    </xf>
    <xf numFmtId="16" fontId="22" fillId="9" borderId="34" xfId="0" applyNumberFormat="1" applyFont="1" applyFill="1" applyBorder="1" applyAlignment="1">
      <alignment horizontal="center"/>
    </xf>
    <xf numFmtId="16" fontId="22" fillId="9" borderId="2" xfId="0" applyNumberFormat="1" applyFont="1" applyFill="1" applyBorder="1" applyAlignment="1">
      <alignment horizontal="center"/>
    </xf>
    <xf numFmtId="16" fontId="22" fillId="9" borderId="35" xfId="0" applyNumberFormat="1" applyFont="1" applyFill="1" applyBorder="1" applyAlignment="1">
      <alignment horizontal="center"/>
    </xf>
    <xf numFmtId="16" fontId="22" fillId="9" borderId="15" xfId="0" applyNumberFormat="1" applyFont="1" applyFill="1" applyBorder="1" applyAlignment="1">
      <alignment horizontal="center"/>
    </xf>
    <xf numFmtId="16" fontId="22" fillId="9" borderId="16" xfId="0" applyNumberFormat="1" applyFont="1" applyFill="1" applyBorder="1" applyAlignment="1">
      <alignment horizontal="center"/>
    </xf>
    <xf numFmtId="16" fontId="22" fillId="9" borderId="17" xfId="0" applyNumberFormat="1" applyFont="1" applyFill="1" applyBorder="1" applyAlignment="1">
      <alignment horizontal="center"/>
    </xf>
    <xf numFmtId="0" fontId="9" fillId="23" borderId="53" xfId="0" applyFont="1" applyFill="1" applyBorder="1" applyAlignment="1">
      <alignment horizontal="center" vertical="center" wrapText="1"/>
    </xf>
    <xf numFmtId="0" fontId="9" fillId="23" borderId="30" xfId="0" applyFont="1" applyFill="1" applyBorder="1" applyAlignment="1">
      <alignment horizontal="center" vertical="center" wrapText="1"/>
    </xf>
    <xf numFmtId="0" fontId="9" fillId="23" borderId="41" xfId="0" applyFont="1" applyFill="1" applyBorder="1" applyAlignment="1">
      <alignment horizontal="center" vertical="center" wrapText="1"/>
    </xf>
    <xf numFmtId="0" fontId="9" fillId="23" borderId="32" xfId="0" applyFont="1" applyFill="1" applyBorder="1" applyAlignment="1">
      <alignment horizontal="center" vertical="center" wrapText="1"/>
    </xf>
    <xf numFmtId="0" fontId="9" fillId="23" borderId="6" xfId="0" applyFont="1" applyFill="1" applyBorder="1" applyAlignment="1">
      <alignment horizontal="center" vertical="center" wrapText="1"/>
    </xf>
    <xf numFmtId="0" fontId="9" fillId="23" borderId="25" xfId="0" applyFont="1" applyFill="1" applyBorder="1" applyAlignment="1">
      <alignment horizontal="center" vertical="center" wrapText="1"/>
    </xf>
    <xf numFmtId="0" fontId="9" fillId="23" borderId="68" xfId="0" applyFont="1" applyFill="1" applyBorder="1" applyAlignment="1">
      <alignment horizontal="center" vertical="center" wrapText="1"/>
    </xf>
    <xf numFmtId="0" fontId="9" fillId="23" borderId="61" xfId="0" applyFont="1" applyFill="1" applyBorder="1" applyAlignment="1">
      <alignment horizontal="center" vertical="center" wrapText="1"/>
    </xf>
    <xf numFmtId="0" fontId="9" fillId="23" borderId="69" xfId="0" applyFont="1" applyFill="1" applyBorder="1" applyAlignment="1">
      <alignment horizontal="center" vertical="center" wrapText="1"/>
    </xf>
    <xf numFmtId="0" fontId="9" fillId="34" borderId="53" xfId="0" applyFont="1" applyFill="1" applyBorder="1" applyAlignment="1">
      <alignment horizontal="center" vertical="center" wrapText="1"/>
    </xf>
    <xf numFmtId="0" fontId="9" fillId="34" borderId="30" xfId="0" applyFont="1" applyFill="1" applyBorder="1" applyAlignment="1">
      <alignment horizontal="center" vertical="center" wrapText="1"/>
    </xf>
    <xf numFmtId="0" fontId="9" fillId="34" borderId="60" xfId="0" applyFont="1" applyFill="1" applyBorder="1" applyAlignment="1">
      <alignment horizontal="center" vertical="center" wrapText="1"/>
    </xf>
    <xf numFmtId="0" fontId="9" fillId="34" borderId="41" xfId="0" applyFont="1" applyFill="1" applyBorder="1" applyAlignment="1">
      <alignment horizontal="center" vertical="center" wrapText="1"/>
    </xf>
    <xf numFmtId="0" fontId="36" fillId="38" borderId="98" xfId="0" applyFont="1" applyFill="1" applyBorder="1" applyAlignment="1">
      <alignment horizontal="center" vertical="center" wrapText="1"/>
    </xf>
    <xf numFmtId="0" fontId="36" fillId="38" borderId="99" xfId="0" applyFont="1" applyFill="1" applyBorder="1" applyAlignment="1">
      <alignment horizontal="center" vertical="center" wrapText="1"/>
    </xf>
    <xf numFmtId="0" fontId="36" fillId="38" borderId="102" xfId="0" applyFont="1" applyFill="1" applyBorder="1" applyAlignment="1">
      <alignment horizontal="center" vertical="center" wrapText="1"/>
    </xf>
    <xf numFmtId="0" fontId="36" fillId="38" borderId="100" xfId="0" applyFont="1" applyFill="1" applyBorder="1" applyAlignment="1">
      <alignment horizontal="center" vertical="center" wrapText="1"/>
    </xf>
    <xf numFmtId="0" fontId="36" fillId="38" borderId="101" xfId="0" applyFont="1" applyFill="1" applyBorder="1" applyAlignment="1">
      <alignment horizontal="center" vertical="center" wrapText="1"/>
    </xf>
    <xf numFmtId="0" fontId="36" fillId="38" borderId="103" xfId="0" applyFont="1" applyFill="1" applyBorder="1" applyAlignment="1">
      <alignment horizontal="center" vertical="center" wrapText="1"/>
    </xf>
    <xf numFmtId="0" fontId="9" fillId="23" borderId="112" xfId="0" applyFont="1" applyFill="1" applyBorder="1" applyAlignment="1">
      <alignment horizontal="center" vertical="center" wrapText="1"/>
    </xf>
    <xf numFmtId="0" fontId="9" fillId="23" borderId="1" xfId="0" applyFont="1" applyFill="1" applyBorder="1" applyAlignment="1">
      <alignment horizontal="center" vertical="center" wrapText="1"/>
    </xf>
    <xf numFmtId="0" fontId="9" fillId="23" borderId="33" xfId="0" applyFont="1" applyFill="1" applyBorder="1" applyAlignment="1">
      <alignment horizontal="center" vertical="center" wrapText="1"/>
    </xf>
    <xf numFmtId="0" fontId="9" fillId="23" borderId="104" xfId="0" applyFont="1" applyFill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9" fillId="17" borderId="18" xfId="0" applyFont="1" applyFill="1" applyBorder="1" applyAlignment="1">
      <alignment horizontal="center" vertical="center" wrapText="1"/>
    </xf>
    <xf numFmtId="0" fontId="9" fillId="17" borderId="60" xfId="0" applyFont="1" applyFill="1" applyBorder="1" applyAlignment="1">
      <alignment horizontal="center" vertical="center" wrapText="1"/>
    </xf>
    <xf numFmtId="0" fontId="9" fillId="17" borderId="128" xfId="0" applyFont="1" applyFill="1" applyBorder="1" applyAlignment="1">
      <alignment horizontal="center" vertical="center" wrapText="1"/>
    </xf>
    <xf numFmtId="0" fontId="9" fillId="17" borderId="32" xfId="0" applyFont="1" applyFill="1" applyBorder="1" applyAlignment="1">
      <alignment horizontal="center" vertical="center" wrapText="1"/>
    </xf>
    <xf numFmtId="0" fontId="9" fillId="17" borderId="6" xfId="0" applyFont="1" applyFill="1" applyBorder="1" applyAlignment="1">
      <alignment horizontal="center" vertical="center" wrapText="1"/>
    </xf>
    <xf numFmtId="0" fontId="9" fillId="17" borderId="129" xfId="0" applyFont="1" applyFill="1" applyBorder="1" applyAlignment="1">
      <alignment horizontal="center" vertical="center" wrapText="1"/>
    </xf>
    <xf numFmtId="0" fontId="9" fillId="17" borderId="68" xfId="0" applyFont="1" applyFill="1" applyBorder="1" applyAlignment="1">
      <alignment horizontal="center" vertical="center" wrapText="1"/>
    </xf>
    <xf numFmtId="0" fontId="9" fillId="17" borderId="61" xfId="0" applyFont="1" applyFill="1" applyBorder="1" applyAlignment="1">
      <alignment horizontal="center" vertical="center" wrapText="1"/>
    </xf>
    <xf numFmtId="0" fontId="9" fillId="17" borderId="130" xfId="0" applyFont="1" applyFill="1" applyBorder="1" applyAlignment="1">
      <alignment horizontal="center" vertical="center" wrapText="1"/>
    </xf>
    <xf numFmtId="0" fontId="9" fillId="19" borderId="128" xfId="0" applyFont="1" applyFill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wrapText="1"/>
    </xf>
    <xf numFmtId="0" fontId="11" fillId="0" borderId="37" xfId="0" applyFont="1" applyBorder="1" applyAlignment="1">
      <alignment horizontal="center" wrapText="1"/>
    </xf>
    <xf numFmtId="0" fontId="11" fillId="0" borderId="37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36" fillId="39" borderId="18" xfId="0" applyFont="1" applyFill="1" applyBorder="1" applyAlignment="1">
      <alignment horizontal="center" vertical="center" wrapText="1"/>
    </xf>
    <xf numFmtId="0" fontId="36" fillId="39" borderId="60" xfId="0" applyFont="1" applyFill="1" applyBorder="1" applyAlignment="1">
      <alignment horizontal="center" vertical="center" wrapText="1"/>
    </xf>
    <xf numFmtId="0" fontId="36" fillId="39" borderId="20" xfId="0" applyFont="1" applyFill="1" applyBorder="1" applyAlignment="1">
      <alignment horizontal="center" vertical="center" wrapText="1"/>
    </xf>
    <xf numFmtId="0" fontId="36" fillId="39" borderId="32" xfId="0" applyFont="1" applyFill="1" applyBorder="1" applyAlignment="1">
      <alignment horizontal="center" vertical="center" wrapText="1"/>
    </xf>
    <xf numFmtId="0" fontId="36" fillId="39" borderId="6" xfId="0" applyFont="1" applyFill="1" applyBorder="1" applyAlignment="1">
      <alignment horizontal="center" vertical="center" wrapText="1"/>
    </xf>
    <xf numFmtId="0" fontId="36" fillId="39" borderId="25" xfId="0" applyFont="1" applyFill="1" applyBorder="1" applyAlignment="1">
      <alignment horizontal="center" vertical="center" wrapText="1"/>
    </xf>
    <xf numFmtId="0" fontId="36" fillId="39" borderId="50" xfId="0" applyFont="1" applyFill="1" applyBorder="1" applyAlignment="1">
      <alignment horizontal="center" vertical="center" wrapText="1"/>
    </xf>
    <xf numFmtId="0" fontId="36" fillId="39" borderId="54" xfId="0" applyFont="1" applyFill="1" applyBorder="1" applyAlignment="1">
      <alignment horizontal="center" vertical="center" wrapText="1"/>
    </xf>
    <xf numFmtId="0" fontId="36" fillId="39" borderId="10" xfId="0" applyFont="1" applyFill="1" applyBorder="1" applyAlignment="1">
      <alignment horizontal="center" vertical="center" wrapText="1"/>
    </xf>
    <xf numFmtId="0" fontId="36" fillId="39" borderId="12" xfId="0" applyFont="1" applyFill="1" applyBorder="1" applyAlignment="1">
      <alignment horizontal="center" vertical="center" wrapText="1"/>
    </xf>
    <xf numFmtId="0" fontId="36" fillId="39" borderId="8" xfId="0" applyFont="1" applyFill="1" applyBorder="1" applyAlignment="1">
      <alignment horizontal="center" vertical="center" wrapText="1"/>
    </xf>
    <xf numFmtId="0" fontId="15" fillId="50" borderId="33" xfId="0" applyFont="1" applyFill="1" applyBorder="1" applyAlignment="1">
      <alignment horizontal="center" vertical="center" wrapText="1"/>
    </xf>
    <xf numFmtId="0" fontId="15" fillId="50" borderId="1" xfId="0" applyFont="1" applyFill="1" applyBorder="1" applyAlignment="1">
      <alignment horizontal="center" vertical="center" wrapText="1"/>
    </xf>
    <xf numFmtId="0" fontId="15" fillId="50" borderId="21" xfId="0" applyFont="1" applyFill="1" applyBorder="1" applyAlignment="1">
      <alignment horizontal="center" vertical="center" wrapText="1"/>
    </xf>
    <xf numFmtId="0" fontId="15" fillId="50" borderId="18" xfId="0" applyFont="1" applyFill="1" applyBorder="1" applyAlignment="1">
      <alignment horizontal="center" vertical="center" wrapText="1"/>
    </xf>
    <xf numFmtId="0" fontId="15" fillId="50" borderId="60" xfId="0" applyFont="1" applyFill="1" applyBorder="1" applyAlignment="1">
      <alignment horizontal="center" vertical="center"/>
    </xf>
    <xf numFmtId="0" fontId="15" fillId="50" borderId="20" xfId="0" applyFont="1" applyFill="1" applyBorder="1" applyAlignment="1">
      <alignment horizontal="center" vertical="center"/>
    </xf>
    <xf numFmtId="0" fontId="15" fillId="50" borderId="1" xfId="0" applyFont="1" applyFill="1" applyBorder="1" applyAlignment="1">
      <alignment horizontal="center" vertical="center"/>
    </xf>
    <xf numFmtId="0" fontId="15" fillId="50" borderId="21" xfId="0" applyFont="1" applyFill="1" applyBorder="1" applyAlignment="1">
      <alignment horizontal="center" vertical="center"/>
    </xf>
    <xf numFmtId="0" fontId="36" fillId="40" borderId="159" xfId="0" applyFont="1" applyFill="1" applyBorder="1" applyAlignment="1">
      <alignment horizontal="center" vertical="center" wrapText="1"/>
    </xf>
    <xf numFmtId="0" fontId="36" fillId="40" borderId="160" xfId="0" applyFont="1" applyFill="1" applyBorder="1" applyAlignment="1">
      <alignment horizontal="center" vertical="center" wrapText="1"/>
    </xf>
    <xf numFmtId="0" fontId="36" fillId="40" borderId="161" xfId="0" applyFont="1" applyFill="1" applyBorder="1" applyAlignment="1">
      <alignment horizontal="center" vertical="center" wrapText="1"/>
    </xf>
    <xf numFmtId="0" fontId="15" fillId="50" borderId="60" xfId="0" applyFont="1" applyFill="1" applyBorder="1" applyAlignment="1">
      <alignment horizontal="center" vertical="center" wrapText="1"/>
    </xf>
    <xf numFmtId="0" fontId="15" fillId="50" borderId="87" xfId="0" applyFont="1" applyFill="1" applyBorder="1" applyAlignment="1">
      <alignment horizontal="center" vertical="center" wrapText="1"/>
    </xf>
    <xf numFmtId="0" fontId="15" fillId="50" borderId="32" xfId="0" applyFont="1" applyFill="1" applyBorder="1" applyAlignment="1">
      <alignment horizontal="center" vertical="center" wrapText="1"/>
    </xf>
    <xf numFmtId="0" fontId="15" fillId="50" borderId="6" xfId="0" applyFont="1" applyFill="1" applyBorder="1" applyAlignment="1">
      <alignment horizontal="center" vertical="center" wrapText="1"/>
    </xf>
    <xf numFmtId="0" fontId="15" fillId="50" borderId="24" xfId="0" applyFont="1" applyFill="1" applyBorder="1" applyAlignment="1">
      <alignment horizontal="center" vertical="center" wrapText="1"/>
    </xf>
    <xf numFmtId="0" fontId="15" fillId="50" borderId="68" xfId="0" applyFont="1" applyFill="1" applyBorder="1" applyAlignment="1">
      <alignment horizontal="center" vertical="center" wrapText="1"/>
    </xf>
    <xf numFmtId="0" fontId="15" fillId="50" borderId="61" xfId="0" applyFont="1" applyFill="1" applyBorder="1" applyAlignment="1">
      <alignment horizontal="center" vertical="center" wrapText="1"/>
    </xf>
    <xf numFmtId="0" fontId="15" fillId="50" borderId="89" xfId="0" applyFont="1" applyFill="1" applyBorder="1" applyAlignment="1">
      <alignment horizontal="center" vertical="center" wrapText="1"/>
    </xf>
    <xf numFmtId="0" fontId="36" fillId="39" borderId="27" xfId="0" applyFont="1" applyFill="1" applyBorder="1" applyAlignment="1">
      <alignment horizontal="center" vertical="center" wrapText="1"/>
    </xf>
    <xf numFmtId="0" fontId="36" fillId="39" borderId="13" xfId="0" applyFont="1" applyFill="1" applyBorder="1" applyAlignment="1">
      <alignment horizontal="center" vertical="center" wrapText="1"/>
    </xf>
    <xf numFmtId="0" fontId="36" fillId="39" borderId="80" xfId="0" applyFont="1" applyFill="1" applyBorder="1" applyAlignment="1">
      <alignment horizontal="center" vertical="center" wrapText="1"/>
    </xf>
    <xf numFmtId="0" fontId="36" fillId="39" borderId="72" xfId="0" applyFont="1" applyFill="1" applyBorder="1" applyAlignment="1">
      <alignment horizontal="center" vertical="center" wrapText="1"/>
    </xf>
    <xf numFmtId="0" fontId="36" fillId="39" borderId="26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/>
    </xf>
    <xf numFmtId="0" fontId="20" fillId="0" borderId="39" xfId="0" applyFont="1" applyFill="1" applyBorder="1" applyAlignment="1">
      <alignment horizontal="center"/>
    </xf>
    <xf numFmtId="0" fontId="16" fillId="0" borderId="38" xfId="0" applyFont="1" applyFill="1" applyBorder="1" applyAlignment="1">
      <alignment horizontal="center"/>
    </xf>
    <xf numFmtId="0" fontId="16" fillId="0" borderId="39" xfId="0" applyFont="1" applyFill="1" applyBorder="1" applyAlignment="1">
      <alignment horizontal="center"/>
    </xf>
    <xf numFmtId="0" fontId="36" fillId="38" borderId="22" xfId="0" applyFont="1" applyFill="1" applyBorder="1" applyAlignment="1">
      <alignment horizontal="center" vertical="center" wrapText="1"/>
    </xf>
    <xf numFmtId="0" fontId="36" fillId="38" borderId="13" xfId="0" applyFont="1" applyFill="1" applyBorder="1" applyAlignment="1">
      <alignment horizontal="center" vertical="center" wrapText="1"/>
    </xf>
    <xf numFmtId="0" fontId="36" fillId="38" borderId="80" xfId="0" applyFont="1" applyFill="1" applyBorder="1" applyAlignment="1">
      <alignment horizontal="center" vertical="center" wrapText="1"/>
    </xf>
    <xf numFmtId="0" fontId="36" fillId="38" borderId="50" xfId="0" applyFont="1" applyFill="1" applyBorder="1" applyAlignment="1">
      <alignment horizontal="center" vertical="center" wrapText="1"/>
    </xf>
    <xf numFmtId="0" fontId="36" fillId="38" borderId="54" xfId="0" applyFont="1" applyFill="1" applyBorder="1" applyAlignment="1">
      <alignment horizontal="center" vertical="center" wrapText="1"/>
    </xf>
    <xf numFmtId="0" fontId="20" fillId="0" borderId="45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/>
    </xf>
    <xf numFmtId="0" fontId="36" fillId="43" borderId="32" xfId="0" applyFont="1" applyFill="1" applyBorder="1" applyAlignment="1">
      <alignment horizontal="center" vertical="center" wrapText="1"/>
    </xf>
    <xf numFmtId="0" fontId="36" fillId="43" borderId="6" xfId="0" applyFont="1" applyFill="1" applyBorder="1" applyAlignment="1">
      <alignment horizontal="center" vertical="center" wrapText="1"/>
    </xf>
    <xf numFmtId="0" fontId="36" fillId="43" borderId="25" xfId="0" applyFont="1" applyFill="1" applyBorder="1" applyAlignment="1">
      <alignment horizontal="center" vertical="center" wrapText="1"/>
    </xf>
    <xf numFmtId="0" fontId="36" fillId="43" borderId="68" xfId="0" applyFont="1" applyFill="1" applyBorder="1" applyAlignment="1">
      <alignment horizontal="center" vertical="center" wrapText="1"/>
    </xf>
    <xf numFmtId="0" fontId="36" fillId="43" borderId="61" xfId="0" applyFont="1" applyFill="1" applyBorder="1" applyAlignment="1">
      <alignment horizontal="center" vertical="center" wrapText="1"/>
    </xf>
    <xf numFmtId="0" fontId="36" fillId="43" borderId="69" xfId="0" applyFont="1" applyFill="1" applyBorder="1" applyAlignment="1">
      <alignment horizontal="center" vertical="center" wrapText="1"/>
    </xf>
    <xf numFmtId="0" fontId="36" fillId="43" borderId="18" xfId="0" applyFont="1" applyFill="1" applyBorder="1" applyAlignment="1">
      <alignment horizontal="center" vertical="center" wrapText="1"/>
    </xf>
    <xf numFmtId="0" fontId="36" fillId="43" borderId="60" xfId="0" applyFont="1" applyFill="1" applyBorder="1" applyAlignment="1">
      <alignment horizontal="center" vertical="center" wrapText="1"/>
    </xf>
    <xf numFmtId="0" fontId="36" fillId="43" borderId="20" xfId="0" applyFont="1" applyFill="1" applyBorder="1" applyAlignment="1">
      <alignment horizontal="center" vertical="center" wrapText="1"/>
    </xf>
    <xf numFmtId="16" fontId="49" fillId="9" borderId="47" xfId="0" applyNumberFormat="1" applyFont="1" applyFill="1" applyBorder="1" applyAlignment="1">
      <alignment horizontal="center"/>
    </xf>
    <xf numFmtId="16" fontId="49" fillId="9" borderId="51" xfId="0" applyNumberFormat="1" applyFont="1" applyFill="1" applyBorder="1" applyAlignment="1">
      <alignment horizontal="center"/>
    </xf>
    <xf numFmtId="16" fontId="49" fillId="9" borderId="46" xfId="0" applyNumberFormat="1" applyFont="1" applyFill="1" applyBorder="1" applyAlignment="1">
      <alignment horizontal="center"/>
    </xf>
    <xf numFmtId="16" fontId="22" fillId="9" borderId="42" xfId="0" applyNumberFormat="1" applyFont="1" applyFill="1" applyBorder="1" applyAlignment="1">
      <alignment horizontal="center"/>
    </xf>
    <xf numFmtId="0" fontId="36" fillId="29" borderId="1" xfId="0" applyFont="1" applyFill="1" applyBorder="1" applyAlignment="1">
      <alignment horizontal="center" vertical="center" wrapText="1"/>
    </xf>
    <xf numFmtId="0" fontId="36" fillId="29" borderId="4" xfId="0" applyFont="1" applyFill="1" applyBorder="1" applyAlignment="1">
      <alignment horizontal="center" vertical="center" wrapText="1"/>
    </xf>
    <xf numFmtId="0" fontId="36" fillId="29" borderId="18" xfId="0" applyFont="1" applyFill="1" applyBorder="1" applyAlignment="1">
      <alignment horizontal="center" vertical="center" wrapText="1"/>
    </xf>
    <xf numFmtId="0" fontId="36" fillId="29" borderId="60" xfId="0" applyFont="1" applyFill="1" applyBorder="1" applyAlignment="1">
      <alignment horizontal="center" vertical="center" wrapText="1"/>
    </xf>
    <xf numFmtId="0" fontId="36" fillId="29" borderId="20" xfId="0" applyFont="1" applyFill="1" applyBorder="1" applyAlignment="1">
      <alignment horizontal="center" vertical="center" wrapText="1"/>
    </xf>
    <xf numFmtId="0" fontId="36" fillId="51" borderId="59" xfId="0" applyFont="1" applyFill="1" applyBorder="1" applyAlignment="1">
      <alignment horizontal="center" vertical="center" wrapText="1"/>
    </xf>
    <xf numFmtId="0" fontId="36" fillId="51" borderId="36" xfId="0" applyFont="1" applyFill="1" applyBorder="1" applyAlignment="1">
      <alignment horizontal="center" vertical="center" wrapText="1"/>
    </xf>
    <xf numFmtId="0" fontId="36" fillId="51" borderId="57" xfId="0" applyFont="1" applyFill="1" applyBorder="1" applyAlignment="1">
      <alignment horizontal="center" vertical="center" wrapText="1"/>
    </xf>
    <xf numFmtId="0" fontId="36" fillId="51" borderId="1" xfId="0" applyFont="1" applyFill="1" applyBorder="1" applyAlignment="1">
      <alignment horizontal="center" vertical="center" wrapText="1"/>
    </xf>
    <xf numFmtId="0" fontId="36" fillId="51" borderId="4" xfId="0" applyFont="1" applyFill="1" applyBorder="1" applyAlignment="1">
      <alignment horizontal="center" vertical="center" wrapText="1"/>
    </xf>
    <xf numFmtId="0" fontId="36" fillId="51" borderId="53" xfId="0" applyFont="1" applyFill="1" applyBorder="1" applyAlignment="1">
      <alignment horizontal="center" vertical="center" wrapText="1"/>
    </xf>
    <xf numFmtId="0" fontId="36" fillId="51" borderId="30" xfId="0" applyFont="1" applyFill="1" applyBorder="1" applyAlignment="1">
      <alignment horizontal="center" vertical="center" wrapText="1"/>
    </xf>
    <xf numFmtId="0" fontId="36" fillId="51" borderId="41" xfId="0" applyFont="1" applyFill="1" applyBorder="1" applyAlignment="1">
      <alignment horizontal="center" vertical="center" wrapText="1"/>
    </xf>
    <xf numFmtId="0" fontId="36" fillId="51" borderId="58" xfId="0" applyFont="1" applyFill="1" applyBorder="1" applyAlignment="1">
      <alignment horizontal="center" vertical="center" wrapText="1"/>
    </xf>
    <xf numFmtId="0" fontId="36" fillId="51" borderId="37" xfId="0" applyFont="1" applyFill="1" applyBorder="1" applyAlignment="1">
      <alignment horizontal="center" vertical="center" wrapText="1"/>
    </xf>
    <xf numFmtId="0" fontId="36" fillId="51" borderId="78" xfId="0" applyFont="1" applyFill="1" applyBorder="1" applyAlignment="1">
      <alignment horizontal="center" vertical="center" wrapText="1"/>
    </xf>
    <xf numFmtId="0" fontId="36" fillId="40" borderId="1" xfId="0" applyFont="1" applyFill="1" applyBorder="1" applyAlignment="1">
      <alignment horizontal="center" vertical="center" wrapText="1"/>
    </xf>
    <xf numFmtId="0" fontId="36" fillId="40" borderId="4" xfId="0" applyFont="1" applyFill="1" applyBorder="1" applyAlignment="1">
      <alignment horizontal="center" vertical="center" wrapText="1"/>
    </xf>
    <xf numFmtId="11" fontId="29" fillId="28" borderId="18" xfId="0" applyNumberFormat="1" applyFont="1" applyFill="1" applyBorder="1" applyAlignment="1">
      <alignment horizontal="center" vertical="center" wrapText="1"/>
    </xf>
    <xf numFmtId="11" fontId="29" fillId="28" borderId="60" xfId="0" applyNumberFormat="1" applyFont="1" applyFill="1" applyBorder="1" applyAlignment="1">
      <alignment horizontal="center" vertical="center" wrapText="1"/>
    </xf>
    <xf numFmtId="11" fontId="29" fillId="28" borderId="20" xfId="0" applyNumberFormat="1" applyFont="1" applyFill="1" applyBorder="1" applyAlignment="1">
      <alignment horizontal="center" vertical="center" wrapText="1"/>
    </xf>
    <xf numFmtId="11" fontId="29" fillId="28" borderId="32" xfId="0" applyNumberFormat="1" applyFont="1" applyFill="1" applyBorder="1" applyAlignment="1">
      <alignment horizontal="center" vertical="center" wrapText="1"/>
    </xf>
    <xf numFmtId="11" fontId="29" fillId="28" borderId="6" xfId="0" applyNumberFormat="1" applyFont="1" applyFill="1" applyBorder="1" applyAlignment="1">
      <alignment horizontal="center" vertical="center" wrapText="1"/>
    </xf>
    <xf numFmtId="11" fontId="29" fillId="28" borderId="25" xfId="0" applyNumberFormat="1" applyFont="1" applyFill="1" applyBorder="1" applyAlignment="1">
      <alignment horizontal="center" vertical="center" wrapText="1"/>
    </xf>
    <xf numFmtId="11" fontId="29" fillId="28" borderId="129" xfId="0" applyNumberFormat="1" applyFont="1" applyFill="1" applyBorder="1" applyAlignment="1">
      <alignment horizontal="center" vertical="center" wrapText="1"/>
    </xf>
    <xf numFmtId="11" fontId="29" fillId="28" borderId="68" xfId="0" applyNumberFormat="1" applyFont="1" applyFill="1" applyBorder="1" applyAlignment="1">
      <alignment horizontal="center" vertical="center" wrapText="1"/>
    </xf>
    <xf numFmtId="11" fontId="29" fillId="28" borderId="61" xfId="0" applyNumberFormat="1" applyFont="1" applyFill="1" applyBorder="1" applyAlignment="1">
      <alignment horizontal="center" vertical="center" wrapText="1"/>
    </xf>
    <xf numFmtId="11" fontId="29" fillId="28" borderId="69" xfId="0" applyNumberFormat="1" applyFont="1" applyFill="1" applyBorder="1" applyAlignment="1">
      <alignment horizontal="center" vertical="center" wrapText="1"/>
    </xf>
    <xf numFmtId="0" fontId="36" fillId="40" borderId="18" xfId="0" applyFont="1" applyFill="1" applyBorder="1" applyAlignment="1">
      <alignment horizontal="center" vertical="center" wrapText="1"/>
    </xf>
    <xf numFmtId="0" fontId="36" fillId="40" borderId="60" xfId="0" applyFont="1" applyFill="1" applyBorder="1" applyAlignment="1">
      <alignment horizontal="center" vertical="center" wrapText="1"/>
    </xf>
    <xf numFmtId="0" fontId="36" fillId="40" borderId="20" xfId="0" applyFont="1" applyFill="1" applyBorder="1" applyAlignment="1">
      <alignment horizontal="center" vertical="center" wrapText="1"/>
    </xf>
    <xf numFmtId="0" fontId="36" fillId="40" borderId="53" xfId="0" applyFont="1" applyFill="1" applyBorder="1" applyAlignment="1">
      <alignment horizontal="center" vertical="center" wrapText="1"/>
    </xf>
    <xf numFmtId="0" fontId="36" fillId="40" borderId="30" xfId="0" applyFont="1" applyFill="1" applyBorder="1" applyAlignment="1">
      <alignment horizontal="center" vertical="center" wrapText="1"/>
    </xf>
    <xf numFmtId="0" fontId="36" fillId="40" borderId="41" xfId="0" applyFont="1" applyFill="1" applyBorder="1" applyAlignment="1">
      <alignment horizontal="center" vertical="center" wrapText="1"/>
    </xf>
    <xf numFmtId="0" fontId="36" fillId="40" borderId="33" xfId="0" applyFont="1" applyFill="1" applyBorder="1" applyAlignment="1">
      <alignment horizontal="center" vertical="center" wrapText="1"/>
    </xf>
    <xf numFmtId="0" fontId="50" fillId="0" borderId="38" xfId="0" applyFont="1" applyFill="1" applyBorder="1" applyAlignment="1">
      <alignment horizontal="center"/>
    </xf>
    <xf numFmtId="0" fontId="50" fillId="0" borderId="39" xfId="0" applyFont="1" applyFill="1" applyBorder="1" applyAlignment="1">
      <alignment horizontal="center"/>
    </xf>
    <xf numFmtId="0" fontId="36" fillId="41" borderId="18" xfId="0" applyFont="1" applyFill="1" applyBorder="1" applyAlignment="1">
      <alignment horizontal="center" vertical="center" wrapText="1"/>
    </xf>
    <xf numFmtId="0" fontId="36" fillId="41" borderId="60" xfId="0" applyFont="1" applyFill="1" applyBorder="1" applyAlignment="1">
      <alignment horizontal="center" vertical="center" wrapText="1"/>
    </xf>
    <xf numFmtId="0" fontId="36" fillId="41" borderId="20" xfId="0" applyFont="1" applyFill="1" applyBorder="1" applyAlignment="1">
      <alignment horizontal="center" vertical="center" wrapText="1"/>
    </xf>
    <xf numFmtId="0" fontId="36" fillId="41" borderId="10" xfId="0" applyFont="1" applyFill="1" applyBorder="1" applyAlignment="1">
      <alignment horizontal="center" vertical="center" wrapText="1"/>
    </xf>
    <xf numFmtId="0" fontId="36" fillId="41" borderId="12" xfId="0" applyFont="1" applyFill="1" applyBorder="1" applyAlignment="1">
      <alignment horizontal="center" vertical="center" wrapText="1"/>
    </xf>
    <xf numFmtId="0" fontId="36" fillId="41" borderId="8" xfId="0" applyFont="1" applyFill="1" applyBorder="1" applyAlignment="1">
      <alignment horizontal="center" vertical="center" wrapText="1"/>
    </xf>
    <xf numFmtId="0" fontId="36" fillId="41" borderId="31" xfId="0" applyFont="1" applyFill="1" applyBorder="1" applyAlignment="1">
      <alignment horizontal="center" vertical="center" wrapText="1"/>
    </xf>
    <xf numFmtId="0" fontId="36" fillId="41" borderId="51" xfId="0" applyFont="1" applyFill="1" applyBorder="1" applyAlignment="1">
      <alignment horizontal="center" vertical="center" wrapText="1"/>
    </xf>
    <xf numFmtId="0" fontId="36" fillId="41" borderId="2" xfId="0" applyFont="1" applyFill="1" applyBorder="1" applyAlignment="1">
      <alignment horizontal="center" vertical="center" wrapText="1"/>
    </xf>
    <xf numFmtId="0" fontId="36" fillId="41" borderId="72" xfId="0" applyFont="1" applyFill="1" applyBorder="1" applyAlignment="1">
      <alignment horizontal="center" vertical="center" wrapText="1"/>
    </xf>
    <xf numFmtId="0" fontId="36" fillId="41" borderId="83" xfId="0" applyFont="1" applyFill="1" applyBorder="1" applyAlignment="1">
      <alignment horizontal="center" vertical="center" wrapText="1"/>
    </xf>
    <xf numFmtId="0" fontId="36" fillId="41" borderId="132" xfId="0" applyFont="1" applyFill="1" applyBorder="1" applyAlignment="1">
      <alignment horizontal="center" vertical="center" wrapText="1"/>
    </xf>
    <xf numFmtId="0" fontId="36" fillId="41" borderId="119" xfId="0" applyFont="1" applyFill="1" applyBorder="1" applyAlignment="1">
      <alignment horizontal="center" vertical="center" wrapText="1"/>
    </xf>
    <xf numFmtId="0" fontId="36" fillId="41" borderId="133" xfId="0" applyFont="1" applyFill="1" applyBorder="1" applyAlignment="1">
      <alignment horizontal="center" vertical="center" wrapText="1"/>
    </xf>
    <xf numFmtId="0" fontId="36" fillId="41" borderId="32" xfId="0" applyFont="1" applyFill="1" applyBorder="1" applyAlignment="1">
      <alignment horizontal="center" vertical="center" wrapText="1"/>
    </xf>
    <xf numFmtId="0" fontId="36" fillId="41" borderId="6" xfId="0" applyFont="1" applyFill="1" applyBorder="1" applyAlignment="1">
      <alignment horizontal="center" vertical="center" wrapText="1"/>
    </xf>
    <xf numFmtId="0" fontId="36" fillId="41" borderId="25" xfId="0" applyFont="1" applyFill="1" applyBorder="1" applyAlignment="1">
      <alignment horizontal="center" vertical="center" wrapText="1"/>
    </xf>
    <xf numFmtId="0" fontId="36" fillId="41" borderId="52" xfId="0" applyFont="1" applyFill="1" applyBorder="1" applyAlignment="1">
      <alignment horizontal="center" vertical="center" wrapText="1"/>
    </xf>
    <xf numFmtId="0" fontId="36" fillId="41" borderId="0" xfId="0" applyFont="1" applyFill="1" applyBorder="1" applyAlignment="1">
      <alignment horizontal="center" vertical="center" wrapText="1"/>
    </xf>
    <xf numFmtId="0" fontId="36" fillId="41" borderId="40" xfId="0" applyFont="1" applyFill="1" applyBorder="1" applyAlignment="1">
      <alignment horizontal="center" vertical="center" wrapText="1"/>
    </xf>
    <xf numFmtId="0" fontId="36" fillId="42" borderId="18" xfId="0" applyFont="1" applyFill="1" applyBorder="1" applyAlignment="1">
      <alignment horizontal="center" vertical="center" wrapText="1"/>
    </xf>
    <xf numFmtId="0" fontId="36" fillId="42" borderId="60" xfId="0" applyFont="1" applyFill="1" applyBorder="1" applyAlignment="1">
      <alignment horizontal="center" vertical="center" wrapText="1"/>
    </xf>
    <xf numFmtId="0" fontId="36" fillId="42" borderId="20" xfId="0" applyFont="1" applyFill="1" applyBorder="1" applyAlignment="1">
      <alignment horizontal="center" vertical="center" wrapText="1"/>
    </xf>
    <xf numFmtId="0" fontId="36" fillId="42" borderId="32" xfId="0" applyFont="1" applyFill="1" applyBorder="1" applyAlignment="1">
      <alignment horizontal="center" vertical="center" wrapText="1"/>
    </xf>
    <xf numFmtId="0" fontId="36" fillId="42" borderId="6" xfId="0" applyFont="1" applyFill="1" applyBorder="1" applyAlignment="1">
      <alignment horizontal="center" vertical="center" wrapText="1"/>
    </xf>
    <xf numFmtId="0" fontId="36" fillId="42" borderId="25" xfId="0" applyFont="1" applyFill="1" applyBorder="1" applyAlignment="1">
      <alignment horizontal="center" vertical="center" wrapText="1"/>
    </xf>
    <xf numFmtId="0" fontId="36" fillId="42" borderId="53" xfId="0" applyFont="1" applyFill="1" applyBorder="1" applyAlignment="1">
      <alignment horizontal="center" vertical="center" wrapText="1"/>
    </xf>
    <xf numFmtId="0" fontId="36" fillId="42" borderId="30" xfId="0" applyFont="1" applyFill="1" applyBorder="1" applyAlignment="1">
      <alignment horizontal="center" vertical="center" wrapText="1"/>
    </xf>
    <xf numFmtId="0" fontId="36" fillId="42" borderId="0" xfId="0" applyFont="1" applyFill="1" applyBorder="1" applyAlignment="1">
      <alignment horizontal="center" vertical="center" wrapText="1"/>
    </xf>
    <xf numFmtId="0" fontId="36" fillId="42" borderId="40" xfId="0" applyFont="1" applyFill="1" applyBorder="1" applyAlignment="1">
      <alignment horizontal="center" vertical="center" wrapText="1"/>
    </xf>
    <xf numFmtId="0" fontId="36" fillId="42" borderId="49" xfId="0" applyFont="1" applyFill="1" applyBorder="1" applyAlignment="1">
      <alignment horizontal="center" vertical="center" wrapText="1"/>
    </xf>
    <xf numFmtId="0" fontId="36" fillId="42" borderId="50" xfId="0" applyFont="1" applyFill="1" applyBorder="1" applyAlignment="1">
      <alignment horizontal="center" vertical="center" wrapText="1"/>
    </xf>
    <xf numFmtId="0" fontId="36" fillId="42" borderId="54" xfId="0" applyFont="1" applyFill="1" applyBorder="1" applyAlignment="1">
      <alignment horizontal="center" vertical="center" wrapText="1"/>
    </xf>
    <xf numFmtId="0" fontId="16" fillId="0" borderId="47" xfId="0" applyFont="1" applyFill="1" applyBorder="1" applyAlignment="1">
      <alignment horizontal="center"/>
    </xf>
    <xf numFmtId="0" fontId="16" fillId="0" borderId="46" xfId="0" applyFont="1" applyFill="1" applyBorder="1" applyAlignment="1">
      <alignment horizontal="center"/>
    </xf>
    <xf numFmtId="0" fontId="36" fillId="42" borderId="1" xfId="0" applyFont="1" applyFill="1" applyBorder="1" applyAlignment="1">
      <alignment horizontal="center" vertical="center" wrapText="1"/>
    </xf>
    <xf numFmtId="0" fontId="36" fillId="42" borderId="4" xfId="0" applyFont="1" applyFill="1" applyBorder="1" applyAlignment="1">
      <alignment horizontal="center" vertical="center" wrapText="1"/>
    </xf>
    <xf numFmtId="0" fontId="36" fillId="42" borderId="68" xfId="0" applyFont="1" applyFill="1" applyBorder="1" applyAlignment="1">
      <alignment horizontal="center" vertical="center" wrapText="1"/>
    </xf>
    <xf numFmtId="0" fontId="36" fillId="42" borderId="61" xfId="0" applyFont="1" applyFill="1" applyBorder="1" applyAlignment="1">
      <alignment horizontal="center" vertical="center" wrapText="1"/>
    </xf>
    <xf numFmtId="0" fontId="36" fillId="42" borderId="69" xfId="0" applyFont="1" applyFill="1" applyBorder="1" applyAlignment="1">
      <alignment horizontal="center" vertical="center" wrapText="1"/>
    </xf>
    <xf numFmtId="0" fontId="15" fillId="32" borderId="18" xfId="0" applyFont="1" applyFill="1" applyBorder="1" applyAlignment="1">
      <alignment horizontal="center" vertical="center" wrapText="1"/>
    </xf>
    <xf numFmtId="0" fontId="15" fillId="32" borderId="60" xfId="0" applyFont="1" applyFill="1" applyBorder="1" applyAlignment="1">
      <alignment horizontal="center" vertical="center" wrapText="1"/>
    </xf>
    <xf numFmtId="0" fontId="15" fillId="32" borderId="20" xfId="0" applyFont="1" applyFill="1" applyBorder="1" applyAlignment="1">
      <alignment horizontal="center" vertical="center" wrapText="1"/>
    </xf>
    <xf numFmtId="0" fontId="15" fillId="32" borderId="68" xfId="0" applyFont="1" applyFill="1" applyBorder="1" applyAlignment="1">
      <alignment horizontal="center" vertical="center" wrapText="1"/>
    </xf>
    <xf numFmtId="0" fontId="15" fillId="32" borderId="61" xfId="0" applyFont="1" applyFill="1" applyBorder="1" applyAlignment="1">
      <alignment horizontal="center" vertical="center" wrapText="1"/>
    </xf>
    <xf numFmtId="0" fontId="15" fillId="32" borderId="69" xfId="0" applyFont="1" applyFill="1" applyBorder="1" applyAlignment="1">
      <alignment horizontal="center" vertical="center" wrapText="1"/>
    </xf>
    <xf numFmtId="164" fontId="15" fillId="32" borderId="53" xfId="0" applyNumberFormat="1" applyFont="1" applyFill="1" applyBorder="1" applyAlignment="1">
      <alignment horizontal="center" vertical="center" wrapText="1"/>
    </xf>
    <xf numFmtId="164" fontId="15" fillId="32" borderId="30" xfId="0" applyNumberFormat="1" applyFont="1" applyFill="1" applyBorder="1" applyAlignment="1">
      <alignment horizontal="center" vertical="center" wrapText="1"/>
    </xf>
    <xf numFmtId="11" fontId="9" fillId="20" borderId="112" xfId="0" applyNumberFormat="1" applyFont="1" applyFill="1" applyBorder="1" applyAlignment="1">
      <alignment horizontal="center" vertical="center" wrapText="1"/>
    </xf>
    <xf numFmtId="11" fontId="9" fillId="20" borderId="32" xfId="0" applyNumberFormat="1" applyFont="1" applyFill="1" applyBorder="1" applyAlignment="1">
      <alignment horizontal="center" vertical="center" wrapText="1"/>
    </xf>
    <xf numFmtId="11" fontId="9" fillId="20" borderId="6" xfId="0" applyNumberFormat="1" applyFont="1" applyFill="1" applyBorder="1" applyAlignment="1">
      <alignment horizontal="center" vertical="center" wrapText="1"/>
    </xf>
    <xf numFmtId="11" fontId="9" fillId="20" borderId="25" xfId="0" applyNumberFormat="1" applyFont="1" applyFill="1" applyBorder="1" applyAlignment="1">
      <alignment horizontal="center" vertical="center" wrapText="1"/>
    </xf>
    <xf numFmtId="0" fontId="36" fillId="42" borderId="21" xfId="0" applyFont="1" applyFill="1" applyBorder="1" applyAlignment="1">
      <alignment horizontal="center" vertical="center" wrapText="1"/>
    </xf>
    <xf numFmtId="0" fontId="36" fillId="29" borderId="3" xfId="0" applyFont="1" applyFill="1" applyBorder="1" applyAlignment="1">
      <alignment horizontal="center" vertical="center" wrapText="1"/>
    </xf>
    <xf numFmtId="0" fontId="36" fillId="29" borderId="135" xfId="0" applyFont="1" applyFill="1" applyBorder="1" applyAlignment="1">
      <alignment horizontal="center" vertical="center" wrapText="1"/>
    </xf>
    <xf numFmtId="0" fontId="36" fillId="29" borderId="10" xfId="0" applyFont="1" applyFill="1" applyBorder="1" applyAlignment="1">
      <alignment horizontal="center" vertical="center" wrapText="1"/>
    </xf>
    <xf numFmtId="0" fontId="36" fillId="29" borderId="121" xfId="0" applyFont="1" applyFill="1" applyBorder="1" applyAlignment="1">
      <alignment horizontal="center" vertical="center" wrapText="1"/>
    </xf>
    <xf numFmtId="0" fontId="36" fillId="44" borderId="18" xfId="0" applyFont="1" applyFill="1" applyBorder="1" applyAlignment="1">
      <alignment horizontal="center" vertical="center" wrapText="1"/>
    </xf>
    <xf numFmtId="0" fontId="36" fillId="44" borderId="60" xfId="0" applyFont="1" applyFill="1" applyBorder="1" applyAlignment="1">
      <alignment horizontal="center" vertical="center" wrapText="1"/>
    </xf>
    <xf numFmtId="0" fontId="36" fillId="44" borderId="20" xfId="0" applyFont="1" applyFill="1" applyBorder="1" applyAlignment="1">
      <alignment horizontal="center" vertical="center" wrapText="1"/>
    </xf>
    <xf numFmtId="0" fontId="36" fillId="44" borderId="10" xfId="0" applyFont="1" applyFill="1" applyBorder="1" applyAlignment="1">
      <alignment horizontal="center" vertical="center" wrapText="1"/>
    </xf>
    <xf numFmtId="0" fontId="36" fillId="44" borderId="12" xfId="0" applyFont="1" applyFill="1" applyBorder="1" applyAlignment="1">
      <alignment horizontal="center" vertical="center" wrapText="1"/>
    </xf>
    <xf numFmtId="0" fontId="36" fillId="44" borderId="8" xfId="0" applyFont="1" applyFill="1" applyBorder="1" applyAlignment="1">
      <alignment horizontal="center" vertical="center" wrapText="1"/>
    </xf>
    <xf numFmtId="0" fontId="36" fillId="44" borderId="27" xfId="0" applyFont="1" applyFill="1" applyBorder="1" applyAlignment="1">
      <alignment horizontal="center" vertical="center" wrapText="1"/>
    </xf>
    <xf numFmtId="0" fontId="36" fillId="44" borderId="72" xfId="0" applyFont="1" applyFill="1" applyBorder="1" applyAlignment="1">
      <alignment horizontal="center" vertical="center" wrapText="1"/>
    </xf>
    <xf numFmtId="0" fontId="36" fillId="44" borderId="32" xfId="0" applyFont="1" applyFill="1" applyBorder="1" applyAlignment="1">
      <alignment horizontal="center" vertical="center" wrapText="1"/>
    </xf>
    <xf numFmtId="0" fontId="36" fillId="44" borderId="6" xfId="0" applyFont="1" applyFill="1" applyBorder="1" applyAlignment="1">
      <alignment horizontal="center" vertical="center" wrapText="1"/>
    </xf>
    <xf numFmtId="0" fontId="36" fillId="44" borderId="25" xfId="0" applyFont="1" applyFill="1" applyBorder="1" applyAlignment="1">
      <alignment horizontal="center" vertical="center" wrapText="1"/>
    </xf>
    <xf numFmtId="0" fontId="36" fillId="44" borderId="49" xfId="0" applyFont="1" applyFill="1" applyBorder="1" applyAlignment="1">
      <alignment horizontal="center" vertical="center" wrapText="1"/>
    </xf>
    <xf numFmtId="0" fontId="36" fillId="44" borderId="50" xfId="0" applyFont="1" applyFill="1" applyBorder="1" applyAlignment="1">
      <alignment horizontal="center" vertical="center" wrapText="1"/>
    </xf>
    <xf numFmtId="0" fontId="36" fillId="44" borderId="54" xfId="0" applyFont="1" applyFill="1" applyBorder="1" applyAlignment="1">
      <alignment horizontal="center" vertical="center" wrapText="1"/>
    </xf>
    <xf numFmtId="0" fontId="36" fillId="44" borderId="129" xfId="0" applyFont="1" applyFill="1" applyBorder="1" applyAlignment="1">
      <alignment horizontal="center" vertical="center" wrapText="1"/>
    </xf>
    <xf numFmtId="0" fontId="36" fillId="44" borderId="68" xfId="0" applyFont="1" applyFill="1" applyBorder="1" applyAlignment="1">
      <alignment horizontal="center" vertical="center" wrapText="1"/>
    </xf>
    <xf numFmtId="0" fontId="36" fillId="44" borderId="61" xfId="0" applyFont="1" applyFill="1" applyBorder="1" applyAlignment="1">
      <alignment horizontal="center" vertical="center" wrapText="1"/>
    </xf>
    <xf numFmtId="0" fontId="36" fillId="44" borderId="69" xfId="0" applyFont="1" applyFill="1" applyBorder="1" applyAlignment="1">
      <alignment horizontal="center" vertical="center" wrapText="1"/>
    </xf>
    <xf numFmtId="0" fontId="16" fillId="0" borderId="39" xfId="0" applyFont="1" applyBorder="1" applyAlignment="1">
      <alignment horizontal="center"/>
    </xf>
    <xf numFmtId="0" fontId="36" fillId="29" borderId="98" xfId="0" applyFont="1" applyFill="1" applyBorder="1" applyAlignment="1">
      <alignment horizontal="center" vertical="center" wrapText="1"/>
    </xf>
    <xf numFmtId="0" fontId="36" fillId="29" borderId="99" xfId="0" applyFont="1" applyFill="1" applyBorder="1" applyAlignment="1">
      <alignment horizontal="center" vertical="center" wrapText="1"/>
    </xf>
    <xf numFmtId="0" fontId="36" fillId="29" borderId="104" xfId="0" applyFont="1" applyFill="1" applyBorder="1" applyAlignment="1">
      <alignment horizontal="center" vertical="center" wrapText="1"/>
    </xf>
    <xf numFmtId="0" fontId="9" fillId="35" borderId="1" xfId="0" applyFont="1" applyFill="1" applyBorder="1" applyAlignment="1">
      <alignment horizontal="center" vertical="center" wrapText="1"/>
    </xf>
    <xf numFmtId="0" fontId="9" fillId="35" borderId="4" xfId="0" applyFont="1" applyFill="1" applyBorder="1" applyAlignment="1">
      <alignment horizontal="center" vertical="center" wrapText="1"/>
    </xf>
    <xf numFmtId="0" fontId="9" fillId="35" borderId="33" xfId="0" applyFont="1" applyFill="1" applyBorder="1" applyAlignment="1">
      <alignment horizontal="center" vertical="center" wrapText="1"/>
    </xf>
    <xf numFmtId="20" fontId="11" fillId="0" borderId="36" xfId="0" applyNumberFormat="1" applyFont="1" applyBorder="1" applyAlignment="1">
      <alignment horizontal="center" vertical="center" wrapText="1"/>
    </xf>
    <xf numFmtId="20" fontId="11" fillId="0" borderId="38" xfId="0" applyNumberFormat="1" applyFont="1" applyBorder="1" applyAlignment="1">
      <alignment horizontal="center" vertical="center" wrapText="1"/>
    </xf>
    <xf numFmtId="16" fontId="22" fillId="9" borderId="49" xfId="0" applyNumberFormat="1" applyFont="1" applyFill="1" applyBorder="1" applyAlignment="1">
      <alignment horizontal="center"/>
    </xf>
    <xf numFmtId="16" fontId="22" fillId="9" borderId="52" xfId="0" applyNumberFormat="1" applyFont="1" applyFill="1" applyBorder="1" applyAlignment="1">
      <alignment horizontal="center"/>
    </xf>
    <xf numFmtId="16" fontId="22" fillId="9" borderId="53" xfId="0" applyNumberFormat="1" applyFont="1" applyFill="1" applyBorder="1" applyAlignment="1">
      <alignment horizontal="center"/>
    </xf>
    <xf numFmtId="0" fontId="36" fillId="29" borderId="105" xfId="0" applyFont="1" applyFill="1" applyBorder="1" applyAlignment="1">
      <alignment horizontal="center" vertical="center" wrapText="1"/>
    </xf>
    <xf numFmtId="0" fontId="36" fillId="29" borderId="136" xfId="0" applyFont="1" applyFill="1" applyBorder="1" applyAlignment="1">
      <alignment horizontal="center" vertical="center" wrapText="1"/>
    </xf>
    <xf numFmtId="0" fontId="36" fillId="29" borderId="114" xfId="0" applyFont="1" applyFill="1" applyBorder="1" applyAlignment="1">
      <alignment horizontal="center" vertical="center" wrapText="1"/>
    </xf>
    <xf numFmtId="0" fontId="36" fillId="29" borderId="138" xfId="0" applyFont="1" applyFill="1" applyBorder="1" applyAlignment="1">
      <alignment horizontal="center" vertical="center" wrapText="1"/>
    </xf>
    <xf numFmtId="0" fontId="36" fillId="29" borderId="139" xfId="0" applyFont="1" applyFill="1" applyBorder="1" applyAlignment="1">
      <alignment horizontal="center" vertical="center" wrapText="1"/>
    </xf>
    <xf numFmtId="0" fontId="36" fillId="29" borderId="134" xfId="0" applyFont="1" applyFill="1" applyBorder="1" applyAlignment="1">
      <alignment horizontal="center" vertical="center" wrapText="1"/>
    </xf>
    <xf numFmtId="0" fontId="36" fillId="28" borderId="18" xfId="0" applyFont="1" applyFill="1" applyBorder="1" applyAlignment="1">
      <alignment horizontal="center" vertical="center" wrapText="1"/>
    </xf>
    <xf numFmtId="0" fontId="36" fillId="28" borderId="60" xfId="0" applyFont="1" applyFill="1" applyBorder="1" applyAlignment="1">
      <alignment horizontal="center" vertical="center" wrapText="1"/>
    </xf>
    <xf numFmtId="0" fontId="36" fillId="28" borderId="20" xfId="0" applyFont="1" applyFill="1" applyBorder="1" applyAlignment="1">
      <alignment horizontal="center" vertical="center" wrapText="1"/>
    </xf>
    <xf numFmtId="0" fontId="36" fillId="28" borderId="32" xfId="0" applyFont="1" applyFill="1" applyBorder="1" applyAlignment="1">
      <alignment horizontal="center" vertical="center" wrapText="1"/>
    </xf>
    <xf numFmtId="0" fontId="36" fillId="28" borderId="6" xfId="0" applyFont="1" applyFill="1" applyBorder="1" applyAlignment="1">
      <alignment horizontal="center" vertical="center" wrapText="1"/>
    </xf>
    <xf numFmtId="0" fontId="36" fillId="28" borderId="25" xfId="0" applyFont="1" applyFill="1" applyBorder="1" applyAlignment="1">
      <alignment horizontal="center" vertical="center" wrapText="1"/>
    </xf>
    <xf numFmtId="0" fontId="36" fillId="28" borderId="129" xfId="0" applyFont="1" applyFill="1" applyBorder="1" applyAlignment="1">
      <alignment horizontal="center" vertical="center" wrapText="1"/>
    </xf>
    <xf numFmtId="0" fontId="36" fillId="28" borderId="100" xfId="0" applyFont="1" applyFill="1" applyBorder="1" applyAlignment="1">
      <alignment horizontal="center" vertical="center" wrapText="1"/>
    </xf>
    <xf numFmtId="0" fontId="36" fillId="28" borderId="101" xfId="0" applyFont="1" applyFill="1" applyBorder="1" applyAlignment="1">
      <alignment horizontal="center" vertical="center" wrapText="1"/>
    </xf>
    <xf numFmtId="0" fontId="36" fillId="28" borderId="103" xfId="0" applyFont="1" applyFill="1" applyBorder="1" applyAlignment="1">
      <alignment horizontal="center" vertical="center" wrapText="1"/>
    </xf>
    <xf numFmtId="11" fontId="9" fillId="20" borderId="100" xfId="0" applyNumberFormat="1" applyFont="1" applyFill="1" applyBorder="1" applyAlignment="1">
      <alignment horizontal="center" vertical="center" wrapText="1"/>
    </xf>
    <xf numFmtId="11" fontId="9" fillId="20" borderId="101" xfId="0" applyNumberFormat="1" applyFont="1" applyFill="1" applyBorder="1" applyAlignment="1">
      <alignment horizontal="center" vertical="center" wrapText="1"/>
    </xf>
    <xf numFmtId="11" fontId="9" fillId="20" borderId="103" xfId="0" applyNumberFormat="1" applyFont="1" applyFill="1" applyBorder="1" applyAlignment="1">
      <alignment horizontal="center" vertical="center" wrapText="1"/>
    </xf>
    <xf numFmtId="0" fontId="36" fillId="52" borderId="0" xfId="0" applyFont="1" applyFill="1" applyBorder="1" applyAlignment="1">
      <alignment horizontal="center" vertical="center" wrapText="1"/>
    </xf>
    <xf numFmtId="0" fontId="36" fillId="52" borderId="32" xfId="0" applyFont="1" applyFill="1" applyBorder="1" applyAlignment="1">
      <alignment horizontal="center" vertical="center" wrapText="1"/>
    </xf>
    <xf numFmtId="0" fontId="36" fillId="52" borderId="121" xfId="0" applyFont="1" applyFill="1" applyBorder="1" applyAlignment="1">
      <alignment horizontal="center" vertical="center" wrapText="1"/>
    </xf>
    <xf numFmtId="0" fontId="36" fillId="52" borderId="49" xfId="0" applyFont="1" applyFill="1" applyBorder="1" applyAlignment="1">
      <alignment horizontal="center" vertical="center" wrapText="1"/>
    </xf>
    <xf numFmtId="0" fontId="36" fillId="52" borderId="122" xfId="0" applyFont="1" applyFill="1" applyBorder="1" applyAlignment="1">
      <alignment horizontal="center" vertical="center" wrapText="1"/>
    </xf>
    <xf numFmtId="0" fontId="36" fillId="52" borderId="68" xfId="0" applyFont="1" applyFill="1" applyBorder="1" applyAlignment="1">
      <alignment horizontal="center" vertical="center" wrapText="1"/>
    </xf>
    <xf numFmtId="0" fontId="36" fillId="34" borderId="0" xfId="0" applyFont="1" applyFill="1" applyBorder="1" applyAlignment="1">
      <alignment horizontal="center" vertical="top" wrapText="1"/>
    </xf>
    <xf numFmtId="164" fontId="36" fillId="52" borderId="33" xfId="0" applyNumberFormat="1" applyFont="1" applyFill="1" applyBorder="1" applyAlignment="1">
      <alignment horizontal="center" vertical="center" wrapText="1"/>
    </xf>
    <xf numFmtId="0" fontId="36" fillId="52" borderId="21" xfId="0" applyFont="1" applyFill="1" applyBorder="1" applyAlignment="1">
      <alignment horizontal="center" vertical="center" wrapText="1"/>
    </xf>
    <xf numFmtId="0" fontId="36" fillId="34" borderId="32" xfId="0" applyFont="1" applyFill="1" applyBorder="1" applyAlignment="1">
      <alignment horizontal="center" vertical="top" wrapText="1"/>
    </xf>
    <xf numFmtId="164" fontId="36" fillId="52" borderId="1" xfId="0" applyNumberFormat="1" applyFont="1" applyFill="1" applyBorder="1" applyAlignment="1">
      <alignment horizontal="center" vertical="center" wrapText="1"/>
    </xf>
    <xf numFmtId="0" fontId="36" fillId="52" borderId="1" xfId="0" applyFont="1" applyFill="1" applyBorder="1" applyAlignment="1">
      <alignment horizontal="center" vertical="center" wrapText="1"/>
    </xf>
    <xf numFmtId="0" fontId="36" fillId="42" borderId="142" xfId="0" applyFont="1" applyFill="1" applyBorder="1" applyAlignment="1">
      <alignment horizontal="center" vertical="center" wrapText="1"/>
    </xf>
    <xf numFmtId="0" fontId="9" fillId="23" borderId="11" xfId="0" applyFont="1" applyFill="1" applyBorder="1" applyAlignment="1">
      <alignment horizontal="center" vertical="center" wrapText="1"/>
    </xf>
    <xf numFmtId="0" fontId="9" fillId="23" borderId="21" xfId="0" applyFont="1" applyFill="1" applyBorder="1" applyAlignment="1">
      <alignment horizontal="center" vertical="center" wrapText="1"/>
    </xf>
    <xf numFmtId="0" fontId="21" fillId="0" borderId="45" xfId="0" applyFont="1" applyBorder="1" applyAlignment="1">
      <alignment horizontal="center"/>
    </xf>
    <xf numFmtId="0" fontId="36" fillId="42" borderId="98" xfId="0" applyFont="1" applyFill="1" applyBorder="1" applyAlignment="1">
      <alignment horizontal="center" vertical="center" wrapText="1"/>
    </xf>
    <xf numFmtId="0" fontId="36" fillId="42" borderId="141" xfId="0" applyFont="1" applyFill="1" applyBorder="1" applyAlignment="1">
      <alignment horizontal="center" vertical="center" wrapText="1"/>
    </xf>
    <xf numFmtId="0" fontId="36" fillId="26" borderId="36" xfId="0" applyFont="1" applyFill="1" applyBorder="1" applyAlignment="1">
      <alignment horizontal="center" vertical="center" wrapText="1"/>
    </xf>
    <xf numFmtId="0" fontId="36" fillId="26" borderId="32" xfId="0" applyFont="1" applyFill="1" applyBorder="1" applyAlignment="1">
      <alignment horizontal="center" vertical="center" wrapText="1"/>
    </xf>
    <xf numFmtId="0" fontId="36" fillId="26" borderId="121" xfId="0" applyFont="1" applyFill="1" applyBorder="1" applyAlignment="1">
      <alignment horizontal="center" vertical="center" wrapText="1"/>
    </xf>
    <xf numFmtId="164" fontId="36" fillId="12" borderId="18" xfId="0" applyNumberFormat="1" applyFont="1" applyFill="1" applyBorder="1" applyAlignment="1">
      <alignment horizontal="center" vertical="center" wrapText="1"/>
    </xf>
    <xf numFmtId="164" fontId="36" fillId="12" borderId="134" xfId="0" applyNumberFormat="1" applyFont="1" applyFill="1" applyBorder="1" applyAlignment="1">
      <alignment horizontal="center" vertical="center" wrapText="1"/>
    </xf>
    <xf numFmtId="164" fontId="36" fillId="12" borderId="32" xfId="0" applyNumberFormat="1" applyFont="1" applyFill="1" applyBorder="1" applyAlignment="1">
      <alignment horizontal="center" vertical="center" wrapText="1"/>
    </xf>
    <xf numFmtId="164" fontId="36" fillId="12" borderId="121" xfId="0" applyNumberFormat="1" applyFont="1" applyFill="1" applyBorder="1" applyAlignment="1">
      <alignment horizontal="center" vertical="center" wrapText="1"/>
    </xf>
    <xf numFmtId="0" fontId="36" fillId="26" borderId="49" xfId="0" applyFont="1" applyFill="1" applyBorder="1" applyAlignment="1">
      <alignment horizontal="center" vertical="center" wrapText="1"/>
    </xf>
    <xf numFmtId="0" fontId="36" fillId="26" borderId="122" xfId="0" applyFont="1" applyFill="1" applyBorder="1" applyAlignment="1">
      <alignment horizontal="center" vertical="center" wrapText="1"/>
    </xf>
    <xf numFmtId="0" fontId="36" fillId="26" borderId="68" xfId="0" applyFont="1" applyFill="1" applyBorder="1" applyAlignment="1">
      <alignment horizontal="center" vertical="center" wrapText="1"/>
    </xf>
    <xf numFmtId="0" fontId="36" fillId="12" borderId="53" xfId="0" applyFont="1" applyFill="1" applyBorder="1" applyAlignment="1">
      <alignment horizontal="center" vertical="center" wrapText="1"/>
    </xf>
    <xf numFmtId="0" fontId="36" fillId="12" borderId="127" xfId="0" applyFont="1" applyFill="1" applyBorder="1" applyAlignment="1">
      <alignment horizontal="center" vertical="center" wrapText="1"/>
    </xf>
    <xf numFmtId="0" fontId="36" fillId="12" borderId="68" xfId="0" applyFont="1" applyFill="1" applyBorder="1" applyAlignment="1">
      <alignment horizontal="center" vertical="center" wrapText="1"/>
    </xf>
    <xf numFmtId="0" fontId="36" fillId="12" borderId="123" xfId="0" applyFont="1" applyFill="1" applyBorder="1" applyAlignment="1">
      <alignment horizontal="center" vertical="center" wrapText="1"/>
    </xf>
    <xf numFmtId="0" fontId="36" fillId="42" borderId="129" xfId="0" applyFont="1" applyFill="1" applyBorder="1" applyAlignment="1">
      <alignment horizontal="center" vertical="center" wrapText="1"/>
    </xf>
    <xf numFmtId="0" fontId="36" fillId="42" borderId="135" xfId="0" applyFont="1" applyFill="1" applyBorder="1" applyAlignment="1">
      <alignment horizontal="center" vertical="center" wrapText="1"/>
    </xf>
    <xf numFmtId="0" fontId="36" fillId="42" borderId="121" xfId="0" applyFont="1" applyFill="1" applyBorder="1" applyAlignment="1">
      <alignment horizontal="center" vertical="center" wrapText="1"/>
    </xf>
    <xf numFmtId="11" fontId="9" fillId="20" borderId="116" xfId="0" applyNumberFormat="1" applyFont="1" applyFill="1" applyBorder="1" applyAlignment="1">
      <alignment horizontal="center" vertical="center" wrapText="1"/>
    </xf>
    <xf numFmtId="11" fontId="9" fillId="20" borderId="63" xfId="0" applyNumberFormat="1" applyFont="1" applyFill="1" applyBorder="1" applyAlignment="1">
      <alignment horizontal="center" vertical="center" wrapText="1"/>
    </xf>
    <xf numFmtId="11" fontId="9" fillId="20" borderId="143" xfId="0" applyNumberFormat="1" applyFont="1" applyFill="1" applyBorder="1" applyAlignment="1">
      <alignment horizontal="center" vertical="center" wrapText="1"/>
    </xf>
    <xf numFmtId="0" fontId="15" fillId="0" borderId="45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17" fillId="0" borderId="47" xfId="0" applyFont="1" applyFill="1" applyBorder="1" applyAlignment="1">
      <alignment horizontal="center" vertical="center"/>
    </xf>
    <xf numFmtId="0" fontId="15" fillId="0" borderId="38" xfId="0" applyFont="1" applyBorder="1" applyAlignment="1">
      <alignment horizontal="center"/>
    </xf>
    <xf numFmtId="16" fontId="22" fillId="9" borderId="34" xfId="0" applyNumberFormat="1" applyFont="1" applyFill="1" applyBorder="1" applyAlignment="1">
      <alignment horizontal="center" vertical="center"/>
    </xf>
    <xf numFmtId="16" fontId="22" fillId="9" borderId="47" xfId="0" applyNumberFormat="1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 wrapText="1"/>
    </xf>
    <xf numFmtId="0" fontId="9" fillId="20" borderId="1" xfId="0" applyFont="1" applyFill="1" applyBorder="1" applyAlignment="1">
      <alignment horizontal="center" vertical="center" wrapText="1"/>
    </xf>
    <xf numFmtId="0" fontId="36" fillId="53" borderId="1" xfId="0" applyFont="1" applyFill="1" applyBorder="1" applyAlignment="1">
      <alignment horizontal="center" vertical="center" wrapText="1"/>
    </xf>
    <xf numFmtId="0" fontId="36" fillId="53" borderId="98" xfId="0" applyFont="1" applyFill="1" applyBorder="1" applyAlignment="1">
      <alignment horizontal="center" vertical="center" wrapText="1"/>
    </xf>
    <xf numFmtId="0" fontId="36" fillId="53" borderId="141" xfId="0" applyFont="1" applyFill="1" applyBorder="1" applyAlignment="1">
      <alignment horizontal="center" vertical="center" wrapText="1"/>
    </xf>
    <xf numFmtId="0" fontId="36" fillId="42" borderId="100" xfId="0" applyFont="1" applyFill="1" applyBorder="1" applyAlignment="1">
      <alignment horizontal="center" vertical="center" wrapText="1"/>
    </xf>
    <xf numFmtId="0" fontId="36" fillId="53" borderId="104" xfId="0" applyFont="1" applyFill="1" applyBorder="1" applyAlignment="1">
      <alignment horizontal="center" vertical="center" wrapText="1"/>
    </xf>
    <xf numFmtId="0" fontId="36" fillId="34" borderId="68" xfId="0" applyFont="1" applyFill="1" applyBorder="1" applyAlignment="1">
      <alignment horizontal="center" vertical="top" wrapText="1"/>
    </xf>
    <xf numFmtId="164" fontId="36" fillId="34" borderId="33" xfId="0" applyNumberFormat="1" applyFont="1" applyFill="1" applyBorder="1" applyAlignment="1">
      <alignment horizontal="center" vertical="top" wrapText="1"/>
    </xf>
    <xf numFmtId="164" fontId="36" fillId="34" borderId="1" xfId="0" applyNumberFormat="1" applyFont="1" applyFill="1" applyBorder="1" applyAlignment="1">
      <alignment horizontal="center" vertical="top" wrapText="1"/>
    </xf>
    <xf numFmtId="0" fontId="36" fillId="34" borderId="1" xfId="0" applyFont="1" applyFill="1" applyBorder="1" applyAlignment="1">
      <alignment horizontal="center" vertical="top" wrapText="1"/>
    </xf>
    <xf numFmtId="0" fontId="36" fillId="34" borderId="21" xfId="0" applyFont="1" applyFill="1" applyBorder="1" applyAlignment="1">
      <alignment horizontal="center" vertical="top" wrapText="1"/>
    </xf>
    <xf numFmtId="0" fontId="36" fillId="34" borderId="121" xfId="0" applyFont="1" applyFill="1" applyBorder="1" applyAlignment="1">
      <alignment horizontal="center" vertical="top" wrapText="1"/>
    </xf>
    <xf numFmtId="0" fontId="36" fillId="34" borderId="49" xfId="0" applyFont="1" applyFill="1" applyBorder="1" applyAlignment="1">
      <alignment horizontal="center" vertical="top" wrapText="1"/>
    </xf>
    <xf numFmtId="0" fontId="36" fillId="34" borderId="122" xfId="0" applyFont="1" applyFill="1" applyBorder="1" applyAlignment="1">
      <alignment horizontal="center" vertical="top" wrapText="1"/>
    </xf>
    <xf numFmtId="11" fontId="9" fillId="20" borderId="53" xfId="0" applyNumberFormat="1" applyFont="1" applyFill="1" applyBorder="1" applyAlignment="1">
      <alignment horizontal="center" vertical="center" wrapText="1"/>
    </xf>
    <xf numFmtId="11" fontId="9" fillId="20" borderId="30" xfId="0" applyNumberFormat="1" applyFont="1" applyFill="1" applyBorder="1" applyAlignment="1">
      <alignment horizontal="center" vertical="center" wrapText="1"/>
    </xf>
    <xf numFmtId="11" fontId="9" fillId="20" borderId="52" xfId="0" applyNumberFormat="1" applyFont="1" applyFill="1" applyBorder="1" applyAlignment="1">
      <alignment horizontal="center" vertical="center" wrapText="1"/>
    </xf>
    <xf numFmtId="11" fontId="9" fillId="20" borderId="0" xfId="0" applyNumberFormat="1" applyFont="1" applyFill="1" applyBorder="1" applyAlignment="1">
      <alignment horizontal="center" vertical="center" wrapText="1"/>
    </xf>
    <xf numFmtId="11" fontId="9" fillId="20" borderId="135" xfId="0" applyNumberFormat="1" applyFont="1" applyFill="1" applyBorder="1" applyAlignment="1">
      <alignment horizontal="center" vertical="center" wrapText="1"/>
    </xf>
    <xf numFmtId="11" fontId="9" fillId="20" borderId="138" xfId="0" applyNumberFormat="1" applyFont="1" applyFill="1" applyBorder="1" applyAlignment="1">
      <alignment horizontal="center" vertical="center" wrapText="1"/>
    </xf>
    <xf numFmtId="11" fontId="9" fillId="20" borderId="144" xfId="0" applyNumberFormat="1" applyFont="1" applyFill="1" applyBorder="1" applyAlignment="1">
      <alignment horizontal="center" vertical="center" wrapText="1"/>
    </xf>
    <xf numFmtId="11" fontId="9" fillId="20" borderId="145" xfId="0" applyNumberFormat="1" applyFont="1" applyFill="1" applyBorder="1" applyAlignment="1">
      <alignment horizontal="center" vertical="center" wrapText="1"/>
    </xf>
    <xf numFmtId="0" fontId="22" fillId="9" borderId="47" xfId="0" applyFont="1" applyFill="1" applyBorder="1" applyAlignment="1">
      <alignment horizontal="center" vertical="center"/>
    </xf>
    <xf numFmtId="0" fontId="17" fillId="9" borderId="51" xfId="0" applyFont="1" applyFill="1" applyBorder="1" applyAlignment="1">
      <alignment horizontal="center" vertical="center"/>
    </xf>
    <xf numFmtId="0" fontId="17" fillId="9" borderId="46" xfId="0" applyFont="1" applyFill="1" applyBorder="1" applyAlignment="1">
      <alignment horizontal="center" vertical="center"/>
    </xf>
    <xf numFmtId="164" fontId="15" fillId="47" borderId="43" xfId="0" applyNumberFormat="1" applyFont="1" applyFill="1" applyBorder="1" applyAlignment="1">
      <alignment horizontal="center" vertical="center" wrapText="1"/>
    </xf>
    <xf numFmtId="164" fontId="15" fillId="47" borderId="43" xfId="0" applyNumberFormat="1" applyFont="1" applyFill="1" applyBorder="1" applyAlignment="1">
      <alignment horizontal="center" vertical="center"/>
    </xf>
    <xf numFmtId="0" fontId="9" fillId="45" borderId="1" xfId="0" applyFont="1" applyFill="1" applyBorder="1" applyAlignment="1">
      <alignment horizontal="center" vertical="center" wrapText="1"/>
    </xf>
    <xf numFmtId="164" fontId="15" fillId="47" borderId="55" xfId="0" applyNumberFormat="1" applyFont="1" applyFill="1" applyBorder="1" applyAlignment="1">
      <alignment horizontal="center" vertical="center" wrapText="1"/>
    </xf>
    <xf numFmtId="164" fontId="15" fillId="47" borderId="79" xfId="0" applyNumberFormat="1" applyFont="1" applyFill="1" applyBorder="1" applyAlignment="1">
      <alignment horizontal="center" vertical="center" wrapText="1"/>
    </xf>
    <xf numFmtId="0" fontId="22" fillId="9" borderId="51" xfId="0" applyFont="1" applyFill="1" applyBorder="1" applyAlignment="1">
      <alignment horizontal="center" vertical="center"/>
    </xf>
    <xf numFmtId="16" fontId="22" fillId="9" borderId="51" xfId="0" applyNumberFormat="1" applyFont="1" applyFill="1" applyBorder="1" applyAlignment="1">
      <alignment horizontal="center" vertical="center"/>
    </xf>
    <xf numFmtId="0" fontId="9" fillId="45" borderId="32" xfId="0" applyFont="1" applyFill="1" applyBorder="1" applyAlignment="1">
      <alignment horizontal="center" vertical="center" wrapText="1"/>
    </xf>
    <xf numFmtId="0" fontId="9" fillId="45" borderId="6" xfId="0" applyFont="1" applyFill="1" applyBorder="1" applyAlignment="1">
      <alignment horizontal="center" vertical="center" wrapText="1"/>
    </xf>
    <xf numFmtId="0" fontId="9" fillId="45" borderId="25" xfId="0" applyFont="1" applyFill="1" applyBorder="1" applyAlignment="1">
      <alignment horizontal="center" vertical="center" wrapText="1"/>
    </xf>
    <xf numFmtId="0" fontId="9" fillId="45" borderId="33" xfId="0" applyFont="1" applyFill="1" applyBorder="1" applyAlignment="1">
      <alignment horizontal="center" vertical="center" wrapText="1"/>
    </xf>
    <xf numFmtId="0" fontId="21" fillId="0" borderId="38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9" fillId="45" borderId="18" xfId="0" applyFont="1" applyFill="1" applyBorder="1" applyAlignment="1">
      <alignment horizontal="center" vertical="center" wrapText="1"/>
    </xf>
    <xf numFmtId="0" fontId="9" fillId="45" borderId="60" xfId="0" applyFont="1" applyFill="1" applyBorder="1" applyAlignment="1">
      <alignment horizontal="center" vertical="center" wrapText="1"/>
    </xf>
    <xf numFmtId="0" fontId="9" fillId="45" borderId="20" xfId="0" applyFont="1" applyFill="1" applyBorder="1" applyAlignment="1">
      <alignment horizontal="center" vertical="center" wrapText="1"/>
    </xf>
    <xf numFmtId="0" fontId="9" fillId="45" borderId="49" xfId="0" applyFont="1" applyFill="1" applyBorder="1" applyAlignment="1">
      <alignment horizontal="center" vertical="center" wrapText="1"/>
    </xf>
    <xf numFmtId="0" fontId="9" fillId="45" borderId="50" xfId="0" applyFont="1" applyFill="1" applyBorder="1" applyAlignment="1">
      <alignment horizontal="center" vertical="center" wrapText="1"/>
    </xf>
    <xf numFmtId="0" fontId="9" fillId="45" borderId="54" xfId="0" applyFont="1" applyFill="1" applyBorder="1" applyAlignment="1">
      <alignment horizontal="center" vertical="center" wrapText="1"/>
    </xf>
    <xf numFmtId="164" fontId="15" fillId="19" borderId="147" xfId="0" applyNumberFormat="1" applyFont="1" applyFill="1" applyBorder="1" applyAlignment="1">
      <alignment horizontal="center" vertical="center" wrapText="1"/>
    </xf>
    <xf numFmtId="164" fontId="15" fillId="19" borderId="36" xfId="0" applyNumberFormat="1" applyFont="1" applyFill="1" applyBorder="1" applyAlignment="1">
      <alignment horizontal="center" vertical="center"/>
    </xf>
    <xf numFmtId="164" fontId="15" fillId="19" borderId="146" xfId="0" applyNumberFormat="1" applyFont="1" applyFill="1" applyBorder="1" applyAlignment="1">
      <alignment horizontal="center" vertical="center"/>
    </xf>
    <xf numFmtId="11" fontId="40" fillId="4" borderId="34" xfId="0" applyNumberFormat="1" applyFont="1" applyFill="1" applyBorder="1" applyAlignment="1">
      <alignment horizontal="center" vertical="center" wrapText="1"/>
    </xf>
    <xf numFmtId="11" fontId="36" fillId="4" borderId="2" xfId="0" applyNumberFormat="1" applyFont="1" applyFill="1" applyBorder="1" applyAlignment="1">
      <alignment horizontal="center" vertical="center" wrapText="1"/>
    </xf>
    <xf numFmtId="11" fontId="36" fillId="4" borderId="35" xfId="0" applyNumberFormat="1" applyFont="1" applyFill="1" applyBorder="1" applyAlignment="1">
      <alignment horizontal="center" vertical="center" wrapText="1"/>
    </xf>
    <xf numFmtId="11" fontId="36" fillId="4" borderId="36" xfId="0" applyNumberFormat="1" applyFont="1" applyFill="1" applyBorder="1" applyAlignment="1">
      <alignment horizontal="center" vertical="center" wrapText="1"/>
    </xf>
    <xf numFmtId="11" fontId="36" fillId="4" borderId="0" xfId="0" applyNumberFormat="1" applyFont="1" applyFill="1" applyBorder="1" applyAlignment="1">
      <alignment horizontal="center" vertical="center" wrapText="1"/>
    </xf>
    <xf numFmtId="11" fontId="36" fillId="4" borderId="37" xfId="0" applyNumberFormat="1" applyFont="1" applyFill="1" applyBorder="1" applyAlignment="1">
      <alignment horizontal="center" vertical="center" wrapText="1"/>
    </xf>
    <xf numFmtId="11" fontId="36" fillId="4" borderId="38" xfId="0" applyNumberFormat="1" applyFont="1" applyFill="1" applyBorder="1" applyAlignment="1">
      <alignment horizontal="center" vertical="center" wrapText="1"/>
    </xf>
    <xf numFmtId="11" fontId="36" fillId="4" borderId="3" xfId="0" applyNumberFormat="1" applyFont="1" applyFill="1" applyBorder="1" applyAlignment="1">
      <alignment horizontal="center" vertical="center" wrapText="1"/>
    </xf>
    <xf numFmtId="11" fontId="36" fillId="4" borderId="39" xfId="0" applyNumberFormat="1" applyFont="1" applyFill="1" applyBorder="1" applyAlignment="1">
      <alignment horizontal="center" vertical="center" wrapText="1"/>
    </xf>
    <xf numFmtId="16" fontId="22" fillId="9" borderId="46" xfId="0" applyNumberFormat="1" applyFont="1" applyFill="1" applyBorder="1" applyAlignment="1">
      <alignment horizontal="center" vertical="center"/>
    </xf>
    <xf numFmtId="0" fontId="36" fillId="26" borderId="18" xfId="0" applyFont="1" applyFill="1" applyBorder="1" applyAlignment="1">
      <alignment horizontal="center" vertical="center" wrapText="1"/>
    </xf>
    <xf numFmtId="0" fontId="36" fillId="26" borderId="60" xfId="0" applyFont="1" applyFill="1" applyBorder="1" applyAlignment="1">
      <alignment horizontal="center" vertical="center" wrapText="1"/>
    </xf>
    <xf numFmtId="0" fontId="36" fillId="26" borderId="20" xfId="0" applyFont="1" applyFill="1" applyBorder="1" applyAlignment="1">
      <alignment horizontal="center" vertical="center" wrapText="1"/>
    </xf>
    <xf numFmtId="0" fontId="36" fillId="26" borderId="6" xfId="0" applyFont="1" applyFill="1" applyBorder="1" applyAlignment="1">
      <alignment horizontal="center" vertical="center" wrapText="1"/>
    </xf>
    <xf numFmtId="0" fontId="36" fillId="26" borderId="25" xfId="0" applyFont="1" applyFill="1" applyBorder="1" applyAlignment="1">
      <alignment horizontal="center" vertical="center" wrapText="1"/>
    </xf>
    <xf numFmtId="0" fontId="36" fillId="26" borderId="30" xfId="0" applyFont="1" applyFill="1" applyBorder="1" applyAlignment="1">
      <alignment horizontal="center" vertical="center" wrapText="1"/>
    </xf>
    <xf numFmtId="0" fontId="36" fillId="26" borderId="0" xfId="0" applyFont="1" applyFill="1" applyBorder="1" applyAlignment="1">
      <alignment horizontal="center" vertical="center" wrapText="1"/>
    </xf>
    <xf numFmtId="0" fontId="36" fillId="26" borderId="40" xfId="0" applyFont="1" applyFill="1" applyBorder="1" applyAlignment="1">
      <alignment horizontal="center" vertical="center" wrapText="1"/>
    </xf>
    <xf numFmtId="0" fontId="36" fillId="26" borderId="58" xfId="0" applyFont="1" applyFill="1" applyBorder="1" applyAlignment="1">
      <alignment horizontal="center" vertical="center" wrapText="1"/>
    </xf>
    <xf numFmtId="0" fontId="36" fillId="26" borderId="37" xfId="0" applyFont="1" applyFill="1" applyBorder="1" applyAlignment="1">
      <alignment horizontal="center" vertical="center" wrapText="1"/>
    </xf>
    <xf numFmtId="0" fontId="36" fillId="26" borderId="78" xfId="0" applyFont="1" applyFill="1" applyBorder="1" applyAlignment="1">
      <alignment horizontal="center" vertical="center" wrapText="1"/>
    </xf>
    <xf numFmtId="16" fontId="22" fillId="9" borderId="2" xfId="0" applyNumberFormat="1" applyFont="1" applyFill="1" applyBorder="1" applyAlignment="1">
      <alignment horizontal="center" vertical="center"/>
    </xf>
    <xf numFmtId="0" fontId="36" fillId="29" borderId="102" xfId="0" applyFont="1" applyFill="1" applyBorder="1" applyAlignment="1">
      <alignment horizontal="center" vertical="center" wrapText="1"/>
    </xf>
    <xf numFmtId="0" fontId="36" fillId="29" borderId="52" xfId="0" applyFont="1" applyFill="1" applyBorder="1" applyAlignment="1">
      <alignment horizontal="center" vertical="center" wrapText="1"/>
    </xf>
    <xf numFmtId="0" fontId="36" fillId="29" borderId="0" xfId="0" applyFont="1" applyFill="1" applyBorder="1" applyAlignment="1">
      <alignment horizontal="center" vertical="center" wrapText="1"/>
    </xf>
    <xf numFmtId="0" fontId="36" fillId="29" borderId="40" xfId="0" applyFont="1" applyFill="1" applyBorder="1" applyAlignment="1">
      <alignment horizontal="center" vertical="center" wrapText="1"/>
    </xf>
    <xf numFmtId="0" fontId="36" fillId="29" borderId="32" xfId="0" applyFont="1" applyFill="1" applyBorder="1" applyAlignment="1">
      <alignment horizontal="center" vertical="center" wrapText="1"/>
    </xf>
    <xf numFmtId="0" fontId="36" fillId="29" borderId="6" xfId="0" applyFont="1" applyFill="1" applyBorder="1" applyAlignment="1">
      <alignment horizontal="center" vertical="center" wrapText="1"/>
    </xf>
    <xf numFmtId="0" fontId="36" fillId="29" borderId="25" xfId="0" applyFont="1" applyFill="1" applyBorder="1" applyAlignment="1">
      <alignment horizontal="center" vertical="center" wrapText="1"/>
    </xf>
    <xf numFmtId="0" fontId="36" fillId="29" borderId="144" xfId="0" applyFont="1" applyFill="1" applyBorder="1" applyAlignment="1">
      <alignment horizontal="center" vertical="center" wrapText="1"/>
    </xf>
    <xf numFmtId="0" fontId="36" fillId="29" borderId="145" xfId="0" applyFont="1" applyFill="1" applyBorder="1" applyAlignment="1">
      <alignment horizontal="center" vertical="center" wrapText="1"/>
    </xf>
    <xf numFmtId="0" fontId="36" fillId="29" borderId="53" xfId="0" applyFont="1" applyFill="1" applyBorder="1" applyAlignment="1">
      <alignment horizontal="center" vertical="center" wrapText="1"/>
    </xf>
    <xf numFmtId="0" fontId="36" fillId="29" borderId="30" xfId="0" applyFont="1" applyFill="1" applyBorder="1" applyAlignment="1">
      <alignment horizontal="center" vertical="center" wrapText="1"/>
    </xf>
    <xf numFmtId="0" fontId="36" fillId="29" borderId="41" xfId="0" applyFont="1" applyFill="1" applyBorder="1" applyAlignment="1">
      <alignment horizontal="center" vertical="center" wrapText="1"/>
    </xf>
    <xf numFmtId="0" fontId="36" fillId="44" borderId="114" xfId="0" applyFont="1" applyFill="1" applyBorder="1" applyAlignment="1">
      <alignment horizontal="center" vertical="center" wrapText="1"/>
    </xf>
    <xf numFmtId="0" fontId="36" fillId="44" borderId="105" xfId="0" applyFont="1" applyFill="1" applyBorder="1" applyAlignment="1">
      <alignment horizontal="center" vertical="center" wrapText="1"/>
    </xf>
    <xf numFmtId="11" fontId="9" fillId="20" borderId="150" xfId="0" applyNumberFormat="1" applyFont="1" applyFill="1" applyBorder="1" applyAlignment="1">
      <alignment horizontal="center" vertical="center" wrapText="1"/>
    </xf>
    <xf numFmtId="11" fontId="9" fillId="20" borderId="33" xfId="0" applyNumberFormat="1" applyFont="1" applyFill="1" applyBorder="1" applyAlignment="1">
      <alignment horizontal="center" vertical="center" wrapText="1"/>
    </xf>
    <xf numFmtId="11" fontId="9" fillId="20" borderId="104" xfId="0" applyNumberFormat="1" applyFont="1" applyFill="1" applyBorder="1" applyAlignment="1">
      <alignment horizontal="center" vertical="center" wrapText="1"/>
    </xf>
    <xf numFmtId="11" fontId="9" fillId="20" borderId="59" xfId="0" applyNumberFormat="1" applyFont="1" applyFill="1" applyBorder="1" applyAlignment="1">
      <alignment horizontal="center" vertical="center" wrapText="1"/>
    </xf>
    <xf numFmtId="11" fontId="9" fillId="20" borderId="36" xfId="0" applyNumberFormat="1" applyFont="1" applyFill="1" applyBorder="1" applyAlignment="1">
      <alignment horizontal="center" vertical="center" wrapText="1"/>
    </xf>
    <xf numFmtId="11" fontId="9" fillId="20" borderId="106" xfId="0" applyNumberFormat="1" applyFont="1" applyFill="1" applyBorder="1" applyAlignment="1">
      <alignment horizontal="center" vertical="center" wrapText="1"/>
    </xf>
    <xf numFmtId="11" fontId="36" fillId="30" borderId="18" xfId="0" applyNumberFormat="1" applyFont="1" applyFill="1" applyBorder="1" applyAlignment="1">
      <alignment horizontal="center" vertical="top" wrapText="1"/>
    </xf>
    <xf numFmtId="11" fontId="36" fillId="30" borderId="60" xfId="0" applyNumberFormat="1" applyFont="1" applyFill="1" applyBorder="1" applyAlignment="1">
      <alignment horizontal="center" vertical="top" wrapText="1"/>
    </xf>
    <xf numFmtId="11" fontId="36" fillId="30" borderId="20" xfId="0" applyNumberFormat="1" applyFont="1" applyFill="1" applyBorder="1" applyAlignment="1">
      <alignment horizontal="center" vertical="top" wrapText="1"/>
    </xf>
    <xf numFmtId="11" fontId="36" fillId="31" borderId="49" xfId="0" applyNumberFormat="1" applyFont="1" applyFill="1" applyBorder="1" applyAlignment="1">
      <alignment horizontal="center" vertical="center" wrapText="1"/>
    </xf>
    <xf numFmtId="11" fontId="36" fillId="31" borderId="50" xfId="0" applyNumberFormat="1" applyFont="1" applyFill="1" applyBorder="1" applyAlignment="1">
      <alignment horizontal="center" vertical="center" wrapText="1"/>
    </xf>
    <xf numFmtId="11" fontId="36" fillId="31" borderId="54" xfId="0" applyNumberFormat="1" applyFont="1" applyFill="1" applyBorder="1" applyAlignment="1">
      <alignment horizontal="center" vertical="center" wrapText="1"/>
    </xf>
    <xf numFmtId="11" fontId="9" fillId="22" borderId="148" xfId="0" applyNumberFormat="1" applyFont="1" applyFill="1" applyBorder="1" applyAlignment="1">
      <alignment horizontal="center" vertical="center" wrapText="1"/>
    </xf>
    <xf numFmtId="11" fontId="9" fillId="22" borderId="36" xfId="0" applyNumberFormat="1" applyFont="1" applyFill="1" applyBorder="1" applyAlignment="1">
      <alignment horizontal="center" vertical="center" wrapText="1"/>
    </xf>
    <xf numFmtId="11" fontId="9" fillId="22" borderId="106" xfId="0" applyNumberFormat="1" applyFont="1" applyFill="1" applyBorder="1" applyAlignment="1">
      <alignment horizontal="center" vertical="center" wrapText="1"/>
    </xf>
    <xf numFmtId="11" fontId="9" fillId="22" borderId="32" xfId="0" applyNumberFormat="1" applyFont="1" applyFill="1" applyBorder="1" applyAlignment="1">
      <alignment horizontal="center" vertical="center" wrapText="1"/>
    </xf>
    <xf numFmtId="11" fontId="9" fillId="22" borderId="6" xfId="0" applyNumberFormat="1" applyFont="1" applyFill="1" applyBorder="1" applyAlignment="1">
      <alignment horizontal="center" vertical="center" wrapText="1"/>
    </xf>
    <xf numFmtId="11" fontId="9" fillId="22" borderId="129" xfId="0" applyNumberFormat="1" applyFont="1" applyFill="1" applyBorder="1" applyAlignment="1">
      <alignment horizontal="center" vertical="center" wrapText="1"/>
    </xf>
    <xf numFmtId="11" fontId="9" fillId="22" borderId="142" xfId="0" applyNumberFormat="1" applyFont="1" applyFill="1" applyBorder="1" applyAlignment="1">
      <alignment horizontal="center" vertical="center" wrapText="1"/>
    </xf>
    <xf numFmtId="11" fontId="9" fillId="22" borderId="25" xfId="0" applyNumberFormat="1" applyFont="1" applyFill="1" applyBorder="1" applyAlignment="1">
      <alignment horizontal="center" vertical="center" wrapText="1"/>
    </xf>
    <xf numFmtId="11" fontId="9" fillId="22" borderId="30" xfId="0" applyNumberFormat="1" applyFont="1" applyFill="1" applyBorder="1" applyAlignment="1">
      <alignment horizontal="center" vertical="center" wrapText="1"/>
    </xf>
    <xf numFmtId="11" fontId="9" fillId="22" borderId="41" xfId="0" applyNumberFormat="1" applyFont="1" applyFill="1" applyBorder="1" applyAlignment="1">
      <alignment horizontal="center" vertical="center" wrapText="1"/>
    </xf>
    <xf numFmtId="11" fontId="9" fillId="22" borderId="52" xfId="0" applyNumberFormat="1" applyFont="1" applyFill="1" applyBorder="1" applyAlignment="1">
      <alignment horizontal="center" vertical="center" wrapText="1"/>
    </xf>
    <xf numFmtId="11" fontId="9" fillId="22" borderId="0" xfId="0" applyNumberFormat="1" applyFont="1" applyFill="1" applyBorder="1" applyAlignment="1">
      <alignment horizontal="center" vertical="center" wrapText="1"/>
    </xf>
    <xf numFmtId="11" fontId="9" fillId="22" borderId="135" xfId="0" applyNumberFormat="1" applyFont="1" applyFill="1" applyBorder="1" applyAlignment="1">
      <alignment horizontal="center" vertical="center" wrapText="1"/>
    </xf>
    <xf numFmtId="11" fontId="36" fillId="30" borderId="32" xfId="0" applyNumberFormat="1" applyFont="1" applyFill="1" applyBorder="1" applyAlignment="1">
      <alignment horizontal="center" vertical="top" wrapText="1"/>
    </xf>
    <xf numFmtId="11" fontId="36" fillId="30" borderId="6" xfId="0" applyNumberFormat="1" applyFont="1" applyFill="1" applyBorder="1" applyAlignment="1">
      <alignment horizontal="center" vertical="top" wrapText="1"/>
    </xf>
    <xf numFmtId="11" fontId="36" fillId="30" borderId="25" xfId="0" applyNumberFormat="1" applyFont="1" applyFill="1" applyBorder="1" applyAlignment="1">
      <alignment horizontal="center" vertical="top" wrapText="1"/>
    </xf>
    <xf numFmtId="11" fontId="36" fillId="30" borderId="50" xfId="0" applyNumberFormat="1" applyFont="1" applyFill="1" applyBorder="1" applyAlignment="1">
      <alignment horizontal="center" vertical="top" wrapText="1"/>
    </xf>
    <xf numFmtId="11" fontId="36" fillId="30" borderId="49" xfId="0" applyNumberFormat="1" applyFont="1" applyFill="1" applyBorder="1" applyAlignment="1">
      <alignment horizontal="center" vertical="top" wrapText="1"/>
    </xf>
    <xf numFmtId="11" fontId="36" fillId="30" borderId="54" xfId="0" applyNumberFormat="1" applyFont="1" applyFill="1" applyBorder="1" applyAlignment="1">
      <alignment horizontal="center" vertical="top" wrapText="1"/>
    </xf>
    <xf numFmtId="11" fontId="36" fillId="30" borderId="68" xfId="0" applyNumberFormat="1" applyFont="1" applyFill="1" applyBorder="1" applyAlignment="1">
      <alignment horizontal="center" vertical="top" wrapText="1"/>
    </xf>
    <xf numFmtId="11" fontId="36" fillId="30" borderId="61" xfId="0" applyNumberFormat="1" applyFont="1" applyFill="1" applyBorder="1" applyAlignment="1">
      <alignment horizontal="center" vertical="top" wrapText="1"/>
    </xf>
    <xf numFmtId="0" fontId="36" fillId="28" borderId="1" xfId="0" applyFont="1" applyFill="1" applyBorder="1" applyAlignment="1">
      <alignment horizontal="center" vertical="center" wrapText="1"/>
    </xf>
    <xf numFmtId="0" fontId="36" fillId="28" borderId="4" xfId="0" applyFont="1" applyFill="1" applyBorder="1" applyAlignment="1">
      <alignment horizontal="center" vertical="center" wrapText="1"/>
    </xf>
    <xf numFmtId="0" fontId="36" fillId="28" borderId="33" xfId="0" applyFont="1" applyFill="1" applyBorder="1" applyAlignment="1">
      <alignment horizontal="center" vertical="center" wrapText="1"/>
    </xf>
    <xf numFmtId="0" fontId="36" fillId="28" borderId="21" xfId="0" applyFont="1" applyFill="1" applyBorder="1" applyAlignment="1">
      <alignment horizontal="center" vertical="center" wrapText="1"/>
    </xf>
    <xf numFmtId="11" fontId="36" fillId="30" borderId="105" xfId="0" applyNumberFormat="1" applyFont="1" applyFill="1" applyBorder="1" applyAlignment="1">
      <alignment horizontal="center" vertical="center" wrapText="1"/>
    </xf>
    <xf numFmtId="11" fontId="36" fillId="30" borderId="58" xfId="0" applyNumberFormat="1" applyFont="1" applyFill="1" applyBorder="1" applyAlignment="1">
      <alignment horizontal="center" vertical="center" wrapText="1"/>
    </xf>
    <xf numFmtId="11" fontId="36" fillId="30" borderId="37" xfId="0" applyNumberFormat="1" applyFont="1" applyFill="1" applyBorder="1" applyAlignment="1">
      <alignment horizontal="center" vertical="center" wrapText="1"/>
    </xf>
    <xf numFmtId="11" fontId="36" fillId="30" borderId="107" xfId="0" applyNumberFormat="1" applyFont="1" applyFill="1" applyBorder="1" applyAlignment="1">
      <alignment horizontal="center" vertical="center" wrapText="1"/>
    </xf>
    <xf numFmtId="11" fontId="9" fillId="22" borderId="68" xfId="0" applyNumberFormat="1" applyFont="1" applyFill="1" applyBorder="1" applyAlignment="1">
      <alignment horizontal="center" vertical="center" wrapText="1"/>
    </xf>
    <xf numFmtId="11" fontId="9" fillId="22" borderId="61" xfId="0" applyNumberFormat="1" applyFont="1" applyFill="1" applyBorder="1" applyAlignment="1">
      <alignment horizontal="center" vertical="center" wrapText="1"/>
    </xf>
    <xf numFmtId="11" fontId="9" fillId="22" borderId="69" xfId="0" applyNumberFormat="1" applyFont="1" applyFill="1" applyBorder="1" applyAlignment="1">
      <alignment horizontal="center" vertical="center" wrapText="1"/>
    </xf>
    <xf numFmtId="11" fontId="9" fillId="22" borderId="138" xfId="0" applyNumberFormat="1" applyFont="1" applyFill="1" applyBorder="1" applyAlignment="1">
      <alignment horizontal="center" vertical="center" wrapText="1"/>
    </xf>
    <xf numFmtId="11" fontId="9" fillId="22" borderId="144" xfId="0" applyNumberFormat="1" applyFont="1" applyFill="1" applyBorder="1" applyAlignment="1">
      <alignment horizontal="center" vertical="center" wrapText="1"/>
    </xf>
    <xf numFmtId="11" fontId="9" fillId="22" borderId="145" xfId="0" applyNumberFormat="1" applyFont="1" applyFill="1" applyBorder="1" applyAlignment="1">
      <alignment horizontal="center" vertical="center" wrapText="1"/>
    </xf>
    <xf numFmtId="11" fontId="36" fillId="19" borderId="18" xfId="0" applyNumberFormat="1" applyFont="1" applyFill="1" applyBorder="1" applyAlignment="1">
      <alignment horizontal="center" vertical="center" wrapText="1"/>
    </xf>
    <xf numFmtId="11" fontId="36" fillId="19" borderId="60" xfId="0" applyNumberFormat="1" applyFont="1" applyFill="1" applyBorder="1" applyAlignment="1">
      <alignment horizontal="center" vertical="center" wrapText="1"/>
    </xf>
    <xf numFmtId="11" fontId="36" fillId="19" borderId="20" xfId="0" applyNumberFormat="1" applyFont="1" applyFill="1" applyBorder="1" applyAlignment="1">
      <alignment horizontal="center" vertical="center" wrapText="1"/>
    </xf>
    <xf numFmtId="11" fontId="36" fillId="19" borderId="32" xfId="0" applyNumberFormat="1" applyFont="1" applyFill="1" applyBorder="1" applyAlignment="1">
      <alignment horizontal="center" vertical="center" wrapText="1"/>
    </xf>
    <xf numFmtId="11" fontId="36" fillId="19" borderId="6" xfId="0" applyNumberFormat="1" applyFont="1" applyFill="1" applyBorder="1" applyAlignment="1">
      <alignment horizontal="center" vertical="center" wrapText="1"/>
    </xf>
    <xf numFmtId="11" fontId="36" fillId="19" borderId="25" xfId="0" applyNumberFormat="1" applyFont="1" applyFill="1" applyBorder="1" applyAlignment="1">
      <alignment horizontal="center" vertical="center" wrapText="1"/>
    </xf>
    <xf numFmtId="11" fontId="36" fillId="19" borderId="68" xfId="0" applyNumberFormat="1" applyFont="1" applyFill="1" applyBorder="1" applyAlignment="1">
      <alignment horizontal="center" vertical="center" wrapText="1"/>
    </xf>
    <xf numFmtId="11" fontId="36" fillId="19" borderId="61" xfId="0" applyNumberFormat="1" applyFont="1" applyFill="1" applyBorder="1" applyAlignment="1">
      <alignment horizontal="center" vertical="center" wrapText="1"/>
    </xf>
    <xf numFmtId="11" fontId="36" fillId="19" borderId="69" xfId="0" applyNumberFormat="1" applyFont="1" applyFill="1" applyBorder="1" applyAlignment="1">
      <alignment horizontal="center" vertical="center" wrapText="1"/>
    </xf>
    <xf numFmtId="0" fontId="36" fillId="26" borderId="59" xfId="0" applyFont="1" applyFill="1" applyBorder="1" applyAlignment="1">
      <alignment horizontal="center" vertical="center" wrapText="1"/>
    </xf>
    <xf numFmtId="0" fontId="36" fillId="26" borderId="106" xfId="0" applyFont="1" applyFill="1" applyBorder="1" applyAlignment="1">
      <alignment horizontal="center" vertical="center" wrapText="1"/>
    </xf>
    <xf numFmtId="0" fontId="36" fillId="26" borderId="105" xfId="0" applyFont="1" applyFill="1" applyBorder="1" applyAlignment="1">
      <alignment horizontal="center" vertical="center" wrapText="1"/>
    </xf>
    <xf numFmtId="0" fontId="36" fillId="26" borderId="107" xfId="0" applyFont="1" applyFill="1" applyBorder="1" applyAlignment="1">
      <alignment horizontal="center" vertical="center" wrapText="1"/>
    </xf>
    <xf numFmtId="11" fontId="36" fillId="30" borderId="59" xfId="0" applyNumberFormat="1" applyFont="1" applyFill="1" applyBorder="1" applyAlignment="1">
      <alignment horizontal="center" vertical="center" wrapText="1"/>
    </xf>
    <xf numFmtId="11" fontId="36" fillId="30" borderId="36" xfId="0" applyNumberFormat="1" applyFont="1" applyFill="1" applyBorder="1" applyAlignment="1">
      <alignment horizontal="center" vertical="center" wrapText="1"/>
    </xf>
    <xf numFmtId="11" fontId="36" fillId="30" borderId="106" xfId="0" applyNumberFormat="1" applyFont="1" applyFill="1" applyBorder="1" applyAlignment="1">
      <alignment horizontal="center" vertical="center" wrapText="1"/>
    </xf>
    <xf numFmtId="11" fontId="36" fillId="31" borderId="32" xfId="0" applyNumberFormat="1" applyFont="1" applyFill="1" applyBorder="1" applyAlignment="1">
      <alignment horizontal="center" vertical="center" wrapText="1"/>
    </xf>
    <xf numFmtId="11" fontId="36" fillId="31" borderId="6" xfId="0" applyNumberFormat="1" applyFont="1" applyFill="1" applyBorder="1" applyAlignment="1">
      <alignment horizontal="center" vertical="center" wrapText="1"/>
    </xf>
    <xf numFmtId="11" fontId="36" fillId="31" borderId="25" xfId="0" applyNumberFormat="1" applyFont="1" applyFill="1" applyBorder="1" applyAlignment="1">
      <alignment horizontal="center" vertical="center" wrapText="1"/>
    </xf>
    <xf numFmtId="11" fontId="36" fillId="31" borderId="109" xfId="0" applyNumberFormat="1" applyFont="1" applyFill="1" applyBorder="1" applyAlignment="1">
      <alignment horizontal="center" vertical="center" wrapText="1"/>
    </xf>
    <xf numFmtId="11" fontId="36" fillId="31" borderId="97" xfId="0" applyNumberFormat="1" applyFont="1" applyFill="1" applyBorder="1" applyAlignment="1">
      <alignment horizontal="center" vertical="center" wrapText="1"/>
    </xf>
    <xf numFmtId="11" fontId="36" fillId="31" borderId="53" xfId="0" applyNumberFormat="1" applyFont="1" applyFill="1" applyBorder="1" applyAlignment="1">
      <alignment horizontal="center" vertical="center" wrapText="1"/>
    </xf>
    <xf numFmtId="11" fontId="36" fillId="31" borderId="30" xfId="0" applyNumberFormat="1" applyFont="1" applyFill="1" applyBorder="1" applyAlignment="1">
      <alignment horizontal="center" vertical="center" wrapText="1"/>
    </xf>
    <xf numFmtId="11" fontId="36" fillId="31" borderId="41" xfId="0" applyNumberFormat="1" applyFont="1" applyFill="1" applyBorder="1" applyAlignment="1">
      <alignment horizontal="center" vertical="center" wrapText="1"/>
    </xf>
    <xf numFmtId="11" fontId="36" fillId="31" borderId="68" xfId="0" applyNumberFormat="1" applyFont="1" applyFill="1" applyBorder="1" applyAlignment="1">
      <alignment horizontal="center" vertical="center" wrapText="1"/>
    </xf>
    <xf numFmtId="11" fontId="36" fillId="31" borderId="61" xfId="0" applyNumberFormat="1" applyFont="1" applyFill="1" applyBorder="1" applyAlignment="1">
      <alignment horizontal="center" vertical="center" wrapText="1"/>
    </xf>
    <xf numFmtId="11" fontId="36" fillId="31" borderId="69" xfId="0" applyNumberFormat="1" applyFont="1" applyFill="1" applyBorder="1" applyAlignment="1">
      <alignment horizontal="center" vertical="center" wrapText="1"/>
    </xf>
    <xf numFmtId="0" fontId="36" fillId="29" borderId="109" xfId="0" applyFont="1" applyFill="1" applyBorder="1" applyAlignment="1">
      <alignment horizontal="center" vertical="center" wrapText="1"/>
    </xf>
    <xf numFmtId="0" fontId="36" fillId="29" borderId="97" xfId="0" applyFont="1" applyFill="1" applyBorder="1" applyAlignment="1">
      <alignment horizontal="center" vertical="center" wrapText="1"/>
    </xf>
    <xf numFmtId="0" fontId="36" fillId="29" borderId="117" xfId="0" applyFont="1" applyFill="1" applyBorder="1" applyAlignment="1">
      <alignment horizontal="center" vertical="center" wrapText="1"/>
    </xf>
    <xf numFmtId="0" fontId="36" fillId="44" borderId="115" xfId="0" applyFont="1" applyFill="1" applyBorder="1" applyAlignment="1">
      <alignment horizontal="center" vertical="center" wrapText="1"/>
    </xf>
    <xf numFmtId="164" fontId="15" fillId="46" borderId="33" xfId="0" applyNumberFormat="1" applyFont="1" applyFill="1" applyBorder="1" applyAlignment="1">
      <alignment horizontal="center" vertical="center" wrapText="1"/>
    </xf>
    <xf numFmtId="0" fontId="36" fillId="37" borderId="157" xfId="0" applyFont="1" applyFill="1" applyBorder="1" applyAlignment="1">
      <alignment horizontal="center" vertical="center" wrapText="1"/>
    </xf>
    <xf numFmtId="0" fontId="36" fillId="37" borderId="1" xfId="0" applyFont="1" applyFill="1" applyBorder="1" applyAlignment="1">
      <alignment horizontal="center" vertical="center" wrapText="1"/>
    </xf>
    <xf numFmtId="0" fontId="36" fillId="37" borderId="104" xfId="0" applyFont="1" applyFill="1" applyBorder="1" applyAlignment="1">
      <alignment horizontal="center" vertical="center" wrapText="1"/>
    </xf>
    <xf numFmtId="0" fontId="36" fillId="42" borderId="10" xfId="0" applyFont="1" applyFill="1" applyBorder="1" applyAlignment="1">
      <alignment horizontal="center" vertical="center" wrapText="1"/>
    </xf>
    <xf numFmtId="0" fontId="36" fillId="42" borderId="154" xfId="0" applyFont="1" applyFill="1" applyBorder="1" applyAlignment="1">
      <alignment horizontal="center" vertical="center" wrapText="1"/>
    </xf>
    <xf numFmtId="0" fontId="36" fillId="42" borderId="155" xfId="0" applyFont="1" applyFill="1" applyBorder="1" applyAlignment="1">
      <alignment horizontal="center" vertical="center" wrapText="1"/>
    </xf>
    <xf numFmtId="0" fontId="36" fillId="42" borderId="156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20" fontId="59" fillId="21" borderId="0" xfId="0" applyNumberFormat="1" applyFont="1" applyFill="1" applyBorder="1" applyAlignment="1">
      <alignment horizontal="center" vertical="center"/>
    </xf>
    <xf numFmtId="20" fontId="58" fillId="21" borderId="0" xfId="0" applyNumberFormat="1" applyFont="1" applyFill="1" applyBorder="1" applyAlignment="1">
      <alignment horizontal="center" vertical="center"/>
    </xf>
    <xf numFmtId="0" fontId="17" fillId="13" borderId="0" xfId="0" applyFont="1" applyFill="1" applyBorder="1" applyAlignment="1">
      <alignment horizontal="center" vertical="center"/>
    </xf>
    <xf numFmtId="0" fontId="17" fillId="13" borderId="37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9" fillId="47" borderId="1" xfId="0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center"/>
    </xf>
    <xf numFmtId="0" fontId="9" fillId="47" borderId="21" xfId="0" applyFont="1" applyFill="1" applyBorder="1" applyAlignment="1">
      <alignment horizontal="center" vertical="center" wrapText="1"/>
    </xf>
    <xf numFmtId="0" fontId="22" fillId="9" borderId="46" xfId="0" applyFont="1" applyFill="1" applyBorder="1" applyAlignment="1">
      <alignment horizontal="center" vertical="center"/>
    </xf>
    <xf numFmtId="164" fontId="15" fillId="46" borderId="5" xfId="0" applyNumberFormat="1" applyFont="1" applyFill="1" applyBorder="1" applyAlignment="1">
      <alignment horizontal="center" vertical="center" wrapText="1"/>
    </xf>
    <xf numFmtId="0" fontId="9" fillId="4" borderId="151" xfId="0" applyFont="1" applyFill="1" applyBorder="1" applyAlignment="1">
      <alignment horizontal="center" vertical="center" wrapText="1"/>
    </xf>
    <xf numFmtId="0" fontId="9" fillId="4" borderId="152" xfId="0" applyFont="1" applyFill="1" applyBorder="1" applyAlignment="1">
      <alignment horizontal="center" vertical="center" wrapText="1"/>
    </xf>
    <xf numFmtId="0" fontId="9" fillId="4" borderId="153" xfId="0" applyFont="1" applyFill="1" applyBorder="1" applyAlignment="1">
      <alignment horizontal="center" vertical="center" wrapText="1"/>
    </xf>
    <xf numFmtId="0" fontId="9" fillId="4" borderId="32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25" xfId="0" applyFont="1" applyFill="1" applyBorder="1" applyAlignment="1">
      <alignment horizontal="center" vertical="center" wrapText="1"/>
    </xf>
    <xf numFmtId="0" fontId="9" fillId="4" borderId="68" xfId="0" applyFont="1" applyFill="1" applyBorder="1" applyAlignment="1">
      <alignment horizontal="center" vertical="center" wrapText="1"/>
    </xf>
    <xf numFmtId="0" fontId="9" fillId="4" borderId="61" xfId="0" applyFont="1" applyFill="1" applyBorder="1" applyAlignment="1">
      <alignment horizontal="center" vertical="center" wrapText="1"/>
    </xf>
    <xf numFmtId="0" fontId="9" fillId="4" borderId="69" xfId="0" applyFont="1" applyFill="1" applyBorder="1" applyAlignment="1">
      <alignment horizontal="center" vertical="center" wrapText="1"/>
    </xf>
    <xf numFmtId="164" fontId="15" fillId="46" borderId="1" xfId="0" applyNumberFormat="1" applyFont="1" applyFill="1" applyBorder="1" applyAlignment="1">
      <alignment horizontal="center" vertical="center" wrapText="1"/>
    </xf>
    <xf numFmtId="164" fontId="15" fillId="46" borderId="4" xfId="0" applyNumberFormat="1" applyFont="1" applyFill="1" applyBorder="1" applyAlignment="1">
      <alignment horizontal="center" vertical="center" wrapText="1"/>
    </xf>
    <xf numFmtId="164" fontId="15" fillId="47" borderId="1" xfId="0" applyNumberFormat="1" applyFont="1" applyFill="1" applyBorder="1" applyAlignment="1">
      <alignment horizontal="center" vertical="center" wrapText="1"/>
    </xf>
    <xf numFmtId="164" fontId="15" fillId="47" borderId="1" xfId="0" applyNumberFormat="1" applyFont="1" applyFill="1" applyBorder="1" applyAlignment="1">
      <alignment horizontal="center" vertical="center"/>
    </xf>
    <xf numFmtId="164" fontId="15" fillId="47" borderId="21" xfId="0" applyNumberFormat="1" applyFont="1" applyFill="1" applyBorder="1" applyAlignment="1">
      <alignment horizontal="center" vertical="center" wrapText="1"/>
    </xf>
    <xf numFmtId="164" fontId="15" fillId="47" borderId="21" xfId="0" applyNumberFormat="1" applyFont="1" applyFill="1" applyBorder="1" applyAlignment="1">
      <alignment horizontal="center" vertical="center"/>
    </xf>
    <xf numFmtId="16" fontId="22" fillId="9" borderId="38" xfId="0" applyNumberFormat="1" applyFont="1" applyFill="1" applyBorder="1" applyAlignment="1">
      <alignment horizontal="center" vertical="center"/>
    </xf>
    <xf numFmtId="16" fontId="22" fillId="9" borderId="3" xfId="0" applyNumberFormat="1" applyFont="1" applyFill="1" applyBorder="1" applyAlignment="1">
      <alignment horizontal="center" vertical="center"/>
    </xf>
    <xf numFmtId="16" fontId="22" fillId="9" borderId="39" xfId="0" applyNumberFormat="1" applyFont="1" applyFill="1" applyBorder="1" applyAlignment="1">
      <alignment horizontal="center" vertical="center"/>
    </xf>
    <xf numFmtId="0" fontId="9" fillId="36" borderId="18" xfId="0" applyFont="1" applyFill="1" applyBorder="1" applyAlignment="1">
      <alignment horizontal="center" vertical="center" wrapText="1"/>
    </xf>
    <xf numFmtId="0" fontId="9" fillId="36" borderId="60" xfId="0" applyFont="1" applyFill="1" applyBorder="1" applyAlignment="1">
      <alignment horizontal="center" vertical="center" wrapText="1"/>
    </xf>
    <xf numFmtId="0" fontId="9" fillId="36" borderId="20" xfId="0" applyFont="1" applyFill="1" applyBorder="1" applyAlignment="1">
      <alignment horizontal="center" vertical="center" wrapText="1"/>
    </xf>
    <xf numFmtId="0" fontId="9" fillId="36" borderId="1" xfId="0" applyFont="1" applyFill="1" applyBorder="1" applyAlignment="1">
      <alignment horizontal="center" vertical="center" wrapText="1"/>
    </xf>
    <xf numFmtId="0" fontId="36" fillId="37" borderId="4" xfId="0" applyFont="1" applyFill="1" applyBorder="1" applyAlignment="1">
      <alignment horizontal="center" vertical="center" wrapText="1"/>
    </xf>
    <xf numFmtId="0" fontId="15" fillId="0" borderId="49" xfId="0" applyFont="1" applyBorder="1" applyAlignment="1">
      <alignment horizontal="center"/>
    </xf>
    <xf numFmtId="0" fontId="15" fillId="0" borderId="53" xfId="0" applyFont="1" applyBorder="1" applyAlignment="1">
      <alignment horizontal="center"/>
    </xf>
    <xf numFmtId="11" fontId="9" fillId="33" borderId="10" xfId="0" applyNumberFormat="1" applyFont="1" applyFill="1" applyBorder="1" applyAlignment="1">
      <alignment horizontal="center" vertical="center" wrapText="1"/>
    </xf>
    <xf numFmtId="11" fontId="9" fillId="33" borderId="12" xfId="0" applyNumberFormat="1" applyFont="1" applyFill="1" applyBorder="1" applyAlignment="1">
      <alignment horizontal="center" vertical="center" wrapText="1"/>
    </xf>
    <xf numFmtId="11" fontId="9" fillId="33" borderId="8" xfId="0" applyNumberFormat="1" applyFont="1" applyFill="1" applyBorder="1" applyAlignment="1">
      <alignment horizontal="center" vertical="center" wrapText="1"/>
    </xf>
    <xf numFmtId="0" fontId="14" fillId="21" borderId="0" xfId="0" applyFont="1" applyFill="1" applyAlignment="1">
      <alignment horizontal="center" vertical="center" wrapText="1"/>
    </xf>
    <xf numFmtId="11" fontId="9" fillId="33" borderId="29" xfId="0" applyNumberFormat="1" applyFont="1" applyFill="1" applyBorder="1" applyAlignment="1">
      <alignment horizontal="center" vertical="center" wrapText="1"/>
    </xf>
    <xf numFmtId="11" fontId="9" fillId="33" borderId="81" xfId="0" applyNumberFormat="1" applyFont="1" applyFill="1" applyBorder="1" applyAlignment="1">
      <alignment horizontal="center" vertical="center" wrapText="1"/>
    </xf>
    <xf numFmtId="11" fontId="9" fillId="33" borderId="51" xfId="0" applyNumberFormat="1" applyFont="1" applyFill="1" applyBorder="1" applyAlignment="1">
      <alignment horizontal="center" vertical="center" wrapText="1"/>
    </xf>
    <xf numFmtId="11" fontId="9" fillId="33" borderId="16" xfId="0" applyNumberFormat="1" applyFont="1" applyFill="1" applyBorder="1" applyAlignment="1">
      <alignment horizontal="center" vertical="center" wrapText="1"/>
    </xf>
    <xf numFmtId="11" fontId="9" fillId="33" borderId="28" xfId="0" applyNumberFormat="1" applyFont="1" applyFill="1" applyBorder="1" applyAlignment="1">
      <alignment horizontal="center" vertical="center" wrapText="1"/>
    </xf>
    <xf numFmtId="11" fontId="9" fillId="14" borderId="10" xfId="0" applyNumberFormat="1" applyFont="1" applyFill="1" applyBorder="1" applyAlignment="1">
      <alignment horizontal="center" vertical="center" wrapText="1"/>
    </xf>
    <xf numFmtId="11" fontId="9" fillId="14" borderId="12" xfId="0" applyNumberFormat="1" applyFont="1" applyFill="1" applyBorder="1" applyAlignment="1">
      <alignment horizontal="center" vertical="center" wrapText="1"/>
    </xf>
    <xf numFmtId="11" fontId="9" fillId="14" borderId="8" xfId="0" applyNumberFormat="1" applyFont="1" applyFill="1" applyBorder="1" applyAlignment="1">
      <alignment horizontal="center" vertical="center" wrapText="1"/>
    </xf>
    <xf numFmtId="11" fontId="9" fillId="14" borderId="29" xfId="0" applyNumberFormat="1" applyFont="1" applyFill="1" applyBorder="1" applyAlignment="1">
      <alignment horizontal="center" vertical="center" wrapText="1"/>
    </xf>
    <xf numFmtId="11" fontId="9" fillId="14" borderId="81" xfId="0" applyNumberFormat="1" applyFont="1" applyFill="1" applyBorder="1" applyAlignment="1">
      <alignment horizontal="center" vertical="center" wrapText="1"/>
    </xf>
    <xf numFmtId="11" fontId="9" fillId="14" borderId="51" xfId="0" applyNumberFormat="1" applyFont="1" applyFill="1" applyBorder="1" applyAlignment="1">
      <alignment horizontal="center" vertical="center" wrapText="1"/>
    </xf>
    <xf numFmtId="11" fontId="9" fillId="14" borderId="16" xfId="0" applyNumberFormat="1" applyFont="1" applyFill="1" applyBorder="1" applyAlignment="1">
      <alignment horizontal="center" vertical="center" wrapText="1"/>
    </xf>
    <xf numFmtId="11" fontId="9" fillId="14" borderId="28" xfId="0" applyNumberFormat="1" applyFont="1" applyFill="1" applyBorder="1" applyAlignment="1">
      <alignment horizontal="center" vertical="center" wrapText="1"/>
    </xf>
    <xf numFmtId="0" fontId="14" fillId="21" borderId="0" xfId="0" applyFont="1" applyFill="1" applyBorder="1" applyAlignment="1">
      <alignment horizontal="center" vertical="center" wrapText="1"/>
    </xf>
    <xf numFmtId="0" fontId="14" fillId="24" borderId="36" xfId="0" applyFont="1" applyFill="1" applyBorder="1" applyAlignment="1">
      <alignment horizontal="center" vertical="center" wrapText="1"/>
    </xf>
    <xf numFmtId="0" fontId="14" fillId="24" borderId="0" xfId="0" applyFont="1" applyFill="1" applyBorder="1" applyAlignment="1">
      <alignment horizontal="center" vertical="center" wrapText="1"/>
    </xf>
    <xf numFmtId="0" fontId="0" fillId="55" borderId="60" xfId="0" applyFill="1" applyBorder="1" applyAlignment="1">
      <alignment horizontal="center" vertical="center" wrapText="1"/>
    </xf>
    <xf numFmtId="0" fontId="0" fillId="55" borderId="20" xfId="0" applyFill="1" applyBorder="1" applyAlignment="1">
      <alignment horizontal="center" vertical="center" wrapText="1"/>
    </xf>
    <xf numFmtId="0" fontId="0" fillId="55" borderId="32" xfId="0" applyFill="1" applyBorder="1" applyAlignment="1">
      <alignment horizontal="center" vertical="center" wrapText="1"/>
    </xf>
    <xf numFmtId="0" fontId="0" fillId="55" borderId="6" xfId="0" applyFill="1" applyBorder="1" applyAlignment="1">
      <alignment horizontal="center" vertical="center" wrapText="1"/>
    </xf>
    <xf numFmtId="0" fontId="0" fillId="55" borderId="25" xfId="0" applyFill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11" fontId="53" fillId="32" borderId="34" xfId="0" applyNumberFormat="1" applyFont="1" applyFill="1" applyBorder="1" applyAlignment="1">
      <alignment horizontal="center" vertical="center" wrapText="1"/>
    </xf>
    <xf numFmtId="11" fontId="54" fillId="32" borderId="2" xfId="0" applyNumberFormat="1" applyFont="1" applyFill="1" applyBorder="1" applyAlignment="1">
      <alignment horizontal="center" vertical="center" wrapText="1"/>
    </xf>
    <xf numFmtId="11" fontId="54" fillId="32" borderId="35" xfId="0" applyNumberFormat="1" applyFont="1" applyFill="1" applyBorder="1" applyAlignment="1">
      <alignment horizontal="center" vertical="center" wrapText="1"/>
    </xf>
    <xf numFmtId="11" fontId="54" fillId="32" borderId="36" xfId="0" applyNumberFormat="1" applyFont="1" applyFill="1" applyBorder="1" applyAlignment="1">
      <alignment horizontal="center" vertical="center" wrapText="1"/>
    </xf>
    <xf numFmtId="11" fontId="54" fillId="32" borderId="0" xfId="0" applyNumberFormat="1" applyFont="1" applyFill="1" applyAlignment="1">
      <alignment horizontal="center" vertical="center" wrapText="1"/>
    </xf>
    <xf numFmtId="11" fontId="54" fillId="32" borderId="37" xfId="0" applyNumberFormat="1" applyFont="1" applyFill="1" applyBorder="1" applyAlignment="1">
      <alignment horizontal="center" vertical="center" wrapText="1"/>
    </xf>
    <xf numFmtId="11" fontId="54" fillId="32" borderId="38" xfId="0" applyNumberFormat="1" applyFont="1" applyFill="1" applyBorder="1" applyAlignment="1">
      <alignment horizontal="center" vertical="center" wrapText="1"/>
    </xf>
    <xf numFmtId="11" fontId="54" fillId="32" borderId="3" xfId="0" applyNumberFormat="1" applyFont="1" applyFill="1" applyBorder="1" applyAlignment="1">
      <alignment horizontal="center" vertical="center" wrapText="1"/>
    </xf>
    <xf numFmtId="11" fontId="54" fillId="32" borderId="39" xfId="0" applyNumberFormat="1" applyFont="1" applyFill="1" applyBorder="1" applyAlignment="1">
      <alignment horizontal="center" vertical="center" wrapText="1"/>
    </xf>
    <xf numFmtId="0" fontId="0" fillId="55" borderId="18" xfId="0" applyFill="1" applyBorder="1" applyAlignment="1">
      <alignment horizontal="center" vertical="center" wrapText="1"/>
    </xf>
    <xf numFmtId="0" fontId="0" fillId="55" borderId="60" xfId="0" applyFill="1" applyBorder="1" applyAlignment="1">
      <alignment horizontal="center" vertical="center"/>
    </xf>
    <xf numFmtId="0" fontId="0" fillId="55" borderId="20" xfId="0" applyFill="1" applyBorder="1" applyAlignment="1">
      <alignment horizontal="center" vertical="center"/>
    </xf>
    <xf numFmtId="0" fontId="0" fillId="55" borderId="6" xfId="0" applyFill="1" applyBorder="1" applyAlignment="1">
      <alignment horizontal="center" vertical="center"/>
    </xf>
    <xf numFmtId="0" fontId="0" fillId="55" borderId="25" xfId="0" applyFill="1" applyBorder="1" applyAlignment="1">
      <alignment horizontal="center" vertical="center"/>
    </xf>
    <xf numFmtId="0" fontId="0" fillId="55" borderId="49" xfId="0" applyFill="1" applyBorder="1" applyAlignment="1">
      <alignment horizontal="center" vertical="center" wrapText="1"/>
    </xf>
    <xf numFmtId="0" fontId="0" fillId="55" borderId="50" xfId="0" applyFill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0" xfId="0" applyAlignment="1">
      <alignment horizontal="center"/>
    </xf>
    <xf numFmtId="0" fontId="24" fillId="0" borderId="0" xfId="0" applyFont="1" applyBorder="1" applyAlignment="1">
      <alignment horizontal="center"/>
    </xf>
    <xf numFmtId="0" fontId="14" fillId="21" borderId="36" xfId="0" applyFont="1" applyFill="1" applyBorder="1" applyAlignment="1">
      <alignment horizontal="center" vertical="center" wrapText="1"/>
    </xf>
    <xf numFmtId="0" fontId="14" fillId="21" borderId="37" xfId="0" applyFont="1" applyFill="1" applyBorder="1" applyAlignment="1">
      <alignment horizontal="center" vertical="center" wrapText="1"/>
    </xf>
    <xf numFmtId="0" fontId="22" fillId="9" borderId="34" xfId="0" applyFont="1" applyFill="1" applyBorder="1" applyAlignment="1">
      <alignment horizontal="center" vertical="center"/>
    </xf>
    <xf numFmtId="0" fontId="22" fillId="9" borderId="2" xfId="0" applyFont="1" applyFill="1" applyBorder="1" applyAlignment="1">
      <alignment horizontal="center" vertical="center"/>
    </xf>
    <xf numFmtId="0" fontId="22" fillId="9" borderId="35" xfId="0" applyFont="1" applyFill="1" applyBorder="1" applyAlignment="1">
      <alignment horizontal="center" vertical="center"/>
    </xf>
    <xf numFmtId="164" fontId="15" fillId="23" borderId="53" xfId="0" applyNumberFormat="1" applyFont="1" applyFill="1" applyBorder="1" applyAlignment="1">
      <alignment horizontal="center" vertical="center" wrapText="1"/>
    </xf>
    <xf numFmtId="164" fontId="15" fillId="23" borderId="30" xfId="0" applyNumberFormat="1" applyFont="1" applyFill="1" applyBorder="1" applyAlignment="1">
      <alignment horizontal="center" vertical="center"/>
    </xf>
    <xf numFmtId="164" fontId="15" fillId="23" borderId="41" xfId="0" applyNumberFormat="1" applyFont="1" applyFill="1" applyBorder="1" applyAlignment="1">
      <alignment horizontal="center" vertical="center"/>
    </xf>
    <xf numFmtId="164" fontId="15" fillId="23" borderId="36" xfId="0" applyNumberFormat="1" applyFont="1" applyFill="1" applyBorder="1" applyAlignment="1">
      <alignment horizontal="center" vertical="center" wrapText="1"/>
    </xf>
    <xf numFmtId="164" fontId="15" fillId="23" borderId="49" xfId="0" applyNumberFormat="1" applyFont="1" applyFill="1" applyBorder="1" applyAlignment="1">
      <alignment horizontal="center" vertical="center" wrapText="1"/>
    </xf>
    <xf numFmtId="164" fontId="15" fillId="23" borderId="50" xfId="0" applyNumberFormat="1" applyFont="1" applyFill="1" applyBorder="1" applyAlignment="1">
      <alignment horizontal="center" vertical="center" wrapText="1"/>
    </xf>
    <xf numFmtId="164" fontId="15" fillId="23" borderId="32" xfId="0" applyNumberFormat="1" applyFont="1" applyFill="1" applyBorder="1" applyAlignment="1">
      <alignment horizontal="center" vertical="center" wrapText="1"/>
    </xf>
    <xf numFmtId="164" fontId="15" fillId="23" borderId="6" xfId="0" applyNumberFormat="1" applyFont="1" applyFill="1" applyBorder="1" applyAlignment="1">
      <alignment horizontal="center" vertical="center" wrapText="1"/>
    </xf>
    <xf numFmtId="164" fontId="15" fillId="23" borderId="25" xfId="0" applyNumberFormat="1" applyFont="1" applyFill="1" applyBorder="1" applyAlignment="1">
      <alignment horizontal="center" vertical="center" wrapText="1"/>
    </xf>
    <xf numFmtId="0" fontId="15" fillId="23" borderId="32" xfId="0" applyFont="1" applyFill="1" applyBorder="1" applyAlignment="1">
      <alignment horizontal="center" vertical="center" wrapText="1"/>
    </xf>
    <xf numFmtId="0" fontId="15" fillId="23" borderId="6" xfId="0" applyFont="1" applyFill="1" applyBorder="1" applyAlignment="1">
      <alignment horizontal="center" vertical="center" wrapText="1"/>
    </xf>
    <xf numFmtId="0" fontId="15" fillId="23" borderId="25" xfId="0" applyFont="1" applyFill="1" applyBorder="1" applyAlignment="1">
      <alignment horizontal="center" vertical="center" wrapText="1"/>
    </xf>
    <xf numFmtId="164" fontId="15" fillId="23" borderId="18" xfId="0" applyNumberFormat="1" applyFont="1" applyFill="1" applyBorder="1" applyAlignment="1">
      <alignment horizontal="center" vertical="center" wrapText="1"/>
    </xf>
    <xf numFmtId="164" fontId="15" fillId="23" borderId="60" xfId="0" applyNumberFormat="1" applyFont="1" applyFill="1" applyBorder="1" applyAlignment="1">
      <alignment horizontal="center" vertical="center"/>
    </xf>
    <xf numFmtId="164" fontId="15" fillId="23" borderId="20" xfId="0" applyNumberFormat="1" applyFont="1" applyFill="1" applyBorder="1" applyAlignment="1">
      <alignment horizontal="center" vertical="center"/>
    </xf>
    <xf numFmtId="164" fontId="15" fillId="23" borderId="6" xfId="0" applyNumberFormat="1" applyFont="1" applyFill="1" applyBorder="1" applyAlignment="1">
      <alignment horizontal="center" vertical="center"/>
    </xf>
    <xf numFmtId="164" fontId="15" fillId="23" borderId="25" xfId="0" applyNumberFormat="1" applyFont="1" applyFill="1" applyBorder="1" applyAlignment="1">
      <alignment horizontal="center" vertical="center"/>
    </xf>
    <xf numFmtId="0" fontId="17" fillId="13" borderId="0" xfId="0" applyFont="1" applyFill="1" applyAlignment="1">
      <alignment horizontal="center" vertical="center"/>
    </xf>
    <xf numFmtId="16" fontId="22" fillId="9" borderId="35" xfId="0" applyNumberFormat="1" applyFont="1" applyFill="1" applyBorder="1" applyAlignment="1">
      <alignment horizontal="center" vertical="center"/>
    </xf>
    <xf numFmtId="11" fontId="15" fillId="9" borderId="34" xfId="0" applyNumberFormat="1" applyFont="1" applyFill="1" applyBorder="1" applyAlignment="1">
      <alignment horizontal="center"/>
    </xf>
    <xf numFmtId="11" fontId="15" fillId="9" borderId="2" xfId="0" applyNumberFormat="1" applyFont="1" applyFill="1" applyBorder="1" applyAlignment="1">
      <alignment horizontal="center"/>
    </xf>
    <xf numFmtId="11" fontId="15" fillId="9" borderId="35" xfId="0" applyNumberFormat="1" applyFont="1" applyFill="1" applyBorder="1" applyAlignment="1">
      <alignment horizontal="center"/>
    </xf>
    <xf numFmtId="0" fontId="18" fillId="13" borderId="40" xfId="0" applyFont="1" applyFill="1" applyBorder="1" applyAlignment="1">
      <alignment horizontal="center" wrapText="1"/>
    </xf>
    <xf numFmtId="0" fontId="18" fillId="13" borderId="41" xfId="0" applyFont="1" applyFill="1" applyBorder="1" applyAlignment="1">
      <alignment horizontal="center" wrapText="1"/>
    </xf>
    <xf numFmtId="0" fontId="17" fillId="13" borderId="0" xfId="0" applyFont="1" applyFill="1" applyAlignment="1">
      <alignment horizontal="center"/>
    </xf>
    <xf numFmtId="16" fontId="15" fillId="9" borderId="34" xfId="0" applyNumberFormat="1" applyFont="1" applyFill="1" applyBorder="1" applyAlignment="1">
      <alignment horizontal="center"/>
    </xf>
    <xf numFmtId="16" fontId="15" fillId="9" borderId="2" xfId="0" applyNumberFormat="1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 wrapText="1"/>
    </xf>
    <xf numFmtId="0" fontId="1" fillId="5" borderId="5" xfId="0" applyFont="1" applyFill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3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5" fillId="11" borderId="0" xfId="0" applyFont="1" applyFill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 wrapText="1"/>
    </xf>
  </cellXfs>
  <cellStyles count="2">
    <cellStyle name="Normal" xfId="0" builtinId="0"/>
    <cellStyle name="Normal 2" xfId="1" xr:uid="{53A8C3FF-C026-49CA-9DC3-62FB68D3097F}"/>
  </cellStyles>
  <dxfs count="0"/>
  <tableStyles count="0" defaultTableStyle="TableStyleMedium2" defaultPivotStyle="PivotStyleLight16"/>
  <colors>
    <mruColors>
      <color rgb="FFCC99FF"/>
      <color rgb="FFCC3300"/>
      <color rgb="FFF5A3AB"/>
      <color rgb="FFFC20E7"/>
      <color rgb="FFE581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Relationship Id="rId35" Type="http://schemas.openxmlformats.org/officeDocument/2006/relationships/customXml" Target="../customXml/item3.xml"/><Relationship Id="rId8" Type="http://schemas.openxmlformats.org/officeDocument/2006/relationships/worksheet" Target="worksheets/sheet8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Pongor, Madeline" id="{57067FB8-9BFB-43B2-9264-981C157BC93F}" userId="S::mpongor@deloitte.com::dba9686e-20ef-4b7e-95bc-c8d6b04333c5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K1" dT="2020-06-04T20:18:51.27" personId="{57067FB8-9BFB-43B2-9264-981C157BC93F}" id="{09620DFB-4259-4E5C-8602-9CC0561604B4}">
    <text>Alternative option: offer assessments on other days?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W24" dT="2020-06-03T20:55:35.99" personId="{57067FB8-9BFB-43B2-9264-981C157BC93F}" id="{5FD22335-3D90-49E7-AD9B-211671003202}">
    <text>Deloitte to review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W24" dT="2020-06-03T20:55:35.99" personId="{57067FB8-9BFB-43B2-9264-981C157BC93F}" id="{DA489920-1A14-440A-83C0-7521DEFF6CB6}">
    <text>Deloitte to review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W24" dT="2020-06-03T20:55:35.99" personId="{57067FB8-9BFB-43B2-9264-981C157BC93F}" id="{6E2D7328-AAE8-4EB0-9F2A-F8BE8B62149F}">
    <text>Deloitte to review</text>
  </threadedComment>
</ThreadedComments>
</file>

<file path=xl/threadedComments/threadedComment5.xml><?xml version="1.0" encoding="utf-8"?>
<ThreadedComments xmlns="http://schemas.microsoft.com/office/spreadsheetml/2018/threadedcomments" xmlns:x="http://schemas.openxmlformats.org/spreadsheetml/2006/main">
  <threadedComment ref="W24" dT="2020-06-03T20:55:35.99" personId="{57067FB8-9BFB-43B2-9264-981C157BC93F}" id="{79EA1BD5-86F8-4DA4-AA73-B2E526FD6081}">
    <text>Deloitte to review</text>
  </threadedComment>
</ThreadedComments>
</file>

<file path=xl/threadedComments/threadedComment6.xml><?xml version="1.0" encoding="utf-8"?>
<ThreadedComments xmlns="http://schemas.microsoft.com/office/spreadsheetml/2018/threadedcomments" xmlns:x="http://schemas.openxmlformats.org/spreadsheetml/2006/main">
  <threadedComment ref="W24" dT="2020-06-03T20:55:35.99" personId="{57067FB8-9BFB-43B2-9264-981C157BC93F}" id="{1567D71A-6650-493F-8DE1-A4AFEB802393}">
    <text>Deloitte to review</text>
  </threadedComment>
</ThreadedComments>
</file>

<file path=xl/threadedComments/threadedComment7.xml><?xml version="1.0" encoding="utf-8"?>
<ThreadedComments xmlns="http://schemas.microsoft.com/office/spreadsheetml/2018/threadedcomments" xmlns:x="http://schemas.openxmlformats.org/spreadsheetml/2006/main">
  <threadedComment ref="W24" dT="2020-06-03T20:55:35.99" personId="{57067FB8-9BFB-43B2-9264-981C157BC93F}" id="{B8252EE9-D8EF-42FC-B06E-318AA2F6FA11}">
    <text>Deloitte to review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Relationship Id="rId4" Type="http://schemas.microsoft.com/office/2017/10/relationships/threadedComment" Target="../threadedComments/threadedComment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Relationship Id="rId4" Type="http://schemas.microsoft.com/office/2017/10/relationships/threadedComment" Target="../threadedComments/threadedComment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Relationship Id="rId4" Type="http://schemas.microsoft.com/office/2017/10/relationships/threadedComment" Target="../threadedComments/threadedComment3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0.bin"/><Relationship Id="rId4" Type="http://schemas.microsoft.com/office/2017/10/relationships/threadedComment" Target="../threadedComments/threadedComment4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1.bin"/><Relationship Id="rId4" Type="http://schemas.microsoft.com/office/2017/10/relationships/threadedComment" Target="../threadedComments/threadedComment5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2.bin"/><Relationship Id="rId4" Type="http://schemas.microsoft.com/office/2017/10/relationships/threadedComment" Target="../threadedComments/threadedComment6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3.bin"/><Relationship Id="rId4" Type="http://schemas.microsoft.com/office/2017/10/relationships/threadedComment" Target="../threadedComments/threadedComment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7C0A92-2BD7-BB41-8E4F-AC3020FC34E2}">
  <sheetPr codeName="Sheet10">
    <tabColor theme="4"/>
  </sheetPr>
  <dimension ref="A1:DN80"/>
  <sheetViews>
    <sheetView tabSelected="1" topLeftCell="M7" zoomScale="90" zoomScaleNormal="100" workbookViewId="0">
      <pane xSplit="1" topLeftCell="CO1" activePane="topRight" state="frozen"/>
      <selection activeCell="M1" sqref="M1"/>
      <selection pane="topRight" activeCell="CX53" sqref="CX53"/>
    </sheetView>
  </sheetViews>
  <sheetFormatPr baseColWidth="10" defaultColWidth="6.83203125" defaultRowHeight="12" x14ac:dyDescent="0.15"/>
  <cols>
    <col min="1" max="1" width="10.5" style="185" hidden="1" customWidth="1"/>
    <col min="2" max="2" width="8.5" style="185" hidden="1" customWidth="1"/>
    <col min="3" max="3" width="31.5" style="185" hidden="1" customWidth="1"/>
    <col min="4" max="5" width="14.5" style="185" hidden="1" customWidth="1"/>
    <col min="6" max="6" width="14.1640625" style="185" hidden="1" customWidth="1"/>
    <col min="7" max="7" width="10.1640625" style="185" hidden="1" customWidth="1"/>
    <col min="8" max="8" width="14.5" style="185" hidden="1" customWidth="1"/>
    <col min="9" max="9" width="15.5" style="185" hidden="1" customWidth="1"/>
    <col min="10" max="10" width="12" style="185" hidden="1" customWidth="1"/>
    <col min="11" max="11" width="14.5" style="185" hidden="1" customWidth="1"/>
    <col min="12" max="12" width="3.83203125" style="183" hidden="1" customWidth="1"/>
    <col min="13" max="13" width="12.5" style="161" customWidth="1"/>
    <col min="14" max="14" width="16.83203125" style="161" customWidth="1"/>
    <col min="15" max="15" width="16.33203125" style="161" customWidth="1"/>
    <col min="16" max="17" width="15.6640625" style="161" customWidth="1"/>
    <col min="18" max="18" width="12.33203125" style="161" customWidth="1"/>
    <col min="19" max="20" width="17.5" style="161" customWidth="1"/>
    <col min="21" max="21" width="16.5" style="161" customWidth="1"/>
    <col min="22" max="22" width="15.6640625" style="161" customWidth="1"/>
    <col min="23" max="23" width="10.5" style="161" customWidth="1"/>
    <col min="24" max="31" width="18.5" style="161" customWidth="1"/>
    <col min="32" max="32" width="11.5" style="161" customWidth="1"/>
    <col min="33" max="38" width="18.5" style="161" customWidth="1"/>
    <col min="39" max="39" width="18.5" style="180" customWidth="1"/>
    <col min="40" max="40" width="11.5" style="161" customWidth="1"/>
    <col min="41" max="48" width="18.5" style="161" customWidth="1"/>
    <col min="49" max="49" width="13" style="161" customWidth="1"/>
    <col min="50" max="55" width="18.5" style="161" customWidth="1"/>
    <col min="56" max="56" width="18.5" style="180" customWidth="1"/>
    <col min="57" max="57" width="15" style="180" customWidth="1"/>
    <col min="58" max="72" width="18.5" style="161" customWidth="1"/>
    <col min="73" max="73" width="18.5" style="180" customWidth="1"/>
    <col min="74" max="89" width="18.5" style="161" customWidth="1"/>
    <col min="90" max="90" width="18.5" style="180" customWidth="1"/>
    <col min="91" max="106" width="18.5" style="161" customWidth="1"/>
    <col min="107" max="107" width="18.5" style="180" customWidth="1"/>
    <col min="108" max="115" width="18.5" style="165" customWidth="1"/>
    <col min="116" max="123" width="18.5" style="161" customWidth="1"/>
    <col min="124" max="16384" width="6.83203125" style="161"/>
  </cols>
  <sheetData>
    <row r="1" spans="1:118" ht="15" customHeight="1" thickBot="1" x14ac:dyDescent="0.2">
      <c r="A1" s="1271" t="s">
        <v>67</v>
      </c>
      <c r="B1" s="1271"/>
      <c r="C1" s="1271"/>
      <c r="D1" s="1271"/>
      <c r="E1" s="1271"/>
      <c r="F1" s="1271"/>
      <c r="G1" s="1271"/>
      <c r="H1" s="1271"/>
      <c r="I1" s="1271"/>
      <c r="J1" s="1271"/>
      <c r="K1" s="1272"/>
      <c r="M1" s="1273"/>
      <c r="N1" s="1274"/>
      <c r="O1" s="1274"/>
      <c r="P1" s="1274"/>
      <c r="Q1" s="1274"/>
      <c r="R1" s="1274"/>
      <c r="S1" s="1274"/>
      <c r="T1" s="1274"/>
      <c r="U1" s="1274"/>
      <c r="V1" s="1274"/>
      <c r="W1" s="1274"/>
      <c r="X1" s="1274"/>
      <c r="Y1" s="1274"/>
      <c r="Z1" s="1274"/>
      <c r="AA1" s="1274"/>
      <c r="AB1" s="1274"/>
      <c r="AC1" s="1274"/>
      <c r="AD1" s="1274"/>
      <c r="AE1" s="1274"/>
      <c r="AF1" s="1274"/>
      <c r="AG1" s="1274"/>
      <c r="AH1" s="1274"/>
      <c r="AI1" s="1274"/>
      <c r="AJ1" s="1274"/>
      <c r="AK1" s="1274"/>
      <c r="AL1" s="1274"/>
      <c r="AM1" s="1274"/>
      <c r="AN1" s="1274"/>
      <c r="AO1" s="1274"/>
      <c r="AP1" s="1274"/>
      <c r="AQ1" s="1274"/>
      <c r="AR1" s="1274"/>
      <c r="AS1" s="1274"/>
      <c r="AT1" s="1274"/>
      <c r="AU1" s="1274"/>
      <c r="AV1" s="1274"/>
      <c r="AW1" s="1274"/>
      <c r="AX1" s="1274"/>
      <c r="AY1" s="1274"/>
      <c r="AZ1" s="1274"/>
      <c r="BA1" s="1274"/>
      <c r="BB1" s="1274"/>
      <c r="BC1" s="1274"/>
      <c r="BD1" s="1274"/>
      <c r="BE1" s="1274"/>
      <c r="BF1" s="1274"/>
      <c r="BG1" s="1274"/>
      <c r="BH1" s="1274"/>
      <c r="BI1" s="1274"/>
      <c r="BJ1" s="1274"/>
      <c r="BK1" s="1274"/>
      <c r="BL1" s="1274"/>
      <c r="BM1" s="1274"/>
      <c r="BN1" s="1274"/>
      <c r="BO1" s="1274"/>
      <c r="BP1" s="1274"/>
      <c r="BQ1" s="1274"/>
      <c r="BR1" s="1274"/>
      <c r="BS1" s="1274"/>
      <c r="BT1" s="1274"/>
      <c r="BU1" s="1274"/>
      <c r="BV1" s="1274"/>
      <c r="BW1" s="1274"/>
      <c r="BX1" s="1274"/>
      <c r="BY1" s="1274"/>
      <c r="BZ1" s="1274"/>
      <c r="CA1" s="1274"/>
      <c r="CB1" s="1274"/>
      <c r="CC1" s="1274"/>
      <c r="CD1" s="1274"/>
      <c r="CE1" s="1274"/>
      <c r="CF1" s="1274"/>
      <c r="CG1" s="1274"/>
      <c r="CH1" s="1274"/>
      <c r="CI1" s="1274"/>
      <c r="CJ1" s="1274"/>
      <c r="CK1" s="1274"/>
      <c r="CL1" s="1274"/>
      <c r="CM1" s="1274"/>
      <c r="CN1" s="1274"/>
      <c r="CO1" s="1274"/>
      <c r="CP1" s="1274"/>
      <c r="CQ1" s="1274"/>
      <c r="CR1" s="1274"/>
      <c r="CS1" s="1274"/>
      <c r="CT1" s="1274"/>
      <c r="CU1" s="1274"/>
      <c r="CV1" s="1274"/>
      <c r="CW1" s="1274"/>
      <c r="CX1" s="1274"/>
      <c r="CY1" s="1274"/>
      <c r="CZ1" s="1274"/>
      <c r="DA1" s="1274"/>
      <c r="DB1" s="1274"/>
      <c r="DC1" s="1274"/>
    </row>
    <row r="2" spans="1:118" ht="20" thickBot="1" x14ac:dyDescent="0.2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3"/>
      <c r="M2" s="492" t="s">
        <v>68</v>
      </c>
      <c r="N2" s="504"/>
      <c r="P2" s="503"/>
      <c r="Q2" s="502"/>
      <c r="R2" s="491"/>
      <c r="S2" s="503"/>
      <c r="U2" s="503"/>
      <c r="V2" s="501"/>
      <c r="W2" s="487"/>
      <c r="X2" s="1255"/>
      <c r="Y2" s="1255"/>
      <c r="Z2" s="1255"/>
      <c r="AA2" s="1255"/>
      <c r="AB2" s="1254" t="s">
        <v>17</v>
      </c>
      <c r="AC2" s="1254"/>
      <c r="AD2" s="1254" t="s">
        <v>69</v>
      </c>
      <c r="AE2" s="1275"/>
      <c r="AF2" s="1117"/>
      <c r="AG2" s="1117"/>
      <c r="AH2" s="1117"/>
      <c r="AI2" s="1117"/>
      <c r="AJ2" s="1117"/>
      <c r="AK2" s="1117"/>
      <c r="AL2" s="1117"/>
      <c r="AM2" s="1133"/>
      <c r="AN2" s="1117"/>
      <c r="AO2" s="1276"/>
      <c r="AP2" s="1255"/>
      <c r="AQ2" s="1255"/>
      <c r="AR2" s="1255"/>
      <c r="AS2" s="1254" t="s">
        <v>17</v>
      </c>
      <c r="AT2" s="1254"/>
      <c r="AU2" s="1254" t="s">
        <v>69</v>
      </c>
      <c r="AV2" s="1254"/>
      <c r="AW2" s="1115"/>
      <c r="AX2" s="1115"/>
      <c r="AY2" s="1115"/>
      <c r="AZ2" s="1115"/>
      <c r="BA2" s="1115"/>
      <c r="BB2" s="1115"/>
      <c r="BC2" s="1115"/>
      <c r="BD2" s="1133"/>
      <c r="BE2" s="1133"/>
      <c r="BF2" s="1255"/>
      <c r="BG2" s="1255"/>
      <c r="BH2" s="1255"/>
      <c r="BI2" s="1255"/>
      <c r="BJ2" s="1254" t="s">
        <v>17</v>
      </c>
      <c r="BK2" s="1254"/>
      <c r="BL2" s="1254" t="s">
        <v>69</v>
      </c>
      <c r="BM2" s="1254"/>
      <c r="BN2" s="1115"/>
      <c r="BO2" s="1115"/>
      <c r="BP2" s="1115"/>
      <c r="BQ2" s="1115"/>
      <c r="BR2" s="1115"/>
      <c r="BS2" s="1115"/>
      <c r="BT2" s="1115"/>
      <c r="BU2" s="1133"/>
      <c r="BV2" s="1115"/>
      <c r="BW2" s="1255"/>
      <c r="BX2" s="1255"/>
      <c r="BY2" s="1255"/>
      <c r="BZ2" s="1255"/>
      <c r="CA2" s="1254" t="s">
        <v>17</v>
      </c>
      <c r="CB2" s="1254"/>
      <c r="CC2" s="1254" t="s">
        <v>69</v>
      </c>
      <c r="CD2" s="1254"/>
      <c r="CE2" s="1115"/>
      <c r="CF2" s="1115"/>
      <c r="CG2" s="1115"/>
      <c r="CH2" s="1115"/>
      <c r="CI2" s="1115"/>
      <c r="CJ2" s="1115"/>
      <c r="CK2" s="1115"/>
      <c r="CL2" s="1133"/>
      <c r="CM2" s="1115"/>
      <c r="CN2" s="1255"/>
      <c r="CO2" s="1255"/>
      <c r="CP2" s="1255"/>
      <c r="CQ2" s="1255"/>
      <c r="CR2" s="1254" t="s">
        <v>17</v>
      </c>
      <c r="CS2" s="1254"/>
      <c r="CT2" s="1254" t="s">
        <v>69</v>
      </c>
      <c r="CU2" s="1254"/>
      <c r="CV2" s="1115"/>
      <c r="CW2" s="1115"/>
      <c r="CX2" s="1115"/>
      <c r="CY2" s="1115"/>
      <c r="CZ2" s="1115"/>
      <c r="DA2" s="1115"/>
      <c r="DB2" s="1115"/>
      <c r="DC2" s="1133"/>
    </row>
    <row r="3" spans="1:118" s="238" customFormat="1" ht="100" x14ac:dyDescent="0.2">
      <c r="A3" s="229" t="s">
        <v>70</v>
      </c>
      <c r="B3" s="229" t="s">
        <v>71</v>
      </c>
      <c r="C3" s="229" t="s">
        <v>72</v>
      </c>
      <c r="D3" s="229" t="s">
        <v>73</v>
      </c>
      <c r="E3" s="229" t="s">
        <v>74</v>
      </c>
      <c r="F3" s="229" t="s">
        <v>75</v>
      </c>
      <c r="G3" s="229" t="s">
        <v>76</v>
      </c>
      <c r="H3" s="229" t="s">
        <v>77</v>
      </c>
      <c r="I3" s="229" t="s">
        <v>78</v>
      </c>
      <c r="J3" s="229" t="s">
        <v>79</v>
      </c>
      <c r="K3" s="229" t="s">
        <v>80</v>
      </c>
      <c r="L3" s="242"/>
      <c r="M3" s="493" t="s">
        <v>81</v>
      </c>
      <c r="N3" s="530">
        <v>208</v>
      </c>
      <c r="O3" s="527">
        <v>209</v>
      </c>
      <c r="P3" s="527" t="s">
        <v>82</v>
      </c>
      <c r="Q3" s="531" t="s">
        <v>83</v>
      </c>
      <c r="R3" s="559" t="s">
        <v>84</v>
      </c>
      <c r="S3" s="527">
        <v>208</v>
      </c>
      <c r="T3" s="527">
        <v>209</v>
      </c>
      <c r="U3" s="528" t="s">
        <v>82</v>
      </c>
      <c r="V3" s="529" t="s">
        <v>83</v>
      </c>
      <c r="W3" s="558" t="s">
        <v>84</v>
      </c>
      <c r="X3" s="525" t="s">
        <v>85</v>
      </c>
      <c r="Y3" s="526" t="s">
        <v>86</v>
      </c>
      <c r="Z3" s="296" t="s">
        <v>83</v>
      </c>
      <c r="AA3" s="296" t="s">
        <v>82</v>
      </c>
      <c r="AB3" s="296" t="s">
        <v>87</v>
      </c>
      <c r="AC3" s="296" t="s">
        <v>88</v>
      </c>
      <c r="AD3" s="296" t="s">
        <v>89</v>
      </c>
      <c r="AE3" s="296" t="s">
        <v>90</v>
      </c>
      <c r="AF3" s="519" t="s">
        <v>81</v>
      </c>
      <c r="AG3" s="295" t="s">
        <v>91</v>
      </c>
      <c r="AH3" s="295" t="s">
        <v>92</v>
      </c>
      <c r="AI3" s="295" t="s">
        <v>93</v>
      </c>
      <c r="AJ3" s="295" t="s">
        <v>94</v>
      </c>
      <c r="AK3" s="295" t="s">
        <v>95</v>
      </c>
      <c r="AL3" s="295" t="s">
        <v>96</v>
      </c>
      <c r="AM3" s="241"/>
      <c r="AN3" s="275" t="s">
        <v>84</v>
      </c>
      <c r="AO3" s="525" t="s">
        <v>85</v>
      </c>
      <c r="AP3" s="526" t="s">
        <v>86</v>
      </c>
      <c r="AQ3" s="296" t="s">
        <v>83</v>
      </c>
      <c r="AR3" s="296" t="s">
        <v>82</v>
      </c>
      <c r="AS3" s="296" t="s">
        <v>87</v>
      </c>
      <c r="AT3" s="296" t="s">
        <v>88</v>
      </c>
      <c r="AU3" s="296" t="s">
        <v>89</v>
      </c>
      <c r="AV3" s="296" t="s">
        <v>90</v>
      </c>
      <c r="AW3" s="241" t="s">
        <v>84</v>
      </c>
      <c r="AX3" s="296" t="s">
        <v>91</v>
      </c>
      <c r="AY3" s="296" t="s">
        <v>92</v>
      </c>
      <c r="AZ3" s="296" t="s">
        <v>97</v>
      </c>
      <c r="BA3" s="296" t="s">
        <v>94</v>
      </c>
      <c r="BB3" s="296" t="s">
        <v>95</v>
      </c>
      <c r="BC3" s="296" t="s">
        <v>96</v>
      </c>
      <c r="BD3" s="241"/>
      <c r="BE3" s="241" t="s">
        <v>84</v>
      </c>
      <c r="BF3" s="296" t="s">
        <v>85</v>
      </c>
      <c r="BG3" s="526" t="s">
        <v>86</v>
      </c>
      <c r="BH3" s="296" t="s">
        <v>83</v>
      </c>
      <c r="BI3" s="296" t="s">
        <v>82</v>
      </c>
      <c r="BJ3" s="296" t="s">
        <v>87</v>
      </c>
      <c r="BK3" s="296" t="s">
        <v>88</v>
      </c>
      <c r="BL3" s="296" t="s">
        <v>89</v>
      </c>
      <c r="BM3" s="296" t="s">
        <v>90</v>
      </c>
      <c r="BN3" s="241" t="s">
        <v>84</v>
      </c>
      <c r="BO3" s="296" t="s">
        <v>91</v>
      </c>
      <c r="BP3" s="296" t="s">
        <v>92</v>
      </c>
      <c r="BQ3" s="296" t="s">
        <v>97</v>
      </c>
      <c r="BR3" s="296" t="s">
        <v>94</v>
      </c>
      <c r="BS3" s="296" t="s">
        <v>95</v>
      </c>
      <c r="BT3" s="296" t="s">
        <v>96</v>
      </c>
      <c r="BU3" s="241"/>
      <c r="BV3" s="241" t="s">
        <v>84</v>
      </c>
      <c r="BW3" s="296" t="s">
        <v>85</v>
      </c>
      <c r="BX3" s="526" t="s">
        <v>86</v>
      </c>
      <c r="BY3" s="296" t="s">
        <v>83</v>
      </c>
      <c r="BZ3" s="296" t="s">
        <v>82</v>
      </c>
      <c r="CA3" s="296" t="s">
        <v>87</v>
      </c>
      <c r="CB3" s="296" t="s">
        <v>88</v>
      </c>
      <c r="CC3" s="296" t="s">
        <v>89</v>
      </c>
      <c r="CD3" s="296" t="s">
        <v>90</v>
      </c>
      <c r="CE3" s="241" t="s">
        <v>84</v>
      </c>
      <c r="CF3" s="296" t="s">
        <v>91</v>
      </c>
      <c r="CG3" s="296" t="s">
        <v>92</v>
      </c>
      <c r="CH3" s="296" t="s">
        <v>97</v>
      </c>
      <c r="CI3" s="296" t="s">
        <v>94</v>
      </c>
      <c r="CJ3" s="296" t="s">
        <v>95</v>
      </c>
      <c r="CK3" s="296" t="s">
        <v>96</v>
      </c>
      <c r="CL3" s="241"/>
      <c r="CM3" s="241" t="s">
        <v>84</v>
      </c>
      <c r="CN3" s="296" t="s">
        <v>85</v>
      </c>
      <c r="CO3" s="526" t="s">
        <v>86</v>
      </c>
      <c r="CP3" s="296" t="s">
        <v>83</v>
      </c>
      <c r="CQ3" s="296" t="s">
        <v>82</v>
      </c>
      <c r="CR3" s="296" t="s">
        <v>87</v>
      </c>
      <c r="CS3" s="296" t="s">
        <v>88</v>
      </c>
      <c r="CT3" s="296" t="s">
        <v>89</v>
      </c>
      <c r="CU3" s="296" t="s">
        <v>90</v>
      </c>
      <c r="CV3" s="269" t="s">
        <v>84</v>
      </c>
      <c r="CW3" s="296" t="s">
        <v>91</v>
      </c>
      <c r="CX3" s="296" t="s">
        <v>92</v>
      </c>
      <c r="CY3" s="296" t="s">
        <v>97</v>
      </c>
      <c r="CZ3" s="296" t="s">
        <v>94</v>
      </c>
      <c r="DA3" s="296" t="s">
        <v>95</v>
      </c>
      <c r="DB3" s="296" t="s">
        <v>96</v>
      </c>
      <c r="DC3" s="269"/>
      <c r="DD3" s="555"/>
      <c r="DE3" s="555"/>
      <c r="DF3" s="555"/>
      <c r="DG3" s="555"/>
      <c r="DH3" s="555"/>
      <c r="DI3" s="555"/>
      <c r="DJ3" s="555"/>
      <c r="DK3" s="555"/>
    </row>
    <row r="4" spans="1:118" s="302" customFormat="1" ht="22" thickBot="1" x14ac:dyDescent="0.3">
      <c r="A4" s="297" t="s">
        <v>98</v>
      </c>
      <c r="B4" s="298">
        <v>1</v>
      </c>
      <c r="C4" s="299" t="s">
        <v>99</v>
      </c>
      <c r="D4" s="298">
        <v>1.5</v>
      </c>
      <c r="E4" s="298"/>
      <c r="F4" s="298">
        <v>68</v>
      </c>
      <c r="G4" s="300">
        <v>8</v>
      </c>
      <c r="H4" s="297" t="s">
        <v>100</v>
      </c>
      <c r="I4" s="297" t="s">
        <v>101</v>
      </c>
      <c r="J4" s="297" t="s">
        <v>102</v>
      </c>
      <c r="K4" s="297" t="s">
        <v>103</v>
      </c>
      <c r="L4" s="301"/>
      <c r="M4" s="494"/>
      <c r="N4" s="1308" t="s">
        <v>104</v>
      </c>
      <c r="O4" s="1309"/>
      <c r="P4" s="1309"/>
      <c r="Q4" s="498"/>
      <c r="R4" s="355"/>
      <c r="S4" s="1309" t="s">
        <v>105</v>
      </c>
      <c r="T4" s="1309"/>
      <c r="U4" s="1309"/>
      <c r="V4" s="354"/>
      <c r="W4" s="490"/>
      <c r="X4" s="1316" t="s">
        <v>106</v>
      </c>
      <c r="Y4" s="1317"/>
      <c r="Z4" s="1317"/>
      <c r="AA4" s="1317"/>
      <c r="AB4" s="1317"/>
      <c r="AC4" s="1317"/>
      <c r="AD4" s="1317"/>
      <c r="AE4" s="1317"/>
      <c r="AF4" s="520"/>
      <c r="AG4" s="1329" t="s">
        <v>107</v>
      </c>
      <c r="AH4" s="1329"/>
      <c r="AI4" s="1329"/>
      <c r="AJ4" s="1329"/>
      <c r="AK4" s="1329"/>
      <c r="AL4" s="1329"/>
      <c r="AM4" s="521" t="s">
        <v>108</v>
      </c>
      <c r="AN4" s="520"/>
      <c r="AO4" s="1238" t="s">
        <v>109</v>
      </c>
      <c r="AP4" s="1239"/>
      <c r="AQ4" s="1239"/>
      <c r="AR4" s="1239"/>
      <c r="AS4" s="1239"/>
      <c r="AT4" s="1239"/>
      <c r="AU4" s="1239"/>
      <c r="AV4" s="1239"/>
      <c r="AW4" s="520"/>
      <c r="AX4" s="1329" t="s">
        <v>110</v>
      </c>
      <c r="AY4" s="1329"/>
      <c r="AZ4" s="1329"/>
      <c r="BA4" s="1329"/>
      <c r="BB4" s="1329"/>
      <c r="BC4" s="1329"/>
      <c r="BD4" s="521" t="s">
        <v>111</v>
      </c>
      <c r="BE4" s="1238" t="s">
        <v>112</v>
      </c>
      <c r="BF4" s="1239"/>
      <c r="BG4" s="1239"/>
      <c r="BH4" s="1239"/>
      <c r="BI4" s="1239"/>
      <c r="BJ4" s="1239"/>
      <c r="BK4" s="1239"/>
      <c r="BL4" s="1239"/>
      <c r="BM4" s="1262"/>
      <c r="BN4" s="541"/>
      <c r="BO4" s="1238" t="s">
        <v>113</v>
      </c>
      <c r="BP4" s="1239"/>
      <c r="BQ4" s="1239"/>
      <c r="BR4" s="1239"/>
      <c r="BS4" s="1239"/>
      <c r="BT4" s="1239"/>
      <c r="BU4" s="534" t="s">
        <v>114</v>
      </c>
      <c r="BV4" s="541"/>
      <c r="BW4" s="1238" t="s">
        <v>115</v>
      </c>
      <c r="BX4" s="1239"/>
      <c r="BY4" s="1239"/>
      <c r="BZ4" s="1239"/>
      <c r="CA4" s="1239"/>
      <c r="CB4" s="1239"/>
      <c r="CC4" s="1239"/>
      <c r="CD4" s="1262"/>
      <c r="CE4" s="545"/>
      <c r="CF4" s="1238" t="s">
        <v>116</v>
      </c>
      <c r="CG4" s="1239"/>
      <c r="CH4" s="1239"/>
      <c r="CI4" s="1239"/>
      <c r="CJ4" s="1239"/>
      <c r="CK4" s="1239"/>
      <c r="CL4" s="521" t="s">
        <v>117</v>
      </c>
      <c r="CM4" s="541"/>
      <c r="CN4" s="1238" t="s">
        <v>118</v>
      </c>
      <c r="CO4" s="1239"/>
      <c r="CP4" s="1239"/>
      <c r="CQ4" s="1239"/>
      <c r="CR4" s="1239"/>
      <c r="CS4" s="1239"/>
      <c r="CT4" s="1239"/>
      <c r="CU4" s="1239"/>
      <c r="CV4" s="522"/>
      <c r="CW4" s="1239" t="s">
        <v>119</v>
      </c>
      <c r="CX4" s="1239"/>
      <c r="CY4" s="1239"/>
      <c r="CZ4" s="1239"/>
      <c r="DA4" s="1239"/>
      <c r="DB4" s="1239"/>
      <c r="DC4" s="534" t="s">
        <v>120</v>
      </c>
      <c r="DD4" s="1287"/>
      <c r="DE4" s="1287"/>
      <c r="DF4" s="1287"/>
      <c r="DG4" s="1287"/>
      <c r="DH4" s="1287"/>
      <c r="DI4" s="1287"/>
      <c r="DJ4" s="1287"/>
      <c r="DK4" s="1287"/>
      <c r="DN4" s="303"/>
    </row>
    <row r="5" spans="1:118" ht="12.75" customHeight="1" x14ac:dyDescent="0.2">
      <c r="A5" s="186" t="s">
        <v>98</v>
      </c>
      <c r="B5" s="187">
        <v>1</v>
      </c>
      <c r="C5" s="187" t="s">
        <v>121</v>
      </c>
      <c r="D5" s="187">
        <v>1.5</v>
      </c>
      <c r="E5" s="187"/>
      <c r="F5" s="187">
        <v>68</v>
      </c>
      <c r="G5" s="191">
        <v>8</v>
      </c>
      <c r="H5" s="186" t="s">
        <v>122</v>
      </c>
      <c r="I5" s="186" t="s">
        <v>101</v>
      </c>
      <c r="J5" s="186" t="s">
        <v>123</v>
      </c>
      <c r="K5" s="186" t="s">
        <v>103</v>
      </c>
      <c r="M5" s="352">
        <v>0.3125</v>
      </c>
      <c r="N5" s="561" t="s">
        <v>124</v>
      </c>
      <c r="O5" s="497"/>
      <c r="P5" s="339"/>
      <c r="Q5" s="499"/>
      <c r="R5" s="356">
        <v>0.3125</v>
      </c>
      <c r="S5" s="560" t="s">
        <v>124</v>
      </c>
      <c r="T5" s="497"/>
      <c r="U5" s="306"/>
      <c r="V5" s="306"/>
      <c r="W5" s="936">
        <v>0.3125</v>
      </c>
      <c r="X5" s="512" t="s">
        <v>125</v>
      </c>
      <c r="Y5" s="655"/>
      <c r="Z5" s="655"/>
      <c r="AA5" s="286"/>
      <c r="AB5" s="655"/>
      <c r="AC5" s="655"/>
      <c r="AD5" s="655"/>
      <c r="AE5" s="548"/>
      <c r="AF5" s="162">
        <v>0.3125</v>
      </c>
      <c r="AG5" s="512" t="s">
        <v>126</v>
      </c>
      <c r="AH5" s="165"/>
      <c r="AI5" s="165"/>
      <c r="AJ5" s="165"/>
      <c r="AK5" s="165"/>
      <c r="AL5" s="165"/>
      <c r="AM5" s="280"/>
      <c r="AN5" s="163">
        <v>0.3125</v>
      </c>
      <c r="AO5" s="943"/>
      <c r="AP5" s="277"/>
      <c r="AQ5" s="165"/>
      <c r="AR5" s="165"/>
      <c r="AS5" s="165"/>
      <c r="AT5" s="165"/>
      <c r="AU5" s="165"/>
      <c r="AV5" s="165"/>
      <c r="AW5" s="489">
        <v>0.3125</v>
      </c>
      <c r="AX5" s="524" t="s">
        <v>126</v>
      </c>
      <c r="AY5" s="329"/>
      <c r="AZ5" s="316"/>
      <c r="BA5" s="316"/>
      <c r="BB5" s="316"/>
      <c r="BC5" s="316"/>
      <c r="BD5" s="213"/>
      <c r="BE5" s="287">
        <v>0.3125</v>
      </c>
      <c r="BF5" s="993" t="s">
        <v>127</v>
      </c>
      <c r="BG5" s="994"/>
      <c r="BH5" s="930"/>
      <c r="BI5" s="930"/>
      <c r="BJ5" s="930"/>
      <c r="BK5" s="930"/>
      <c r="BL5" s="930"/>
      <c r="BM5" s="995"/>
      <c r="BN5" s="287">
        <v>0.3125</v>
      </c>
      <c r="BO5" s="535" t="s">
        <v>128</v>
      </c>
      <c r="BP5" s="523"/>
      <c r="BQ5" s="281"/>
      <c r="BR5" s="281"/>
      <c r="BS5" s="166"/>
      <c r="BT5" s="166"/>
      <c r="BU5" s="213"/>
      <c r="BV5" s="287">
        <v>0.3125</v>
      </c>
      <c r="BW5" s="544" t="s">
        <v>129</v>
      </c>
      <c r="BX5" s="281"/>
      <c r="BY5" s="166"/>
      <c r="BZ5" s="166"/>
      <c r="CA5" s="166"/>
      <c r="CB5" s="166"/>
      <c r="CC5" s="166"/>
      <c r="CD5" s="166"/>
      <c r="CE5" s="287">
        <v>0.3125</v>
      </c>
      <c r="CF5" s="535" t="s">
        <v>128</v>
      </c>
      <c r="CG5" s="165"/>
      <c r="CH5" s="165"/>
      <c r="CI5" s="165"/>
      <c r="CJ5" s="165"/>
      <c r="CK5" s="165"/>
      <c r="CL5" s="164"/>
      <c r="CM5" s="287">
        <v>0.3125</v>
      </c>
      <c r="CN5" s="1080" t="s">
        <v>130</v>
      </c>
      <c r="CO5" s="281"/>
      <c r="CP5" s="281"/>
      <c r="CQ5" s="281"/>
      <c r="CR5" s="281"/>
      <c r="CS5" s="281"/>
      <c r="CT5" s="281"/>
      <c r="CU5" s="281"/>
      <c r="CV5" s="287">
        <v>0.3125</v>
      </c>
      <c r="CW5" s="543" t="s">
        <v>128</v>
      </c>
      <c r="CX5" s="271"/>
      <c r="CY5" s="165"/>
      <c r="CZ5" s="165"/>
      <c r="DA5" s="165"/>
      <c r="DB5" s="283"/>
      <c r="DC5" s="213"/>
      <c r="DL5" s="166"/>
      <c r="DN5" s="166"/>
    </row>
    <row r="6" spans="1:118" ht="12.75" customHeight="1" x14ac:dyDescent="0.2">
      <c r="A6" s="186" t="s">
        <v>98</v>
      </c>
      <c r="B6" s="187">
        <v>1</v>
      </c>
      <c r="C6" s="187" t="s">
        <v>131</v>
      </c>
      <c r="D6" s="187"/>
      <c r="E6" s="187"/>
      <c r="F6" s="187">
        <v>68</v>
      </c>
      <c r="G6" s="187"/>
      <c r="H6" s="186" t="s">
        <v>132</v>
      </c>
      <c r="I6" s="186" t="s">
        <v>101</v>
      </c>
      <c r="J6" s="186" t="s">
        <v>102</v>
      </c>
      <c r="K6" s="186" t="s">
        <v>103</v>
      </c>
      <c r="M6" s="278">
        <v>0.32291666666666669</v>
      </c>
      <c r="N6" s="496">
        <v>0.31597222222222221</v>
      </c>
      <c r="O6" s="348">
        <v>0.31944444444444448</v>
      </c>
      <c r="P6" s="349">
        <v>0.32291666666666669</v>
      </c>
      <c r="Q6" s="349">
        <v>0.3263888888888889</v>
      </c>
      <c r="R6" s="278">
        <v>0.32291666666666669</v>
      </c>
      <c r="S6" s="500">
        <v>0.31597222222222221</v>
      </c>
      <c r="T6" s="348">
        <v>0.31944444444444448</v>
      </c>
      <c r="U6" s="349">
        <v>0.32291666666666669</v>
      </c>
      <c r="V6" s="505">
        <v>0.3263888888888889</v>
      </c>
      <c r="W6" s="163">
        <v>0.32291666666666669</v>
      </c>
      <c r="X6" s="168"/>
      <c r="Y6" s="166"/>
      <c r="Z6" s="166"/>
      <c r="AA6" s="166"/>
      <c r="AB6" s="166"/>
      <c r="AC6" s="166"/>
      <c r="AD6" s="166"/>
      <c r="AE6" s="167"/>
      <c r="AF6" s="352">
        <v>0.32291666666666669</v>
      </c>
      <c r="AG6" s="651"/>
      <c r="AH6" s="652"/>
      <c r="AI6" s="652"/>
      <c r="AJ6" s="652">
        <v>0.31597222222222221</v>
      </c>
      <c r="AK6" s="509">
        <v>0.32291666666666669</v>
      </c>
      <c r="AL6" s="408">
        <v>0.3298611111111111</v>
      </c>
      <c r="AM6" s="1120"/>
      <c r="AN6" s="278">
        <v>0.32291666666666669</v>
      </c>
      <c r="AO6" s="942"/>
      <c r="AP6" s="267"/>
      <c r="AQ6" s="165"/>
      <c r="AR6" s="165"/>
      <c r="AS6" s="941"/>
      <c r="AT6" s="941"/>
      <c r="AU6" s="941"/>
      <c r="AV6" s="947"/>
      <c r="AW6" s="352">
        <v>0.32291666666666669</v>
      </c>
      <c r="AX6" s="510">
        <v>0.31597222222222221</v>
      </c>
      <c r="AY6" s="509">
        <v>0.32291666666666669</v>
      </c>
      <c r="AZ6" s="509">
        <v>0.3298611111111111</v>
      </c>
      <c r="BA6" s="166"/>
      <c r="BD6" s="213"/>
      <c r="BE6" s="278">
        <v>0.32291666666666669</v>
      </c>
      <c r="BF6" s="971">
        <v>0.31597222222222221</v>
      </c>
      <c r="BG6" s="290">
        <v>0.31944444444444448</v>
      </c>
      <c r="BH6" s="290">
        <v>0.32291666666666669</v>
      </c>
      <c r="BI6" s="509">
        <v>0.3263888888888889</v>
      </c>
      <c r="BJ6" s="166"/>
      <c r="BK6" s="166"/>
      <c r="BL6" s="166"/>
      <c r="BM6" s="932"/>
      <c r="BN6" s="278">
        <v>0.32291666666666669</v>
      </c>
      <c r="BO6" s="288">
        <v>0.32291666666666669</v>
      </c>
      <c r="BP6" s="290">
        <v>0.3263888888888889</v>
      </c>
      <c r="BQ6" s="290">
        <v>0.3298611111111111</v>
      </c>
      <c r="BR6" s="166"/>
      <c r="BS6" s="166"/>
      <c r="BT6" s="166"/>
      <c r="BU6" s="213"/>
      <c r="BV6" s="278">
        <v>0.32291666666666669</v>
      </c>
      <c r="BW6" s="288">
        <v>0.31597222222222221</v>
      </c>
      <c r="BX6" s="290">
        <v>0.31944444444444448</v>
      </c>
      <c r="BY6" s="290">
        <v>0.32291666666666669</v>
      </c>
      <c r="BZ6" s="652">
        <v>0.3263888888888889</v>
      </c>
      <c r="CA6" s="166"/>
      <c r="CE6" s="278">
        <v>0.32291666666666669</v>
      </c>
      <c r="CF6" s="542">
        <v>0.32291666666666669</v>
      </c>
      <c r="CG6" s="290">
        <v>0.3263888888888889</v>
      </c>
      <c r="CH6" s="290">
        <v>0.3298611111111111</v>
      </c>
      <c r="CI6" s="166"/>
      <c r="CJ6" s="166"/>
      <c r="CK6" s="166"/>
      <c r="CL6" s="164"/>
      <c r="CM6" s="278">
        <v>0.32291666666666669</v>
      </c>
      <c r="CN6" s="542">
        <v>0.31944444444444448</v>
      </c>
      <c r="CO6" s="290">
        <v>0.32291666666666669</v>
      </c>
      <c r="CP6" s="223">
        <v>0.3263888888888889</v>
      </c>
      <c r="CQ6" s="514">
        <v>0.3298611111111111</v>
      </c>
      <c r="CR6" s="165"/>
      <c r="CS6" s="165"/>
      <c r="CT6" s="165"/>
      <c r="CU6" s="165"/>
      <c r="CV6" s="278">
        <v>0.32291666666666669</v>
      </c>
      <c r="CW6" s="288">
        <v>0.32291666666666669</v>
      </c>
      <c r="CX6" s="290">
        <v>0.3263888888888889</v>
      </c>
      <c r="CY6" s="290">
        <v>0.3298611111111111</v>
      </c>
      <c r="CZ6" s="166"/>
      <c r="DA6" s="166"/>
      <c r="DB6" s="167"/>
      <c r="DC6" s="213"/>
      <c r="DL6" s="166"/>
      <c r="DN6" s="166"/>
    </row>
    <row r="7" spans="1:118" ht="12.75" customHeight="1" x14ac:dyDescent="0.2">
      <c r="A7" s="186" t="s">
        <v>98</v>
      </c>
      <c r="B7" s="187">
        <v>2</v>
      </c>
      <c r="C7" s="187" t="s">
        <v>133</v>
      </c>
      <c r="D7" s="187"/>
      <c r="E7" s="187"/>
      <c r="F7" s="187">
        <v>67</v>
      </c>
      <c r="G7" s="187"/>
      <c r="H7" s="186" t="s">
        <v>100</v>
      </c>
      <c r="I7" s="186" t="s">
        <v>101</v>
      </c>
      <c r="J7" s="186" t="s">
        <v>102</v>
      </c>
      <c r="K7" s="186" t="s">
        <v>103</v>
      </c>
      <c r="M7" s="278">
        <v>0.33333333333333298</v>
      </c>
      <c r="N7" s="1283" t="s">
        <v>134</v>
      </c>
      <c r="O7" s="1283" t="s">
        <v>135</v>
      </c>
      <c r="P7" s="1283" t="s">
        <v>136</v>
      </c>
      <c r="Q7" s="1283" t="s">
        <v>137</v>
      </c>
      <c r="R7" s="278">
        <v>0.33333333333333331</v>
      </c>
      <c r="S7" s="1310" t="s">
        <v>138</v>
      </c>
      <c r="T7" s="1311" t="s">
        <v>139</v>
      </c>
      <c r="U7" s="1312" t="s">
        <v>140</v>
      </c>
      <c r="V7" s="1330" t="s">
        <v>141</v>
      </c>
      <c r="W7" s="163">
        <v>0.33333333333333298</v>
      </c>
      <c r="X7" s="168"/>
      <c r="Y7" s="166"/>
      <c r="Z7" s="166"/>
      <c r="AA7" s="166"/>
      <c r="AB7" s="166"/>
      <c r="AC7" s="166"/>
      <c r="AD7" s="166"/>
      <c r="AE7" s="167"/>
      <c r="AF7" s="352">
        <v>0.33333333333333298</v>
      </c>
      <c r="AG7" s="261">
        <v>0.33333333333333331</v>
      </c>
      <c r="AH7" s="261">
        <v>0.33680555555555558</v>
      </c>
      <c r="AI7" s="654">
        <v>0.34027777777777773</v>
      </c>
      <c r="AJ7" s="1324" t="s">
        <v>142</v>
      </c>
      <c r="AK7" s="1324" t="s">
        <v>143</v>
      </c>
      <c r="AL7" s="1324" t="s">
        <v>144</v>
      </c>
      <c r="AM7" s="1120"/>
      <c r="AN7" s="278">
        <v>0.33333333333333298</v>
      </c>
      <c r="AO7" s="699"/>
      <c r="AP7" s="175"/>
      <c r="AQ7" s="175"/>
      <c r="AR7" s="165"/>
      <c r="AS7" s="175"/>
      <c r="AT7" s="175"/>
      <c r="AU7" s="175"/>
      <c r="AV7" s="176"/>
      <c r="AW7" s="352">
        <v>0.33333333333333298</v>
      </c>
      <c r="AX7" s="1256" t="s">
        <v>145</v>
      </c>
      <c r="AY7" s="1259" t="s">
        <v>146</v>
      </c>
      <c r="AZ7" s="1259" t="s">
        <v>147</v>
      </c>
      <c r="BA7" s="508"/>
      <c r="BB7" s="508"/>
      <c r="BC7" s="508"/>
      <c r="BD7" s="213"/>
      <c r="BE7" s="278">
        <v>0.33333333333333298</v>
      </c>
      <c r="BF7" s="1215" t="s">
        <v>148</v>
      </c>
      <c r="BG7" s="1217" t="s">
        <v>149</v>
      </c>
      <c r="BH7" s="1217" t="s">
        <v>150</v>
      </c>
      <c r="BI7" s="1217" t="s">
        <v>151</v>
      </c>
      <c r="BJ7" s="451"/>
      <c r="BK7" s="451"/>
      <c r="BL7" s="451"/>
      <c r="BM7" s="996"/>
      <c r="BN7" s="278">
        <v>0.33333333333333298</v>
      </c>
      <c r="BO7" s="1269" t="s">
        <v>152</v>
      </c>
      <c r="BP7" s="1224" t="s">
        <v>153</v>
      </c>
      <c r="BQ7" s="1224" t="s">
        <v>154</v>
      </c>
      <c r="BR7" s="1148"/>
      <c r="BS7" s="1148"/>
      <c r="BT7" s="1149"/>
      <c r="BU7" s="201"/>
      <c r="BV7" s="278">
        <v>0.33333333333333298</v>
      </c>
      <c r="BW7" s="1299" t="s">
        <v>155</v>
      </c>
      <c r="BX7" s="1240" t="s">
        <v>156</v>
      </c>
      <c r="BY7" s="1243" t="s">
        <v>157</v>
      </c>
      <c r="BZ7" s="1250" t="s">
        <v>158</v>
      </c>
      <c r="CA7" s="166"/>
      <c r="CE7" s="278">
        <v>0.33333333333333298</v>
      </c>
      <c r="CF7" s="1269" t="s">
        <v>159</v>
      </c>
      <c r="CG7" s="1224" t="s">
        <v>160</v>
      </c>
      <c r="CH7" s="1224" t="s">
        <v>154</v>
      </c>
      <c r="CI7" s="1148"/>
      <c r="CJ7" s="1148"/>
      <c r="CK7" s="1149"/>
      <c r="CL7" s="164"/>
      <c r="CM7" s="278">
        <v>0.33333333333333298</v>
      </c>
      <c r="CN7" s="1294" t="s">
        <v>161</v>
      </c>
      <c r="CO7" s="1208" t="s">
        <v>162</v>
      </c>
      <c r="CP7" s="1202" t="s">
        <v>163</v>
      </c>
      <c r="CQ7" s="1202" t="s">
        <v>164</v>
      </c>
      <c r="CV7" s="278">
        <v>0.33333333333333298</v>
      </c>
      <c r="CW7" s="1209" t="s">
        <v>165</v>
      </c>
      <c r="CX7" s="1211" t="s">
        <v>166</v>
      </c>
      <c r="CY7" s="1211" t="s">
        <v>167</v>
      </c>
      <c r="DB7" s="205"/>
      <c r="DC7" s="213"/>
      <c r="DL7" s="209"/>
      <c r="DM7" s="247"/>
      <c r="DN7" s="256"/>
    </row>
    <row r="8" spans="1:118" ht="12.75" customHeight="1" x14ac:dyDescent="0.2">
      <c r="A8" s="186" t="s">
        <v>98</v>
      </c>
      <c r="B8" s="187">
        <v>2</v>
      </c>
      <c r="C8" s="187" t="s">
        <v>168</v>
      </c>
      <c r="D8" s="187"/>
      <c r="E8" s="187"/>
      <c r="F8" s="187">
        <v>67</v>
      </c>
      <c r="G8" s="187"/>
      <c r="H8" s="186" t="s">
        <v>169</v>
      </c>
      <c r="I8" s="186" t="s">
        <v>101</v>
      </c>
      <c r="J8" s="186" t="s">
        <v>102</v>
      </c>
      <c r="K8" s="186" t="s">
        <v>103</v>
      </c>
      <c r="M8" s="278">
        <v>0.34375</v>
      </c>
      <c r="N8" s="1283"/>
      <c r="O8" s="1283"/>
      <c r="P8" s="1283"/>
      <c r="Q8" s="1283"/>
      <c r="R8" s="278">
        <v>0.34375</v>
      </c>
      <c r="S8" s="1310"/>
      <c r="T8" s="1311"/>
      <c r="U8" s="1312"/>
      <c r="V8" s="1331"/>
      <c r="W8" s="163">
        <v>0.34375</v>
      </c>
      <c r="X8" s="168"/>
      <c r="Y8" s="166"/>
      <c r="Z8" s="166"/>
      <c r="AA8" s="166"/>
      <c r="AB8" s="166"/>
      <c r="AC8" s="166"/>
      <c r="AD8" s="166"/>
      <c r="AE8" s="167"/>
      <c r="AF8" s="352">
        <v>0.34375</v>
      </c>
      <c r="AG8" s="1302" t="s">
        <v>170</v>
      </c>
      <c r="AH8" s="1305" t="s">
        <v>171</v>
      </c>
      <c r="AI8" s="1324" t="s">
        <v>172</v>
      </c>
      <c r="AJ8" s="1325"/>
      <c r="AK8" s="1325"/>
      <c r="AL8" s="1325"/>
      <c r="AM8" s="1120"/>
      <c r="AN8" s="278">
        <v>0.34375</v>
      </c>
      <c r="AO8" s="944"/>
      <c r="AP8" s="945"/>
      <c r="AQ8" s="945"/>
      <c r="AR8" s="945"/>
      <c r="AS8" s="175"/>
      <c r="AT8" s="175"/>
      <c r="AU8" s="175"/>
      <c r="AV8" s="176"/>
      <c r="AW8" s="352">
        <v>0.34375</v>
      </c>
      <c r="AX8" s="1257"/>
      <c r="AY8" s="1260"/>
      <c r="AZ8" s="1260"/>
      <c r="BA8" s="508">
        <v>0.33680555555555558</v>
      </c>
      <c r="BB8" s="508">
        <v>0.34375</v>
      </c>
      <c r="BC8" s="508">
        <v>0.35069444444444442</v>
      </c>
      <c r="BD8" s="201"/>
      <c r="BE8" s="278">
        <v>0.34375</v>
      </c>
      <c r="BF8" s="1216"/>
      <c r="BG8" s="1218"/>
      <c r="BH8" s="1218"/>
      <c r="BI8" s="1218"/>
      <c r="BJ8" s="937">
        <v>0.34027777777777773</v>
      </c>
      <c r="BK8" s="937">
        <v>0.34375</v>
      </c>
      <c r="BL8" s="937">
        <v>0.34722222222222227</v>
      </c>
      <c r="BM8" s="972">
        <v>0.35069444444444442</v>
      </c>
      <c r="BN8" s="278">
        <v>0.34375</v>
      </c>
      <c r="BO8" s="1270"/>
      <c r="BP8" s="1225"/>
      <c r="BQ8" s="1225"/>
      <c r="BR8" s="1150">
        <v>0.34375</v>
      </c>
      <c r="BS8" s="1151">
        <v>0.34722222222222227</v>
      </c>
      <c r="BT8" s="1152">
        <v>0.35069444444444442</v>
      </c>
      <c r="BU8" s="201"/>
      <c r="BV8" s="278">
        <v>0.34375</v>
      </c>
      <c r="BW8" s="1300"/>
      <c r="BX8" s="1241"/>
      <c r="BY8" s="1244"/>
      <c r="BZ8" s="1251"/>
      <c r="CA8" s="875">
        <v>0.33680555555555558</v>
      </c>
      <c r="CB8" s="875">
        <v>0.34027777777777773</v>
      </c>
      <c r="CC8" s="875">
        <v>0.34375</v>
      </c>
      <c r="CD8" s="875">
        <v>0.34722222222222227</v>
      </c>
      <c r="CE8" s="278">
        <v>0.34375</v>
      </c>
      <c r="CF8" s="1270"/>
      <c r="CG8" s="1225"/>
      <c r="CH8" s="1225"/>
      <c r="CI8" s="1150">
        <v>0.34375</v>
      </c>
      <c r="CJ8" s="1151">
        <v>0.34722222222222227</v>
      </c>
      <c r="CK8" s="1152">
        <v>0.35069444444444442</v>
      </c>
      <c r="CL8" s="164"/>
      <c r="CM8" s="278">
        <v>0.34375</v>
      </c>
      <c r="CN8" s="1294"/>
      <c r="CO8" s="1208"/>
      <c r="CP8" s="1203"/>
      <c r="CQ8" s="1203"/>
      <c r="CR8" s="408">
        <v>0.34027777777777773</v>
      </c>
      <c r="CS8" s="408">
        <v>0.34375</v>
      </c>
      <c r="CT8" s="408">
        <v>0.34722222222222227</v>
      </c>
      <c r="CU8" s="408">
        <v>0.35069444444444442</v>
      </c>
      <c r="CV8" s="278">
        <v>0.34375</v>
      </c>
      <c r="CW8" s="1210"/>
      <c r="CX8" s="1212"/>
      <c r="CY8" s="1212"/>
      <c r="CZ8" s="408">
        <v>0.34375</v>
      </c>
      <c r="DA8" s="509">
        <v>0.34722222222222227</v>
      </c>
      <c r="DB8" s="221">
        <v>0.35069444444444442</v>
      </c>
      <c r="DC8" s="213"/>
      <c r="DD8" s="267"/>
      <c r="DE8" s="267"/>
      <c r="DF8" s="267"/>
      <c r="DG8" s="267"/>
      <c r="DH8" s="267"/>
      <c r="DI8" s="267"/>
      <c r="DJ8" s="267"/>
      <c r="DK8" s="267"/>
      <c r="DL8" s="268"/>
      <c r="DM8" s="248"/>
      <c r="DN8" s="256"/>
    </row>
    <row r="9" spans="1:118" ht="12.75" customHeight="1" x14ac:dyDescent="0.2">
      <c r="A9" s="186" t="s">
        <v>98</v>
      </c>
      <c r="B9" s="187">
        <v>2</v>
      </c>
      <c r="C9" s="187" t="s">
        <v>173</v>
      </c>
      <c r="D9" s="187">
        <v>1.5</v>
      </c>
      <c r="E9" s="187"/>
      <c r="F9" s="187">
        <v>67</v>
      </c>
      <c r="G9" s="191">
        <v>8</v>
      </c>
      <c r="H9" s="186" t="s">
        <v>100</v>
      </c>
      <c r="I9" s="186" t="s">
        <v>101</v>
      </c>
      <c r="J9" s="186" t="s">
        <v>102</v>
      </c>
      <c r="K9" s="186" t="s">
        <v>103</v>
      </c>
      <c r="M9" s="278">
        <v>0.35416666666666702</v>
      </c>
      <c r="N9" s="1283"/>
      <c r="O9" s="1283"/>
      <c r="P9" s="1283"/>
      <c r="Q9" s="1283"/>
      <c r="R9" s="278">
        <v>0.35416666666666669</v>
      </c>
      <c r="S9" s="1310"/>
      <c r="T9" s="1311"/>
      <c r="U9" s="1312"/>
      <c r="V9" s="1331"/>
      <c r="W9" s="163">
        <v>0.35416666666666702</v>
      </c>
      <c r="X9" s="412"/>
      <c r="Y9" s="166"/>
      <c r="Z9" s="166"/>
      <c r="AA9" s="166"/>
      <c r="AB9" s="166"/>
      <c r="AC9" s="166"/>
      <c r="AD9" s="166"/>
      <c r="AE9" s="167"/>
      <c r="AF9" s="352">
        <v>0.35416666666666702</v>
      </c>
      <c r="AG9" s="1303"/>
      <c r="AH9" s="1306"/>
      <c r="AI9" s="1325"/>
      <c r="AJ9" s="1325"/>
      <c r="AK9" s="1325"/>
      <c r="AL9" s="1325"/>
      <c r="AM9" s="284"/>
      <c r="AN9" s="278">
        <v>0.35416666666666702</v>
      </c>
      <c r="AO9" s="946"/>
      <c r="AP9" s="175"/>
      <c r="AQ9" s="175"/>
      <c r="AR9" s="175"/>
      <c r="AS9" s="175"/>
      <c r="AT9" s="175"/>
      <c r="AU9" s="175"/>
      <c r="AV9" s="176"/>
      <c r="AW9" s="352">
        <v>0.35416666666666702</v>
      </c>
      <c r="AX9" s="1257"/>
      <c r="AY9" s="1260"/>
      <c r="AZ9" s="1260"/>
      <c r="BA9" s="1259" t="s">
        <v>174</v>
      </c>
      <c r="BB9" s="1259" t="s">
        <v>175</v>
      </c>
      <c r="BC9" s="1259" t="s">
        <v>176</v>
      </c>
      <c r="BD9" s="1291" t="s">
        <v>177</v>
      </c>
      <c r="BE9" s="278">
        <v>0.35416666666666702</v>
      </c>
      <c r="BF9" s="1216"/>
      <c r="BG9" s="1218"/>
      <c r="BH9" s="1218"/>
      <c r="BI9" s="1218"/>
      <c r="BJ9" s="1217" t="s">
        <v>178</v>
      </c>
      <c r="BK9" s="1217" t="s">
        <v>179</v>
      </c>
      <c r="BL9" s="1217" t="s">
        <v>180</v>
      </c>
      <c r="BM9" s="1281" t="s">
        <v>181</v>
      </c>
      <c r="BN9" s="278">
        <v>0.35416666666666702</v>
      </c>
      <c r="BO9" s="1270"/>
      <c r="BP9" s="1225"/>
      <c r="BQ9" s="1232"/>
      <c r="BR9" s="1224" t="s">
        <v>182</v>
      </c>
      <c r="BS9" s="1224" t="s">
        <v>183</v>
      </c>
      <c r="BT9" s="1224" t="s">
        <v>184</v>
      </c>
      <c r="BU9" s="198"/>
      <c r="BV9" s="278">
        <v>0.35416666666666702</v>
      </c>
      <c r="BW9" s="1300"/>
      <c r="BX9" s="1241"/>
      <c r="BY9" s="1244"/>
      <c r="BZ9" s="1252"/>
      <c r="CA9" s="1246" t="s">
        <v>185</v>
      </c>
      <c r="CB9" s="1247" t="s">
        <v>186</v>
      </c>
      <c r="CC9" s="1240" t="s">
        <v>187</v>
      </c>
      <c r="CD9" s="1240" t="s">
        <v>188</v>
      </c>
      <c r="CE9" s="278">
        <v>0.35416666666666702</v>
      </c>
      <c r="CF9" s="1270"/>
      <c r="CG9" s="1225"/>
      <c r="CH9" s="1232"/>
      <c r="CI9" s="1224" t="s">
        <v>189</v>
      </c>
      <c r="CJ9" s="1224" t="s">
        <v>190</v>
      </c>
      <c r="CK9" s="1224" t="s">
        <v>191</v>
      </c>
      <c r="CL9" s="198"/>
      <c r="CM9" s="278">
        <v>0.35416666666666702</v>
      </c>
      <c r="CN9" s="1294"/>
      <c r="CO9" s="1208"/>
      <c r="CP9" s="1203"/>
      <c r="CQ9" s="1203"/>
      <c r="CR9" s="1202" t="s">
        <v>192</v>
      </c>
      <c r="CS9" s="1202" t="s">
        <v>193</v>
      </c>
      <c r="CT9" s="1202" t="s">
        <v>194</v>
      </c>
      <c r="CU9" s="1205" t="s">
        <v>195</v>
      </c>
      <c r="CV9" s="278">
        <v>0.35416666666666702</v>
      </c>
      <c r="CW9" s="1210"/>
      <c r="CX9" s="1212"/>
      <c r="CY9" s="1213"/>
      <c r="CZ9" s="1211" t="s">
        <v>196</v>
      </c>
      <c r="DA9" s="1211" t="s">
        <v>197</v>
      </c>
      <c r="DB9" s="1235" t="s">
        <v>198</v>
      </c>
      <c r="DC9" s="198"/>
      <c r="DD9" s="179"/>
      <c r="DE9" s="179"/>
      <c r="DF9" s="179"/>
      <c r="DG9" s="179"/>
      <c r="DH9" s="179"/>
      <c r="DI9" s="179"/>
      <c r="DJ9" s="179"/>
      <c r="DK9" s="179"/>
      <c r="DL9" s="268"/>
      <c r="DM9" s="248"/>
      <c r="DN9" s="209"/>
    </row>
    <row r="10" spans="1:118" ht="12.75" customHeight="1" x14ac:dyDescent="0.2">
      <c r="A10" s="186" t="s">
        <v>98</v>
      </c>
      <c r="B10" s="186">
        <v>2</v>
      </c>
      <c r="C10" s="188" t="s">
        <v>199</v>
      </c>
      <c r="D10" s="187">
        <v>2</v>
      </c>
      <c r="E10" s="187"/>
      <c r="F10" s="187">
        <v>67</v>
      </c>
      <c r="G10" s="191">
        <v>8</v>
      </c>
      <c r="H10" s="186" t="s">
        <v>122</v>
      </c>
      <c r="I10" s="186" t="s">
        <v>101</v>
      </c>
      <c r="J10" s="186" t="s">
        <v>123</v>
      </c>
      <c r="K10" s="186" t="s">
        <v>103</v>
      </c>
      <c r="M10" s="278">
        <v>0.36458333333333298</v>
      </c>
      <c r="N10" s="1283"/>
      <c r="O10" s="1283"/>
      <c r="P10" s="1283"/>
      <c r="Q10" s="1283"/>
      <c r="R10" s="278">
        <v>0.36458333333333331</v>
      </c>
      <c r="S10" s="1310"/>
      <c r="T10" s="1311"/>
      <c r="U10" s="1312"/>
      <c r="V10" s="1331"/>
      <c r="W10" s="163">
        <v>0.36458333333333298</v>
      </c>
      <c r="X10" s="1038">
        <v>0.3611111111111111</v>
      </c>
      <c r="Y10" s="1033">
        <v>0.36458333333333331</v>
      </c>
      <c r="Z10" s="1034">
        <v>0.36805555555555558</v>
      </c>
      <c r="AA10" s="1034">
        <v>0.37152777777777773</v>
      </c>
      <c r="AB10" s="166"/>
      <c r="AC10" s="166"/>
      <c r="AD10" s="166"/>
      <c r="AE10" s="167"/>
      <c r="AF10" s="352">
        <v>0.36458333333333298</v>
      </c>
      <c r="AG10" s="1303"/>
      <c r="AH10" s="1306"/>
      <c r="AI10" s="1325"/>
      <c r="AJ10" s="1325"/>
      <c r="AK10" s="1325"/>
      <c r="AL10" s="1325"/>
      <c r="AM10" s="284"/>
      <c r="AN10" s="278">
        <v>0.36458333333333298</v>
      </c>
      <c r="AO10" s="946"/>
      <c r="AP10" s="175"/>
      <c r="AQ10" s="175"/>
      <c r="AR10" s="175"/>
      <c r="AS10" s="175"/>
      <c r="AT10" s="175"/>
      <c r="AU10" s="175"/>
      <c r="AV10" s="176"/>
      <c r="AW10" s="352">
        <v>0.36458333333333298</v>
      </c>
      <c r="AX10" s="1257"/>
      <c r="AY10" s="1260"/>
      <c r="AZ10" s="1260"/>
      <c r="BA10" s="1260"/>
      <c r="BB10" s="1260"/>
      <c r="BC10" s="1260"/>
      <c r="BD10" s="1291"/>
      <c r="BE10" s="278">
        <v>0.36458333333333298</v>
      </c>
      <c r="BF10" s="1216"/>
      <c r="BG10" s="1218"/>
      <c r="BH10" s="1218"/>
      <c r="BI10" s="1218"/>
      <c r="BJ10" s="1218"/>
      <c r="BK10" s="1218"/>
      <c r="BL10" s="1218"/>
      <c r="BM10" s="1282"/>
      <c r="BN10" s="278">
        <v>0.36458333333333298</v>
      </c>
      <c r="BO10" s="1270"/>
      <c r="BP10" s="1225"/>
      <c r="BQ10" s="1232"/>
      <c r="BR10" s="1225"/>
      <c r="BS10" s="1225"/>
      <c r="BT10" s="1225"/>
      <c r="BU10" s="198"/>
      <c r="BV10" s="278">
        <v>0.36458333333333298</v>
      </c>
      <c r="BW10" s="1300"/>
      <c r="BX10" s="1241"/>
      <c r="BY10" s="1244"/>
      <c r="BZ10" s="1252"/>
      <c r="CA10" s="1246"/>
      <c r="CB10" s="1248"/>
      <c r="CC10" s="1241"/>
      <c r="CD10" s="1241"/>
      <c r="CE10" s="278">
        <v>0.36458333333333298</v>
      </c>
      <c r="CF10" s="1270"/>
      <c r="CG10" s="1225"/>
      <c r="CH10" s="1232"/>
      <c r="CI10" s="1225"/>
      <c r="CJ10" s="1225"/>
      <c r="CK10" s="1225"/>
      <c r="CL10" s="198"/>
      <c r="CM10" s="278">
        <v>0.36458333333333298</v>
      </c>
      <c r="CN10" s="1294"/>
      <c r="CO10" s="1208"/>
      <c r="CP10" s="1203"/>
      <c r="CQ10" s="1203"/>
      <c r="CR10" s="1203"/>
      <c r="CS10" s="1203"/>
      <c r="CT10" s="1203"/>
      <c r="CU10" s="1206"/>
      <c r="CV10" s="278">
        <v>0.36458333333333298</v>
      </c>
      <c r="CW10" s="1210"/>
      <c r="CX10" s="1212"/>
      <c r="CY10" s="1213"/>
      <c r="CZ10" s="1212"/>
      <c r="DA10" s="1212"/>
      <c r="DB10" s="1236"/>
      <c r="DC10" s="198"/>
      <c r="DD10" s="266"/>
      <c r="DE10" s="266"/>
      <c r="DF10" s="266"/>
      <c r="DG10" s="266"/>
      <c r="DH10" s="266"/>
      <c r="DI10" s="266"/>
      <c r="DJ10" s="266"/>
      <c r="DK10" s="266"/>
      <c r="DL10" s="268"/>
      <c r="DM10" s="248"/>
      <c r="DN10" s="268"/>
    </row>
    <row r="11" spans="1:118" ht="12.75" customHeight="1" x14ac:dyDescent="0.2">
      <c r="A11" s="186" t="s">
        <v>98</v>
      </c>
      <c r="B11" s="187">
        <v>3</v>
      </c>
      <c r="C11" s="187" t="s">
        <v>200</v>
      </c>
      <c r="D11" s="187"/>
      <c r="E11" s="187"/>
      <c r="F11" s="187">
        <v>64</v>
      </c>
      <c r="G11" s="187"/>
      <c r="H11" s="186" t="s">
        <v>201</v>
      </c>
      <c r="I11" s="186" t="s">
        <v>202</v>
      </c>
      <c r="J11" s="186" t="s">
        <v>102</v>
      </c>
      <c r="K11" s="186" t="s">
        <v>203</v>
      </c>
      <c r="M11" s="278">
        <v>0.375</v>
      </c>
      <c r="N11" s="1283"/>
      <c r="O11" s="1283"/>
      <c r="P11" s="1283"/>
      <c r="Q11" s="1283"/>
      <c r="R11" s="278">
        <v>0.375</v>
      </c>
      <c r="S11" s="1310"/>
      <c r="T11" s="1311"/>
      <c r="U11" s="1312"/>
      <c r="V11" s="1331"/>
      <c r="W11" s="163">
        <v>0.375</v>
      </c>
      <c r="X11" s="1320" t="s">
        <v>204</v>
      </c>
      <c r="Y11" s="1284" t="s">
        <v>205</v>
      </c>
      <c r="Z11" s="1284" t="s">
        <v>206</v>
      </c>
      <c r="AA11" s="1284" t="s">
        <v>207</v>
      </c>
      <c r="AB11" s="166"/>
      <c r="AC11" s="166"/>
      <c r="AD11" s="166"/>
      <c r="AE11" s="167"/>
      <c r="AF11" s="352">
        <v>0.375</v>
      </c>
      <c r="AG11" s="1303"/>
      <c r="AH11" s="1306"/>
      <c r="AI11" s="1325"/>
      <c r="AJ11" s="1325"/>
      <c r="AK11" s="1325"/>
      <c r="AL11" s="1325"/>
      <c r="AM11" s="1121"/>
      <c r="AN11" s="278">
        <v>0.375</v>
      </c>
      <c r="AO11" s="946"/>
      <c r="AP11" s="175"/>
      <c r="AQ11" s="175"/>
      <c r="AR11" s="175"/>
      <c r="AS11" s="175"/>
      <c r="AT11" s="175"/>
      <c r="AU11" s="175"/>
      <c r="AV11" s="176"/>
      <c r="AW11" s="352">
        <v>0.375</v>
      </c>
      <c r="AX11" s="1257"/>
      <c r="AY11" s="1260"/>
      <c r="AZ11" s="1260"/>
      <c r="BA11" s="1260"/>
      <c r="BB11" s="1260"/>
      <c r="BC11" s="1260"/>
      <c r="BD11" s="201"/>
      <c r="BE11" s="278">
        <v>0.375</v>
      </c>
      <c r="BF11" s="1216"/>
      <c r="BG11" s="1218"/>
      <c r="BH11" s="1218"/>
      <c r="BI11" s="1218"/>
      <c r="BJ11" s="1218"/>
      <c r="BK11" s="1218"/>
      <c r="BL11" s="1218"/>
      <c r="BM11" s="1282"/>
      <c r="BN11" s="278">
        <v>0.375</v>
      </c>
      <c r="BO11" s="1270"/>
      <c r="BP11" s="1225"/>
      <c r="BQ11" s="1232"/>
      <c r="BR11" s="1225"/>
      <c r="BS11" s="1225"/>
      <c r="BT11" s="1225"/>
      <c r="BU11" s="201"/>
      <c r="BV11" s="278">
        <v>0.375</v>
      </c>
      <c r="BW11" s="1300"/>
      <c r="BX11" s="1241"/>
      <c r="BY11" s="1244"/>
      <c r="BZ11" s="1252"/>
      <c r="CA11" s="1246"/>
      <c r="CB11" s="1248"/>
      <c r="CC11" s="1241"/>
      <c r="CD11" s="1241"/>
      <c r="CE11" s="278">
        <v>0.375</v>
      </c>
      <c r="CF11" s="1270"/>
      <c r="CG11" s="1225"/>
      <c r="CH11" s="1232"/>
      <c r="CI11" s="1225"/>
      <c r="CJ11" s="1225"/>
      <c r="CK11" s="1225"/>
      <c r="CL11" s="164"/>
      <c r="CM11" s="278">
        <v>0.375</v>
      </c>
      <c r="CN11" s="1294"/>
      <c r="CO11" s="1208"/>
      <c r="CP11" s="1203"/>
      <c r="CQ11" s="1203"/>
      <c r="CR11" s="1203"/>
      <c r="CS11" s="1203"/>
      <c r="CT11" s="1203"/>
      <c r="CU11" s="1206"/>
      <c r="CV11" s="278">
        <v>0.375</v>
      </c>
      <c r="CW11" s="1210"/>
      <c r="CX11" s="1212"/>
      <c r="CY11" s="1213"/>
      <c r="CZ11" s="1212"/>
      <c r="DA11" s="1212"/>
      <c r="DB11" s="1236"/>
      <c r="DC11" s="213"/>
      <c r="DD11" s="266"/>
      <c r="DE11" s="266"/>
      <c r="DF11" s="266"/>
      <c r="DG11" s="266"/>
      <c r="DH11" s="266"/>
      <c r="DI11" s="266"/>
      <c r="DJ11" s="266"/>
      <c r="DK11" s="266"/>
      <c r="DL11" s="268"/>
      <c r="DM11" s="248"/>
      <c r="DN11" s="268"/>
    </row>
    <row r="12" spans="1:118" ht="12.75" customHeight="1" x14ac:dyDescent="0.2">
      <c r="A12" s="186" t="s">
        <v>98</v>
      </c>
      <c r="B12" s="187">
        <v>3</v>
      </c>
      <c r="C12" s="187" t="s">
        <v>208</v>
      </c>
      <c r="D12" s="187">
        <v>1.5</v>
      </c>
      <c r="E12" s="187"/>
      <c r="F12" s="187">
        <v>64</v>
      </c>
      <c r="G12" s="191">
        <v>8</v>
      </c>
      <c r="H12" s="186" t="s">
        <v>169</v>
      </c>
      <c r="I12" s="186" t="s">
        <v>101</v>
      </c>
      <c r="J12" s="186" t="s">
        <v>102</v>
      </c>
      <c r="K12" s="186" t="s">
        <v>103</v>
      </c>
      <c r="M12" s="278">
        <v>0.38541666666666702</v>
      </c>
      <c r="N12" s="1283"/>
      <c r="O12" s="1283"/>
      <c r="P12" s="1283"/>
      <c r="Q12" s="1283"/>
      <c r="R12" s="278">
        <v>0.38541666666666669</v>
      </c>
      <c r="S12" s="1310"/>
      <c r="T12" s="1311"/>
      <c r="U12" s="1312"/>
      <c r="V12" s="1331"/>
      <c r="W12" s="163">
        <v>0.38541666666666702</v>
      </c>
      <c r="X12" s="1320"/>
      <c r="Y12" s="1285"/>
      <c r="Z12" s="1285"/>
      <c r="AA12" s="1285"/>
      <c r="AB12" s="1035">
        <v>0.375</v>
      </c>
      <c r="AC12" s="1035">
        <v>0.38541666666666669</v>
      </c>
      <c r="AD12" s="1036">
        <v>0.3888888888888889</v>
      </c>
      <c r="AE12" s="1037">
        <v>0.3923611111111111</v>
      </c>
      <c r="AF12" s="352">
        <v>0.38541666666666702</v>
      </c>
      <c r="AG12" s="1303"/>
      <c r="AH12" s="1306"/>
      <c r="AI12" s="1325"/>
      <c r="AJ12" s="1325"/>
      <c r="AK12" s="1325"/>
      <c r="AL12" s="1325"/>
      <c r="AM12" s="1121"/>
      <c r="AN12" s="278">
        <v>0.38541666666666702</v>
      </c>
      <c r="AO12" s="946"/>
      <c r="AP12" s="175"/>
      <c r="AQ12" s="175"/>
      <c r="AR12" s="175"/>
      <c r="AS12" s="175"/>
      <c r="AT12" s="175"/>
      <c r="AU12" s="175"/>
      <c r="AV12" s="176"/>
      <c r="AW12" s="352">
        <v>0.38541666666666702</v>
      </c>
      <c r="AX12" s="1257"/>
      <c r="AY12" s="1260"/>
      <c r="AZ12" s="1260"/>
      <c r="BA12" s="1260"/>
      <c r="BB12" s="1260"/>
      <c r="BC12" s="1260"/>
      <c r="BD12" s="201"/>
      <c r="BE12" s="278">
        <v>0.38541666666666702</v>
      </c>
      <c r="BF12" s="1216"/>
      <c r="BG12" s="1218"/>
      <c r="BH12" s="1218"/>
      <c r="BI12" s="1218"/>
      <c r="BJ12" s="1218"/>
      <c r="BK12" s="1218"/>
      <c r="BL12" s="1218"/>
      <c r="BM12" s="1282"/>
      <c r="BN12" s="278">
        <v>0.38541666666666702</v>
      </c>
      <c r="BO12" s="1270"/>
      <c r="BP12" s="1225"/>
      <c r="BQ12" s="1232"/>
      <c r="BR12" s="1225"/>
      <c r="BS12" s="1225"/>
      <c r="BT12" s="1225"/>
      <c r="BU12" s="201"/>
      <c r="BV12" s="278">
        <v>0.38541666666666702</v>
      </c>
      <c r="BW12" s="1300"/>
      <c r="BX12" s="1241"/>
      <c r="BY12" s="1244"/>
      <c r="BZ12" s="1252"/>
      <c r="CA12" s="1246"/>
      <c r="CB12" s="1248"/>
      <c r="CC12" s="1241"/>
      <c r="CD12" s="1241"/>
      <c r="CE12" s="278">
        <v>0.38541666666666702</v>
      </c>
      <c r="CF12" s="1270"/>
      <c r="CG12" s="1225"/>
      <c r="CH12" s="1232"/>
      <c r="CI12" s="1225"/>
      <c r="CJ12" s="1225"/>
      <c r="CK12" s="1225"/>
      <c r="CL12" s="164"/>
      <c r="CM12" s="278">
        <v>0.38541666666666702</v>
      </c>
      <c r="CN12" s="1294"/>
      <c r="CO12" s="1208"/>
      <c r="CP12" s="1203"/>
      <c r="CQ12" s="1203"/>
      <c r="CR12" s="1203"/>
      <c r="CS12" s="1203"/>
      <c r="CT12" s="1203"/>
      <c r="CU12" s="1206"/>
      <c r="CV12" s="278">
        <v>0.38541666666666702</v>
      </c>
      <c r="CW12" s="1210"/>
      <c r="CX12" s="1212"/>
      <c r="CY12" s="1213"/>
      <c r="CZ12" s="1212"/>
      <c r="DA12" s="1212"/>
      <c r="DB12" s="1236"/>
      <c r="DC12" s="213"/>
      <c r="DD12" s="266"/>
      <c r="DE12" s="266"/>
      <c r="DF12" s="266"/>
      <c r="DG12" s="266"/>
      <c r="DH12" s="266"/>
      <c r="DI12" s="266"/>
      <c r="DJ12" s="266"/>
      <c r="DK12" s="266"/>
      <c r="DL12" s="268"/>
      <c r="DM12" s="248"/>
      <c r="DN12" s="268"/>
    </row>
    <row r="13" spans="1:118" ht="12.75" customHeight="1" x14ac:dyDescent="0.2">
      <c r="A13" s="186" t="s">
        <v>98</v>
      </c>
      <c r="B13" s="187">
        <v>3</v>
      </c>
      <c r="C13" s="187" t="s">
        <v>209</v>
      </c>
      <c r="D13" s="187"/>
      <c r="E13" s="187"/>
      <c r="F13" s="187">
        <v>64</v>
      </c>
      <c r="G13" s="187"/>
      <c r="H13" s="186" t="s">
        <v>210</v>
      </c>
      <c r="I13" s="186" t="s">
        <v>101</v>
      </c>
      <c r="J13" s="186" t="s">
        <v>102</v>
      </c>
      <c r="K13" s="186" t="s">
        <v>103</v>
      </c>
      <c r="M13" s="278">
        <v>0.39583333333333298</v>
      </c>
      <c r="N13" s="1283"/>
      <c r="O13" s="1283"/>
      <c r="P13" s="1283"/>
      <c r="Q13" s="1283"/>
      <c r="R13" s="278">
        <v>0.39583333333333331</v>
      </c>
      <c r="S13" s="1310"/>
      <c r="T13" s="1311"/>
      <c r="U13" s="1312"/>
      <c r="V13" s="1331"/>
      <c r="W13" s="163">
        <v>0.39583333333333298</v>
      </c>
      <c r="X13" s="1320"/>
      <c r="Y13" s="1285"/>
      <c r="Z13" s="1285"/>
      <c r="AA13" s="1285"/>
      <c r="AB13" s="1284" t="s">
        <v>211</v>
      </c>
      <c r="AC13" s="1284" t="s">
        <v>212</v>
      </c>
      <c r="AD13" s="1284" t="s">
        <v>213</v>
      </c>
      <c r="AE13" s="1336" t="s">
        <v>214</v>
      </c>
      <c r="AF13" s="352">
        <v>0.39583333333333298</v>
      </c>
      <c r="AG13" s="1303"/>
      <c r="AH13" s="1306"/>
      <c r="AI13" s="1325"/>
      <c r="AJ13" s="1325"/>
      <c r="AK13" s="1325"/>
      <c r="AL13" s="1325"/>
      <c r="AM13" s="1121"/>
      <c r="AN13" s="278">
        <v>0.39583333333333298</v>
      </c>
      <c r="AO13" s="946"/>
      <c r="AP13" s="175"/>
      <c r="AQ13" s="175"/>
      <c r="AR13" s="175"/>
      <c r="AS13" s="175"/>
      <c r="AT13" s="175"/>
      <c r="AU13" s="175"/>
      <c r="AV13" s="176"/>
      <c r="AW13" s="352">
        <v>0.39583333333333298</v>
      </c>
      <c r="AX13" s="1257"/>
      <c r="AY13" s="1260"/>
      <c r="AZ13" s="1260"/>
      <c r="BA13" s="1260"/>
      <c r="BB13" s="1260"/>
      <c r="BC13" s="1260"/>
      <c r="BD13" s="201"/>
      <c r="BE13" s="278">
        <v>0.39583333333333298</v>
      </c>
      <c r="BF13" s="1216"/>
      <c r="BG13" s="1218"/>
      <c r="BH13" s="1218"/>
      <c r="BI13" s="1218"/>
      <c r="BJ13" s="1218"/>
      <c r="BK13" s="1218"/>
      <c r="BL13" s="1218"/>
      <c r="BM13" s="1282"/>
      <c r="BN13" s="278">
        <v>0.39583333333333298</v>
      </c>
      <c r="BO13" s="1270"/>
      <c r="BP13" s="1225"/>
      <c r="BQ13" s="1232"/>
      <c r="BR13" s="1225"/>
      <c r="BS13" s="1225"/>
      <c r="BT13" s="1225"/>
      <c r="BU13" s="201"/>
      <c r="BV13" s="278">
        <v>0.39583333333333298</v>
      </c>
      <c r="BW13" s="1300"/>
      <c r="BX13" s="1241"/>
      <c r="BY13" s="1244"/>
      <c r="BZ13" s="1252"/>
      <c r="CA13" s="1246"/>
      <c r="CB13" s="1248"/>
      <c r="CC13" s="1241"/>
      <c r="CD13" s="1241"/>
      <c r="CE13" s="278">
        <v>0.39583333333333298</v>
      </c>
      <c r="CF13" s="1270"/>
      <c r="CG13" s="1225"/>
      <c r="CH13" s="1232"/>
      <c r="CI13" s="1225"/>
      <c r="CJ13" s="1225"/>
      <c r="CK13" s="1225"/>
      <c r="CL13" s="164"/>
      <c r="CM13" s="278">
        <v>0.39583333333333298</v>
      </c>
      <c r="CN13" s="1294"/>
      <c r="CO13" s="1208"/>
      <c r="CP13" s="1203"/>
      <c r="CQ13" s="1203"/>
      <c r="CR13" s="1203"/>
      <c r="CS13" s="1203"/>
      <c r="CT13" s="1203"/>
      <c r="CU13" s="1206"/>
      <c r="CV13" s="278">
        <v>0.39583333333333298</v>
      </c>
      <c r="CW13" s="1210"/>
      <c r="CX13" s="1212"/>
      <c r="CY13" s="1213"/>
      <c r="CZ13" s="1212"/>
      <c r="DA13" s="1212"/>
      <c r="DB13" s="1236"/>
      <c r="DC13" s="1291" t="s">
        <v>177</v>
      </c>
      <c r="DD13" s="266"/>
      <c r="DE13" s="266"/>
      <c r="DF13" s="266"/>
      <c r="DG13" s="266"/>
      <c r="DH13" s="266"/>
      <c r="DI13" s="266"/>
      <c r="DJ13" s="266"/>
      <c r="DK13" s="266"/>
      <c r="DL13" s="268"/>
      <c r="DM13" s="248"/>
      <c r="DN13" s="268"/>
    </row>
    <row r="14" spans="1:118" ht="12.75" customHeight="1" x14ac:dyDescent="0.2">
      <c r="A14" s="186" t="s">
        <v>98</v>
      </c>
      <c r="B14" s="186">
        <v>3</v>
      </c>
      <c r="C14" s="186" t="s">
        <v>215</v>
      </c>
      <c r="D14" s="191">
        <v>2</v>
      </c>
      <c r="E14" s="187"/>
      <c r="F14" s="187">
        <v>64</v>
      </c>
      <c r="G14" s="191">
        <v>8</v>
      </c>
      <c r="H14" s="186" t="s">
        <v>169</v>
      </c>
      <c r="I14" s="186" t="s">
        <v>101</v>
      </c>
      <c r="J14" s="186" t="s">
        <v>102</v>
      </c>
      <c r="K14" s="186" t="s">
        <v>103</v>
      </c>
      <c r="M14" s="278">
        <v>0.40625</v>
      </c>
      <c r="N14" s="1283"/>
      <c r="O14" s="1283"/>
      <c r="P14" s="1283"/>
      <c r="Q14" s="1283"/>
      <c r="R14" s="278">
        <v>0.40625</v>
      </c>
      <c r="S14" s="1310"/>
      <c r="T14" s="1311"/>
      <c r="U14" s="1312"/>
      <c r="V14" s="1331"/>
      <c r="W14" s="163">
        <v>0.40625</v>
      </c>
      <c r="X14" s="1320"/>
      <c r="Y14" s="1285"/>
      <c r="Z14" s="1285"/>
      <c r="AA14" s="1285"/>
      <c r="AB14" s="1285"/>
      <c r="AC14" s="1285"/>
      <c r="AD14" s="1285"/>
      <c r="AE14" s="1337"/>
      <c r="AF14" s="352">
        <v>0.40625</v>
      </c>
      <c r="AG14" s="1303"/>
      <c r="AH14" s="1306"/>
      <c r="AI14" s="1325"/>
      <c r="AJ14" s="1326"/>
      <c r="AK14" s="1326"/>
      <c r="AL14" s="1326"/>
      <c r="AM14" s="1121"/>
      <c r="AN14" s="278">
        <v>0.40625</v>
      </c>
      <c r="AO14" s="946"/>
      <c r="AP14" s="175"/>
      <c r="AQ14" s="175"/>
      <c r="AR14" s="175"/>
      <c r="AS14" s="175"/>
      <c r="AT14" s="175"/>
      <c r="AU14" s="175"/>
      <c r="AV14" s="176"/>
      <c r="AW14" s="352">
        <v>0.40625</v>
      </c>
      <c r="AX14" s="1257"/>
      <c r="AY14" s="1260"/>
      <c r="AZ14" s="1260"/>
      <c r="BA14" s="1260"/>
      <c r="BB14" s="1260"/>
      <c r="BC14" s="1260"/>
      <c r="BD14" s="201"/>
      <c r="BE14" s="278">
        <v>0.40625</v>
      </c>
      <c r="BF14" s="1216"/>
      <c r="BG14" s="1218"/>
      <c r="BH14" s="1218"/>
      <c r="BI14" s="1218"/>
      <c r="BJ14" s="1218"/>
      <c r="BK14" s="1218"/>
      <c r="BL14" s="1218"/>
      <c r="BM14" s="1282"/>
      <c r="BN14" s="278">
        <v>0.40625</v>
      </c>
      <c r="BO14" s="1270"/>
      <c r="BP14" s="1225"/>
      <c r="BQ14" s="1232"/>
      <c r="BR14" s="1225"/>
      <c r="BS14" s="1225"/>
      <c r="BT14" s="1225"/>
      <c r="BU14" s="201"/>
      <c r="BV14" s="278">
        <v>0.40625</v>
      </c>
      <c r="BW14" s="1301"/>
      <c r="BX14" s="1242"/>
      <c r="BY14" s="1245"/>
      <c r="BZ14" s="1253"/>
      <c r="CA14" s="1246"/>
      <c r="CB14" s="1248"/>
      <c r="CC14" s="1241"/>
      <c r="CD14" s="1241"/>
      <c r="CE14" s="278">
        <v>0.40625</v>
      </c>
      <c r="CF14" s="1270"/>
      <c r="CG14" s="1225"/>
      <c r="CH14" s="1232"/>
      <c r="CI14" s="1225"/>
      <c r="CJ14" s="1225"/>
      <c r="CK14" s="1225"/>
      <c r="CL14" s="164"/>
      <c r="CM14" s="278">
        <v>0.40625</v>
      </c>
      <c r="CN14" s="1294"/>
      <c r="CO14" s="1208"/>
      <c r="CP14" s="1203"/>
      <c r="CQ14" s="1203"/>
      <c r="CR14" s="1203"/>
      <c r="CS14" s="1203"/>
      <c r="CT14" s="1203"/>
      <c r="CU14" s="1206"/>
      <c r="CV14" s="278">
        <v>0.40625</v>
      </c>
      <c r="CW14" s="1210"/>
      <c r="CX14" s="1212"/>
      <c r="CY14" s="1213"/>
      <c r="CZ14" s="1212"/>
      <c r="DA14" s="1212"/>
      <c r="DB14" s="1236"/>
      <c r="DC14" s="1291"/>
      <c r="DD14" s="266"/>
      <c r="DE14" s="266"/>
      <c r="DF14" s="266"/>
      <c r="DG14" s="266"/>
      <c r="DH14" s="266"/>
      <c r="DI14" s="266"/>
      <c r="DJ14" s="266"/>
      <c r="DK14" s="266"/>
      <c r="DL14" s="268"/>
      <c r="DM14" s="248"/>
      <c r="DN14" s="268"/>
    </row>
    <row r="15" spans="1:118" ht="12.75" customHeight="1" x14ac:dyDescent="0.2">
      <c r="A15" s="186" t="s">
        <v>98</v>
      </c>
      <c r="B15" s="187">
        <v>4</v>
      </c>
      <c r="C15" s="187" t="s">
        <v>216</v>
      </c>
      <c r="D15" s="191">
        <v>3</v>
      </c>
      <c r="E15" s="187"/>
      <c r="F15" s="187">
        <v>65</v>
      </c>
      <c r="G15" s="191">
        <v>8</v>
      </c>
      <c r="H15" s="186" t="s">
        <v>201</v>
      </c>
      <c r="I15" s="186" t="s">
        <v>202</v>
      </c>
      <c r="J15" s="186" t="s">
        <v>102</v>
      </c>
      <c r="K15" s="186" t="s">
        <v>203</v>
      </c>
      <c r="M15" s="278">
        <v>0.41666666666666702</v>
      </c>
      <c r="N15" s="1283"/>
      <c r="O15" s="1283"/>
      <c r="P15" s="1283"/>
      <c r="Q15" s="1283"/>
      <c r="R15" s="278">
        <v>0.41666666666666669</v>
      </c>
      <c r="S15" s="1310"/>
      <c r="T15" s="1311"/>
      <c r="U15" s="1312"/>
      <c r="V15" s="1331"/>
      <c r="W15" s="163">
        <v>0.41666666666666702</v>
      </c>
      <c r="X15" s="1320"/>
      <c r="Y15" s="1285"/>
      <c r="Z15" s="1285"/>
      <c r="AA15" s="1285"/>
      <c r="AB15" s="1285"/>
      <c r="AC15" s="1285"/>
      <c r="AD15" s="1285"/>
      <c r="AE15" s="1337"/>
      <c r="AF15" s="352">
        <v>0.41666666666666702</v>
      </c>
      <c r="AG15" s="1304"/>
      <c r="AH15" s="1307"/>
      <c r="AI15" s="1326"/>
      <c r="AJ15" s="653"/>
      <c r="AK15" s="175"/>
      <c r="AL15" s="176"/>
      <c r="AM15" s="338"/>
      <c r="AN15" s="278">
        <v>0.41666666666666702</v>
      </c>
      <c r="AO15" s="946"/>
      <c r="AP15" s="175"/>
      <c r="AQ15" s="175"/>
      <c r="AR15" s="175"/>
      <c r="AS15" s="175"/>
      <c r="AT15" s="175"/>
      <c r="AU15" s="175"/>
      <c r="AV15" s="176"/>
      <c r="AW15" s="352">
        <v>0.41666666666666702</v>
      </c>
      <c r="AX15" s="1258"/>
      <c r="AY15" s="1261"/>
      <c r="AZ15" s="1261"/>
      <c r="BA15" s="1260"/>
      <c r="BB15" s="1260"/>
      <c r="BC15" s="1260"/>
      <c r="BD15" s="201"/>
      <c r="BE15" s="278">
        <v>0.41666666666666702</v>
      </c>
      <c r="BF15" s="1216"/>
      <c r="BG15" s="1218"/>
      <c r="BH15" s="1218"/>
      <c r="BI15" s="1218"/>
      <c r="BJ15" s="1218"/>
      <c r="BK15" s="1218"/>
      <c r="BL15" s="1218"/>
      <c r="BM15" s="1282"/>
      <c r="BN15" s="278">
        <v>0.41666666666666702</v>
      </c>
      <c r="BO15" s="1270"/>
      <c r="BP15" s="1225"/>
      <c r="BQ15" s="1233"/>
      <c r="BR15" s="1225"/>
      <c r="BS15" s="1225"/>
      <c r="BT15" s="1225"/>
      <c r="BU15" s="201"/>
      <c r="BV15" s="278">
        <v>0.41666666666666702</v>
      </c>
      <c r="BW15" s="168"/>
      <c r="BX15" s="281"/>
      <c r="BY15" s="281"/>
      <c r="CA15" s="1246"/>
      <c r="CB15" s="1248"/>
      <c r="CC15" s="1241"/>
      <c r="CD15" s="1241"/>
      <c r="CE15" s="278">
        <v>0.41666666666666702</v>
      </c>
      <c r="CF15" s="1270"/>
      <c r="CG15" s="1225"/>
      <c r="CH15" s="1233"/>
      <c r="CI15" s="1225"/>
      <c r="CJ15" s="1225"/>
      <c r="CK15" s="1225"/>
      <c r="CL15" s="164"/>
      <c r="CM15" s="278">
        <v>0.41666666666666702</v>
      </c>
      <c r="CN15" s="1294"/>
      <c r="CO15" s="1208"/>
      <c r="CP15" s="1203"/>
      <c r="CQ15" s="1203"/>
      <c r="CR15" s="1203"/>
      <c r="CS15" s="1203"/>
      <c r="CT15" s="1203"/>
      <c r="CU15" s="1206"/>
      <c r="CV15" s="278">
        <v>0.41666666666666702</v>
      </c>
      <c r="CW15" s="1210"/>
      <c r="CX15" s="1212"/>
      <c r="CY15" s="1214"/>
      <c r="CZ15" s="1212"/>
      <c r="DA15" s="1212"/>
      <c r="DB15" s="1236"/>
      <c r="DC15" s="1191" t="s">
        <v>217</v>
      </c>
      <c r="DD15" s="266"/>
      <c r="DE15" s="266"/>
      <c r="DF15" s="266"/>
      <c r="DG15" s="266"/>
      <c r="DH15" s="266"/>
      <c r="DI15" s="266"/>
      <c r="DJ15" s="266"/>
      <c r="DK15" s="266"/>
      <c r="DL15" s="268"/>
      <c r="DM15" s="248"/>
      <c r="DN15" s="268"/>
    </row>
    <row r="16" spans="1:118" ht="12.75" customHeight="1" x14ac:dyDescent="0.2">
      <c r="A16" s="186" t="s">
        <v>98</v>
      </c>
      <c r="B16" s="187">
        <v>4</v>
      </c>
      <c r="C16" s="187" t="s">
        <v>218</v>
      </c>
      <c r="D16" s="187">
        <v>1.5</v>
      </c>
      <c r="E16" s="187"/>
      <c r="F16" s="187">
        <v>65</v>
      </c>
      <c r="G16" s="191">
        <v>8</v>
      </c>
      <c r="H16" s="186" t="s">
        <v>100</v>
      </c>
      <c r="I16" s="186" t="s">
        <v>101</v>
      </c>
      <c r="J16" s="186" t="s">
        <v>102</v>
      </c>
      <c r="K16" s="186" t="s">
        <v>103</v>
      </c>
      <c r="M16" s="278">
        <v>0.42708333333333398</v>
      </c>
      <c r="N16" s="1283"/>
      <c r="O16" s="1283"/>
      <c r="P16" s="1283"/>
      <c r="Q16" s="1283"/>
      <c r="R16" s="278">
        <v>0.42708333333333331</v>
      </c>
      <c r="S16" s="1310"/>
      <c r="T16" s="1311"/>
      <c r="U16" s="1312"/>
      <c r="V16" s="1331"/>
      <c r="W16" s="163">
        <v>0.42708333333333398</v>
      </c>
      <c r="X16" s="1320"/>
      <c r="Y16" s="1285"/>
      <c r="Z16" s="1285"/>
      <c r="AA16" s="1285"/>
      <c r="AB16" s="1285"/>
      <c r="AC16" s="1285"/>
      <c r="AD16" s="1285"/>
      <c r="AE16" s="1337"/>
      <c r="AF16" s="352">
        <v>0.42708333333333398</v>
      </c>
      <c r="AI16" s="281"/>
      <c r="AJ16" s="175"/>
      <c r="AK16" s="175"/>
      <c r="AL16" s="176"/>
      <c r="AM16" s="338"/>
      <c r="AN16" s="278">
        <v>0.42708333333333398</v>
      </c>
      <c r="AO16" s="946"/>
      <c r="AP16" s="175"/>
      <c r="AQ16" s="175"/>
      <c r="AR16" s="175"/>
      <c r="AS16" s="175"/>
      <c r="AT16" s="175"/>
      <c r="AU16" s="175"/>
      <c r="AV16" s="176"/>
      <c r="AW16" s="352">
        <v>0.42708333333333398</v>
      </c>
      <c r="AZ16" s="511"/>
      <c r="BA16" s="1260"/>
      <c r="BB16" s="1260"/>
      <c r="BC16" s="1260"/>
      <c r="BD16" s="201"/>
      <c r="BE16" s="278">
        <v>0.42708333333333398</v>
      </c>
      <c r="BF16" s="1216"/>
      <c r="BG16" s="1218"/>
      <c r="BH16" s="1218"/>
      <c r="BI16" s="1218"/>
      <c r="BJ16" s="1218"/>
      <c r="BK16" s="1218"/>
      <c r="BL16" s="1218"/>
      <c r="BM16" s="1282"/>
      <c r="BN16" s="278">
        <v>0.42708333333333398</v>
      </c>
      <c r="BO16" s="282"/>
      <c r="BP16" s="1153"/>
      <c r="BQ16" s="1148"/>
      <c r="BR16" s="1225"/>
      <c r="BS16" s="1225"/>
      <c r="BT16" s="1225"/>
      <c r="BU16" s="201"/>
      <c r="BV16" s="278">
        <v>0.42708333333333398</v>
      </c>
      <c r="BW16" s="292"/>
      <c r="BZ16" s="166"/>
      <c r="CA16" s="1246"/>
      <c r="CB16" s="1249"/>
      <c r="CC16" s="1242"/>
      <c r="CD16" s="1242"/>
      <c r="CE16" s="278">
        <v>0.42708333333333398</v>
      </c>
      <c r="CF16" s="1154"/>
      <c r="CG16" s="1153"/>
      <c r="CH16" s="1148"/>
      <c r="CI16" s="1225"/>
      <c r="CJ16" s="1225"/>
      <c r="CK16" s="1225"/>
      <c r="CL16" s="164"/>
      <c r="CM16" s="278">
        <v>0.42708333333333398</v>
      </c>
      <c r="CN16" s="1294"/>
      <c r="CO16" s="1208"/>
      <c r="CP16" s="1203"/>
      <c r="CQ16" s="1203"/>
      <c r="CR16" s="1203"/>
      <c r="CS16" s="1203"/>
      <c r="CT16" s="1203"/>
      <c r="CU16" s="1206"/>
      <c r="CV16" s="278">
        <v>0.42708333333333398</v>
      </c>
      <c r="CW16" s="282"/>
      <c r="CX16" s="281"/>
      <c r="CZ16" s="1212"/>
      <c r="DA16" s="1212"/>
      <c r="DB16" s="1236"/>
      <c r="DC16" s="1191"/>
      <c r="DD16" s="266"/>
      <c r="DE16" s="266"/>
      <c r="DF16" s="266"/>
      <c r="DG16" s="266"/>
      <c r="DH16" s="266"/>
      <c r="DI16" s="266"/>
      <c r="DJ16" s="266"/>
      <c r="DK16" s="266"/>
      <c r="DL16" s="268"/>
      <c r="DM16" s="248"/>
      <c r="DN16" s="268"/>
    </row>
    <row r="17" spans="1:118" ht="12.75" customHeight="1" x14ac:dyDescent="0.2">
      <c r="A17" s="186" t="s">
        <v>98</v>
      </c>
      <c r="B17" s="187">
        <v>4</v>
      </c>
      <c r="C17" s="187" t="s">
        <v>219</v>
      </c>
      <c r="D17" s="187"/>
      <c r="E17" s="187"/>
      <c r="F17" s="187">
        <v>65</v>
      </c>
      <c r="G17" s="187"/>
      <c r="H17" s="186" t="s">
        <v>220</v>
      </c>
      <c r="I17" s="186" t="s">
        <v>101</v>
      </c>
      <c r="J17" s="186" t="s">
        <v>102</v>
      </c>
      <c r="K17" s="186" t="s">
        <v>221</v>
      </c>
      <c r="M17" s="278">
        <v>0.4375</v>
      </c>
      <c r="N17" s="1283"/>
      <c r="O17" s="1283"/>
      <c r="P17" s="1283"/>
      <c r="Q17" s="1283"/>
      <c r="R17" s="278">
        <v>0.4375</v>
      </c>
      <c r="S17" s="1310"/>
      <c r="T17" s="1311"/>
      <c r="U17" s="1312"/>
      <c r="V17" s="1331"/>
      <c r="W17" s="163">
        <v>0.4375</v>
      </c>
      <c r="X17" s="1320"/>
      <c r="Y17" s="1285"/>
      <c r="Z17" s="1285"/>
      <c r="AA17" s="1285"/>
      <c r="AB17" s="1285"/>
      <c r="AC17" s="1285"/>
      <c r="AD17" s="1285"/>
      <c r="AE17" s="1337"/>
      <c r="AF17" s="352">
        <v>0.4375</v>
      </c>
      <c r="AG17" s="175"/>
      <c r="AH17" s="175"/>
      <c r="AI17" s="175"/>
      <c r="AJ17" s="1327" t="s">
        <v>222</v>
      </c>
      <c r="AK17" s="1327" t="s">
        <v>223</v>
      </c>
      <c r="AL17" s="1277" t="s">
        <v>224</v>
      </c>
      <c r="AM17" s="338"/>
      <c r="AN17" s="278">
        <v>0.4375</v>
      </c>
      <c r="AO17" s="946"/>
      <c r="AP17" s="175"/>
      <c r="AQ17" s="175"/>
      <c r="AR17" s="175"/>
      <c r="AS17" s="175"/>
      <c r="AT17" s="175"/>
      <c r="AU17" s="175"/>
      <c r="AV17" s="176"/>
      <c r="AW17" s="352">
        <v>0.4375</v>
      </c>
      <c r="AX17" s="175"/>
      <c r="AY17" s="175"/>
      <c r="AZ17" s="511"/>
      <c r="BA17" s="1261"/>
      <c r="BB17" s="1261"/>
      <c r="BC17" s="1261"/>
      <c r="BD17" s="1191" t="s">
        <v>217</v>
      </c>
      <c r="BE17" s="278">
        <v>0.4375</v>
      </c>
      <c r="BF17" s="1216"/>
      <c r="BG17" s="1218"/>
      <c r="BH17" s="1218"/>
      <c r="BI17" s="1218"/>
      <c r="BJ17" s="1218"/>
      <c r="BK17" s="1218"/>
      <c r="BL17" s="1218"/>
      <c r="BM17" s="1282"/>
      <c r="BN17" s="278">
        <v>0.4375</v>
      </c>
      <c r="BP17" s="1148"/>
      <c r="BQ17" s="1148"/>
      <c r="BR17" s="1226"/>
      <c r="BS17" s="1226"/>
      <c r="BT17" s="1226"/>
      <c r="BU17" s="1191" t="s">
        <v>217</v>
      </c>
      <c r="BV17" s="278">
        <v>0.4375</v>
      </c>
      <c r="CE17" s="278">
        <v>0.4375</v>
      </c>
      <c r="CF17" s="1148"/>
      <c r="CG17" s="1148"/>
      <c r="CH17" s="1148"/>
      <c r="CI17" s="1226"/>
      <c r="CJ17" s="1226"/>
      <c r="CK17" s="1226"/>
      <c r="CL17" s="164"/>
      <c r="CM17" s="278">
        <v>0.4375</v>
      </c>
      <c r="CN17" s="1294"/>
      <c r="CO17" s="1208"/>
      <c r="CP17" s="1203"/>
      <c r="CQ17" s="1203"/>
      <c r="CR17" s="1203"/>
      <c r="CS17" s="1203"/>
      <c r="CT17" s="1203"/>
      <c r="CU17" s="1206"/>
      <c r="CV17" s="278">
        <v>0.4375</v>
      </c>
      <c r="CZ17" s="1234"/>
      <c r="DA17" s="1234"/>
      <c r="DB17" s="1237"/>
      <c r="DC17" s="1191"/>
      <c r="DD17" s="266"/>
      <c r="DE17" s="266"/>
      <c r="DF17" s="266"/>
      <c r="DG17" s="266"/>
      <c r="DH17" s="266"/>
      <c r="DI17" s="266"/>
      <c r="DJ17" s="266"/>
      <c r="DK17" s="266"/>
      <c r="DL17" s="268"/>
      <c r="DM17" s="248"/>
      <c r="DN17" s="268"/>
    </row>
    <row r="18" spans="1:118" ht="12.75" customHeight="1" x14ac:dyDescent="0.2">
      <c r="A18" s="186" t="s">
        <v>98</v>
      </c>
      <c r="B18" s="187">
        <v>4</v>
      </c>
      <c r="C18" s="187" t="s">
        <v>225</v>
      </c>
      <c r="D18" s="187">
        <v>1.5</v>
      </c>
      <c r="E18" s="187"/>
      <c r="F18" s="187">
        <v>65</v>
      </c>
      <c r="G18" s="191">
        <v>8</v>
      </c>
      <c r="H18" s="186" t="s">
        <v>226</v>
      </c>
      <c r="I18" s="186" t="s">
        <v>227</v>
      </c>
      <c r="J18" s="186" t="s">
        <v>102</v>
      </c>
      <c r="K18" s="186" t="s">
        <v>103</v>
      </c>
      <c r="M18" s="278">
        <v>0.44791666666666702</v>
      </c>
      <c r="N18" s="1283"/>
      <c r="O18" s="1283"/>
      <c r="P18" s="1283"/>
      <c r="Q18" s="1283"/>
      <c r="R18" s="278">
        <v>0.44791666666666669</v>
      </c>
      <c r="S18" s="1310"/>
      <c r="T18" s="1311"/>
      <c r="U18" s="1312"/>
      <c r="V18" s="1331"/>
      <c r="W18" s="163">
        <v>0.44791666666666702</v>
      </c>
      <c r="X18" s="1320"/>
      <c r="Y18" s="1285"/>
      <c r="Z18" s="1285"/>
      <c r="AA18" s="1285"/>
      <c r="AB18" s="1285"/>
      <c r="AC18" s="1285"/>
      <c r="AD18" s="1285"/>
      <c r="AE18" s="1337"/>
      <c r="AF18" s="352">
        <v>0.44791666666666702</v>
      </c>
      <c r="AG18" s="1333" t="s">
        <v>228</v>
      </c>
      <c r="AH18" s="1327" t="s">
        <v>229</v>
      </c>
      <c r="AI18" s="1327" t="s">
        <v>230</v>
      </c>
      <c r="AJ18" s="1328"/>
      <c r="AK18" s="1328"/>
      <c r="AL18" s="1278"/>
      <c r="AM18" s="1288" t="s">
        <v>217</v>
      </c>
      <c r="AN18" s="278">
        <v>0.44791666666666702</v>
      </c>
      <c r="AO18" s="946"/>
      <c r="AP18" s="175"/>
      <c r="AQ18" s="175"/>
      <c r="AR18" s="175"/>
      <c r="AS18" s="175"/>
      <c r="AT18" s="175"/>
      <c r="AU18" s="175"/>
      <c r="AV18" s="176"/>
      <c r="AW18" s="352">
        <v>0.44791666666666702</v>
      </c>
      <c r="AX18" s="175"/>
      <c r="AY18" s="175"/>
      <c r="AZ18" s="175"/>
      <c r="BD18" s="1191"/>
      <c r="BE18" s="278">
        <v>0.44791666666666702</v>
      </c>
      <c r="BF18" s="1216"/>
      <c r="BG18" s="1218"/>
      <c r="BH18" s="1218"/>
      <c r="BI18" s="1218"/>
      <c r="BJ18" s="1218"/>
      <c r="BK18" s="1218"/>
      <c r="BL18" s="1218"/>
      <c r="BM18" s="1282"/>
      <c r="BN18" s="278">
        <v>0.44791666666666702</v>
      </c>
      <c r="BT18" s="207"/>
      <c r="BU18" s="1191"/>
      <c r="BV18" s="278">
        <v>0.44791666666666702</v>
      </c>
      <c r="CE18" s="278">
        <v>0.44791666666666702</v>
      </c>
      <c r="CF18" s="536"/>
      <c r="CG18" s="549"/>
      <c r="CH18" s="536"/>
      <c r="CI18" s="261"/>
      <c r="CJ18" s="261"/>
      <c r="CK18" s="261"/>
      <c r="CL18" s="164"/>
      <c r="CM18" s="278">
        <v>0.44791666666666702</v>
      </c>
      <c r="CN18" s="1295"/>
      <c r="CO18" s="1208"/>
      <c r="CP18" s="1204"/>
      <c r="CQ18" s="1204"/>
      <c r="CR18" s="1203"/>
      <c r="CS18" s="1203"/>
      <c r="CT18" s="1203"/>
      <c r="CU18" s="1206"/>
      <c r="CV18" s="278">
        <v>0.44791666666666702</v>
      </c>
      <c r="CW18" s="547"/>
      <c r="CX18" s="536"/>
      <c r="CY18" s="536"/>
      <c r="CZ18" s="165"/>
      <c r="DA18" s="165"/>
      <c r="DB18" s="283"/>
      <c r="DC18" s="213"/>
      <c r="DD18" s="266"/>
      <c r="DE18" s="266"/>
      <c r="DF18" s="266"/>
      <c r="DG18" s="266"/>
      <c r="DH18" s="266"/>
      <c r="DI18" s="266"/>
      <c r="DJ18" s="266"/>
      <c r="DK18" s="266"/>
      <c r="DL18" s="268"/>
      <c r="DM18" s="248"/>
      <c r="DN18" s="268"/>
    </row>
    <row r="19" spans="1:118" ht="12.75" customHeight="1" x14ac:dyDescent="0.2">
      <c r="A19" s="186" t="s">
        <v>98</v>
      </c>
      <c r="B19" s="187">
        <v>4</v>
      </c>
      <c r="C19" s="187" t="s">
        <v>231</v>
      </c>
      <c r="D19" s="187"/>
      <c r="E19" s="187"/>
      <c r="F19" s="187">
        <v>65</v>
      </c>
      <c r="G19" s="187"/>
      <c r="H19" s="186" t="s">
        <v>220</v>
      </c>
      <c r="I19" s="186" t="s">
        <v>101</v>
      </c>
      <c r="J19" s="186" t="s">
        <v>102</v>
      </c>
      <c r="K19" s="186" t="s">
        <v>221</v>
      </c>
      <c r="M19" s="278">
        <v>0.45833333333333398</v>
      </c>
      <c r="N19" s="1283"/>
      <c r="O19" s="1283"/>
      <c r="P19" s="1283"/>
      <c r="Q19" s="1283"/>
      <c r="R19" s="278">
        <v>0.45833333333333331</v>
      </c>
      <c r="S19" s="1310"/>
      <c r="T19" s="1311"/>
      <c r="U19" s="1312"/>
      <c r="V19" s="1331"/>
      <c r="W19" s="163">
        <v>0.45833333333333398</v>
      </c>
      <c r="X19" s="1320"/>
      <c r="Y19" s="1285"/>
      <c r="Z19" s="1285"/>
      <c r="AA19" s="1285"/>
      <c r="AB19" s="1285"/>
      <c r="AC19" s="1285"/>
      <c r="AD19" s="1285"/>
      <c r="AE19" s="1337"/>
      <c r="AF19" s="352">
        <v>0.45833333333333398</v>
      </c>
      <c r="AG19" s="1334"/>
      <c r="AH19" s="1327"/>
      <c r="AI19" s="1327"/>
      <c r="AJ19" s="1328"/>
      <c r="AK19" s="1328"/>
      <c r="AL19" s="1278"/>
      <c r="AM19" s="1293"/>
      <c r="AN19" s="278">
        <v>0.45833333333333398</v>
      </c>
      <c r="AO19" s="165"/>
      <c r="AP19" s="165"/>
      <c r="AQ19" s="165"/>
      <c r="AR19" s="165"/>
      <c r="AS19" s="175"/>
      <c r="AT19" s="175"/>
      <c r="AU19" s="175"/>
      <c r="AV19" s="176"/>
      <c r="AW19" s="352">
        <v>0.45833333333333398</v>
      </c>
      <c r="AX19" s="1263" t="s">
        <v>232</v>
      </c>
      <c r="AY19" s="1266" t="s">
        <v>233</v>
      </c>
      <c r="AZ19" s="1266" t="s">
        <v>234</v>
      </c>
      <c r="BA19" s="508"/>
      <c r="BB19" s="508"/>
      <c r="BC19" s="508"/>
      <c r="BD19" s="1191"/>
      <c r="BE19" s="278">
        <v>0.45833333333333398</v>
      </c>
      <c r="BF19" s="1216"/>
      <c r="BG19" s="1218"/>
      <c r="BH19" s="1218"/>
      <c r="BI19" s="1218"/>
      <c r="BJ19" s="1218"/>
      <c r="BK19" s="1218"/>
      <c r="BL19" s="1218"/>
      <c r="BM19" s="1282"/>
      <c r="BN19" s="278">
        <v>0.45833333333333398</v>
      </c>
      <c r="BO19" s="1228" t="s">
        <v>235</v>
      </c>
      <c r="BP19" s="1189" t="s">
        <v>236</v>
      </c>
      <c r="BQ19" s="1189" t="s">
        <v>237</v>
      </c>
      <c r="BT19" s="207"/>
      <c r="BU19" s="1191"/>
      <c r="BV19" s="278">
        <v>0.45833333333333398</v>
      </c>
      <c r="CE19" s="278">
        <v>0.45833333333333398</v>
      </c>
      <c r="CF19" s="1219" t="s">
        <v>238</v>
      </c>
      <c r="CG19" s="1181" t="s">
        <v>239</v>
      </c>
      <c r="CH19" s="1181" t="s">
        <v>240</v>
      </c>
      <c r="CI19" s="550"/>
      <c r="CJ19" s="179"/>
      <c r="CK19" s="179"/>
      <c r="CL19" s="1291" t="s">
        <v>177</v>
      </c>
      <c r="CM19" s="278">
        <v>0.45833333333333398</v>
      </c>
      <c r="CN19" s="282"/>
      <c r="CO19" s="281"/>
      <c r="CP19" s="281"/>
      <c r="CR19" s="1203"/>
      <c r="CS19" s="1203"/>
      <c r="CT19" s="1203"/>
      <c r="CU19" s="1206"/>
      <c r="CV19" s="278">
        <v>0.45833333333333398</v>
      </c>
      <c r="CW19" s="1193" t="s">
        <v>241</v>
      </c>
      <c r="CX19" s="1175" t="s">
        <v>242</v>
      </c>
      <c r="CY19" s="1175" t="s">
        <v>243</v>
      </c>
      <c r="CZ19" s="165"/>
      <c r="DA19" s="165"/>
      <c r="DB19" s="174"/>
      <c r="DC19" s="164"/>
      <c r="DD19" s="556"/>
      <c r="DE19" s="266"/>
      <c r="DF19" s="266"/>
      <c r="DG19" s="266"/>
      <c r="DH19" s="266"/>
      <c r="DI19" s="266"/>
      <c r="DJ19" s="266"/>
      <c r="DK19" s="266"/>
      <c r="DL19" s="256"/>
      <c r="DM19" s="249"/>
      <c r="DN19" s="268"/>
    </row>
    <row r="20" spans="1:118" ht="12.75" customHeight="1" x14ac:dyDescent="0.2">
      <c r="A20" s="186" t="s">
        <v>98</v>
      </c>
      <c r="B20" s="187">
        <v>6</v>
      </c>
      <c r="C20" s="187" t="s">
        <v>244</v>
      </c>
      <c r="D20" s="191">
        <v>1.5</v>
      </c>
      <c r="E20" s="187"/>
      <c r="F20" s="187">
        <v>67</v>
      </c>
      <c r="G20" s="191">
        <v>8</v>
      </c>
      <c r="H20" s="186" t="s">
        <v>100</v>
      </c>
      <c r="I20" s="186" t="s">
        <v>101</v>
      </c>
      <c r="J20" s="186" t="s">
        <v>102</v>
      </c>
      <c r="K20" s="186" t="s">
        <v>103</v>
      </c>
      <c r="M20" s="278">
        <v>0.46875</v>
      </c>
      <c r="N20" s="1283"/>
      <c r="O20" s="1283"/>
      <c r="P20" s="1283"/>
      <c r="Q20" s="1283"/>
      <c r="R20" s="278">
        <v>0.46875</v>
      </c>
      <c r="S20" s="1310"/>
      <c r="T20" s="1311"/>
      <c r="U20" s="1312"/>
      <c r="V20" s="1331"/>
      <c r="W20" s="163">
        <v>0.46875</v>
      </c>
      <c r="X20" s="1320"/>
      <c r="Y20" s="1285"/>
      <c r="Z20" s="1285"/>
      <c r="AA20" s="1285"/>
      <c r="AB20" s="1285"/>
      <c r="AC20" s="1285"/>
      <c r="AD20" s="1285"/>
      <c r="AE20" s="1337"/>
      <c r="AF20" s="352">
        <v>0.46875</v>
      </c>
      <c r="AG20" s="1334"/>
      <c r="AH20" s="1327"/>
      <c r="AI20" s="1327"/>
      <c r="AJ20" s="1328"/>
      <c r="AK20" s="1328"/>
      <c r="AL20" s="1278"/>
      <c r="AM20" s="1293"/>
      <c r="AN20" s="278">
        <v>0.46875</v>
      </c>
      <c r="AO20" s="165"/>
      <c r="AP20" s="165"/>
      <c r="AQ20" s="165"/>
      <c r="AR20" s="165"/>
      <c r="AS20" s="175"/>
      <c r="AT20" s="175"/>
      <c r="AU20" s="175"/>
      <c r="AV20" s="176"/>
      <c r="AW20" s="352">
        <v>0.46875</v>
      </c>
      <c r="AX20" s="1264"/>
      <c r="AY20" s="1267"/>
      <c r="AZ20" s="1267"/>
      <c r="BA20" s="533"/>
      <c r="BB20" s="533"/>
      <c r="BC20" s="533"/>
      <c r="BD20" s="201"/>
      <c r="BE20" s="278">
        <v>0.46875</v>
      </c>
      <c r="BF20" s="1216"/>
      <c r="BG20" s="1218"/>
      <c r="BH20" s="1218"/>
      <c r="BI20" s="1218"/>
      <c r="BJ20" s="1218"/>
      <c r="BK20" s="1218"/>
      <c r="BL20" s="1218"/>
      <c r="BM20" s="1282"/>
      <c r="BN20" s="278">
        <v>0.46875</v>
      </c>
      <c r="BO20" s="1229"/>
      <c r="BP20" s="1190"/>
      <c r="BQ20" s="1190"/>
      <c r="BT20" s="207"/>
      <c r="BU20" s="1291" t="s">
        <v>177</v>
      </c>
      <c r="BV20" s="278">
        <v>0.46875</v>
      </c>
      <c r="CE20" s="278">
        <v>0.46875</v>
      </c>
      <c r="CF20" s="1220"/>
      <c r="CG20" s="1182"/>
      <c r="CH20" s="1182"/>
      <c r="CI20" s="551"/>
      <c r="CJ20" s="179"/>
      <c r="CK20" s="179"/>
      <c r="CL20" s="1291"/>
      <c r="CM20" s="278">
        <v>0.46875</v>
      </c>
      <c r="CN20" s="168"/>
      <c r="CP20" s="166"/>
      <c r="CR20" s="1204"/>
      <c r="CS20" s="1204"/>
      <c r="CT20" s="1203"/>
      <c r="CU20" s="1207"/>
      <c r="CV20" s="278">
        <v>0.46875</v>
      </c>
      <c r="CW20" s="1194"/>
      <c r="CX20" s="1175"/>
      <c r="CY20" s="1175"/>
      <c r="CZ20" s="261"/>
      <c r="DA20" s="261"/>
      <c r="DB20" s="557"/>
      <c r="DC20" s="165"/>
      <c r="DD20" s="556"/>
      <c r="DE20" s="266"/>
      <c r="DF20" s="266"/>
      <c r="DG20" s="266"/>
      <c r="DH20" s="266"/>
      <c r="DI20" s="266"/>
      <c r="DJ20" s="266"/>
      <c r="DK20" s="266"/>
      <c r="DL20" s="256"/>
      <c r="DM20" s="249"/>
      <c r="DN20" s="268"/>
    </row>
    <row r="21" spans="1:118" ht="12.75" customHeight="1" x14ac:dyDescent="0.2">
      <c r="A21" s="186" t="s">
        <v>98</v>
      </c>
      <c r="B21" s="187">
        <v>6</v>
      </c>
      <c r="C21" s="187" t="s">
        <v>245</v>
      </c>
      <c r="D21" s="187"/>
      <c r="E21" s="187"/>
      <c r="F21" s="187">
        <v>67</v>
      </c>
      <c r="G21" s="187"/>
      <c r="H21" s="186" t="s">
        <v>201</v>
      </c>
      <c r="I21" s="186" t="s">
        <v>202</v>
      </c>
      <c r="J21" s="186" t="s">
        <v>102</v>
      </c>
      <c r="K21" s="186" t="s">
        <v>203</v>
      </c>
      <c r="M21" s="278">
        <v>0.47916666666666702</v>
      </c>
      <c r="N21" s="1283"/>
      <c r="O21" s="1283"/>
      <c r="P21" s="1283"/>
      <c r="Q21" s="1283"/>
      <c r="R21" s="278">
        <v>0.47916666666666669</v>
      </c>
      <c r="S21" s="1310"/>
      <c r="T21" s="1311"/>
      <c r="U21" s="1311"/>
      <c r="V21" s="1331"/>
      <c r="W21" s="163">
        <v>0.47916666666666702</v>
      </c>
      <c r="X21" s="1320"/>
      <c r="Y21" s="1285"/>
      <c r="Z21" s="1285"/>
      <c r="AA21" s="1285"/>
      <c r="AB21" s="1285"/>
      <c r="AC21" s="1285"/>
      <c r="AD21" s="1285"/>
      <c r="AE21" s="1337"/>
      <c r="AF21" s="352">
        <v>0.47916666666666702</v>
      </c>
      <c r="AG21" s="1334"/>
      <c r="AH21" s="1327"/>
      <c r="AI21" s="1327"/>
      <c r="AJ21" s="1328"/>
      <c r="AK21" s="1328"/>
      <c r="AL21" s="1278"/>
      <c r="AM21" s="1290" t="s">
        <v>177</v>
      </c>
      <c r="AN21" s="278">
        <v>0.47916666666666702</v>
      </c>
      <c r="AO21" s="165"/>
      <c r="AP21" s="165"/>
      <c r="AQ21" s="165"/>
      <c r="AR21" s="165"/>
      <c r="AS21" s="175"/>
      <c r="AT21" s="175"/>
      <c r="AU21" s="175"/>
      <c r="AV21" s="176"/>
      <c r="AW21" s="352">
        <v>0.47916666666666702</v>
      </c>
      <c r="AX21" s="1264"/>
      <c r="AY21" s="1267"/>
      <c r="AZ21" s="1267"/>
      <c r="BA21" s="1266" t="s">
        <v>246</v>
      </c>
      <c r="BB21" s="1266" t="s">
        <v>247</v>
      </c>
      <c r="BC21" s="1266" t="s">
        <v>248</v>
      </c>
      <c r="BD21" s="201"/>
      <c r="BE21" s="278">
        <v>0.47916666666666702</v>
      </c>
      <c r="BF21" s="1216"/>
      <c r="BG21" s="1218"/>
      <c r="BH21" s="1218"/>
      <c r="BI21" s="1218"/>
      <c r="BJ21" s="1218"/>
      <c r="BK21" s="1218"/>
      <c r="BL21" s="1218"/>
      <c r="BM21" s="1282"/>
      <c r="BN21" s="278">
        <v>0.47916666666666702</v>
      </c>
      <c r="BO21" s="1229"/>
      <c r="BP21" s="1190"/>
      <c r="BQ21" s="1190"/>
      <c r="BR21" s="1189" t="s">
        <v>249</v>
      </c>
      <c r="BS21" s="1189" t="s">
        <v>250</v>
      </c>
      <c r="BT21" s="1189" t="s">
        <v>251</v>
      </c>
      <c r="BU21" s="1292"/>
      <c r="BV21" s="278">
        <v>0.47916666666666702</v>
      </c>
      <c r="CE21" s="278">
        <v>0.47916666666666702</v>
      </c>
      <c r="CF21" s="1220"/>
      <c r="CG21" s="1182"/>
      <c r="CH21" s="1182"/>
      <c r="CI21" s="1181" t="s">
        <v>252</v>
      </c>
      <c r="CJ21" s="1181" t="s">
        <v>253</v>
      </c>
      <c r="CK21" s="1181" t="s">
        <v>254</v>
      </c>
      <c r="CL21" s="226"/>
      <c r="CM21" s="278">
        <v>0.47916666666666702</v>
      </c>
      <c r="CN21" s="164"/>
      <c r="CO21" s="165"/>
      <c r="CP21" s="165"/>
      <c r="CU21" s="175"/>
      <c r="CV21" s="278">
        <v>0.47916666666666702</v>
      </c>
      <c r="CW21" s="1194"/>
      <c r="CX21" s="1175"/>
      <c r="CY21" s="1196"/>
      <c r="CZ21" s="1175" t="s">
        <v>255</v>
      </c>
      <c r="DA21" s="1175" t="s">
        <v>256</v>
      </c>
      <c r="DB21" s="1176" t="s">
        <v>257</v>
      </c>
      <c r="DC21" s="265"/>
      <c r="DD21" s="164"/>
      <c r="DL21" s="166"/>
      <c r="DN21" s="166"/>
    </row>
    <row r="22" spans="1:118" ht="12.75" customHeight="1" x14ac:dyDescent="0.2">
      <c r="A22" s="186" t="s">
        <v>258</v>
      </c>
      <c r="B22" s="187">
        <v>2</v>
      </c>
      <c r="C22" s="187" t="s">
        <v>121</v>
      </c>
      <c r="D22" s="187"/>
      <c r="E22" s="187"/>
      <c r="F22" s="187">
        <v>34</v>
      </c>
      <c r="G22" s="187"/>
      <c r="H22" s="186" t="s">
        <v>122</v>
      </c>
      <c r="I22" s="186" t="s">
        <v>101</v>
      </c>
      <c r="J22" s="186" t="s">
        <v>123</v>
      </c>
      <c r="K22" s="186" t="s">
        <v>103</v>
      </c>
      <c r="M22" s="278">
        <v>0.48958333333333398</v>
      </c>
      <c r="N22" s="1283"/>
      <c r="O22" s="1283"/>
      <c r="P22" s="1283"/>
      <c r="Q22" s="1283"/>
      <c r="R22" s="278">
        <v>0.48958333333333331</v>
      </c>
      <c r="S22" s="1310"/>
      <c r="T22" s="1311"/>
      <c r="U22" s="1311"/>
      <c r="V22" s="1331"/>
      <c r="W22" s="163">
        <v>0.48958333333333398</v>
      </c>
      <c r="X22" s="1321"/>
      <c r="Y22" s="1286"/>
      <c r="Z22" s="1286"/>
      <c r="AA22" s="1286"/>
      <c r="AB22" s="1285"/>
      <c r="AC22" s="1285"/>
      <c r="AD22" s="1285"/>
      <c r="AE22" s="1337"/>
      <c r="AF22" s="352">
        <v>0.48958333333333398</v>
      </c>
      <c r="AG22" s="1334"/>
      <c r="AH22" s="1327"/>
      <c r="AI22" s="1327"/>
      <c r="AJ22" s="1328"/>
      <c r="AK22" s="1328"/>
      <c r="AL22" s="1278"/>
      <c r="AM22" s="1290"/>
      <c r="AN22" s="278">
        <v>0.48958333333333398</v>
      </c>
      <c r="AO22" s="175"/>
      <c r="AP22" s="175"/>
      <c r="AQ22" s="175"/>
      <c r="AR22" s="175"/>
      <c r="AS22" s="175"/>
      <c r="AT22" s="175"/>
      <c r="AU22" s="175"/>
      <c r="AV22" s="176"/>
      <c r="AW22" s="352">
        <v>0.48958333333333398</v>
      </c>
      <c r="AX22" s="1264"/>
      <c r="AY22" s="1267"/>
      <c r="AZ22" s="1267"/>
      <c r="BA22" s="1267"/>
      <c r="BB22" s="1267"/>
      <c r="BC22" s="1267"/>
      <c r="BD22" s="201"/>
      <c r="BE22" s="278">
        <v>0.48958333333333398</v>
      </c>
      <c r="BF22" s="1216"/>
      <c r="BG22" s="1218"/>
      <c r="BH22" s="1218"/>
      <c r="BI22" s="1218"/>
      <c r="BJ22" s="1218"/>
      <c r="BK22" s="1218"/>
      <c r="BL22" s="1218"/>
      <c r="BM22" s="1282"/>
      <c r="BN22" s="278">
        <v>0.48958333333333398</v>
      </c>
      <c r="BO22" s="1229"/>
      <c r="BP22" s="1190"/>
      <c r="BQ22" s="1190"/>
      <c r="BR22" s="1190"/>
      <c r="BS22" s="1190"/>
      <c r="BT22" s="1190"/>
      <c r="BU22" s="178"/>
      <c r="BV22" s="278">
        <v>0.48958333333333398</v>
      </c>
      <c r="CE22" s="278">
        <v>0.48958333333333398</v>
      </c>
      <c r="CF22" s="1220"/>
      <c r="CG22" s="1182"/>
      <c r="CH22" s="1182"/>
      <c r="CI22" s="1182"/>
      <c r="CJ22" s="1182"/>
      <c r="CK22" s="1182"/>
      <c r="CL22" s="1191" t="s">
        <v>259</v>
      </c>
      <c r="CM22" s="278">
        <v>0.48958333333333398</v>
      </c>
      <c r="CN22" s="164"/>
      <c r="CO22" s="1179" t="s">
        <v>260</v>
      </c>
      <c r="CP22" s="880"/>
      <c r="CQ22" s="879"/>
      <c r="CR22" s="879"/>
      <c r="CS22" s="1180" t="s">
        <v>260</v>
      </c>
      <c r="CU22" s="175"/>
      <c r="CV22" s="278">
        <v>0.48958333333333398</v>
      </c>
      <c r="CW22" s="1194"/>
      <c r="CX22" s="1175"/>
      <c r="CY22" s="1196"/>
      <c r="CZ22" s="1175"/>
      <c r="DA22" s="1175"/>
      <c r="DB22" s="1177"/>
      <c r="DC22" s="265"/>
      <c r="DD22" s="164"/>
      <c r="DL22" s="166"/>
      <c r="DN22" s="166"/>
    </row>
    <row r="23" spans="1:118" ht="12.75" customHeight="1" x14ac:dyDescent="0.2">
      <c r="A23" s="186" t="s">
        <v>258</v>
      </c>
      <c r="B23" s="187">
        <v>2</v>
      </c>
      <c r="C23" s="187" t="s">
        <v>133</v>
      </c>
      <c r="D23" s="187"/>
      <c r="E23" s="187"/>
      <c r="F23" s="187">
        <v>34</v>
      </c>
      <c r="G23" s="187"/>
      <c r="H23" s="186" t="s">
        <v>100</v>
      </c>
      <c r="I23" s="186" t="s">
        <v>101</v>
      </c>
      <c r="J23" s="186" t="s">
        <v>102</v>
      </c>
      <c r="K23" s="186" t="s">
        <v>103</v>
      </c>
      <c r="M23" s="278">
        <v>0.5</v>
      </c>
      <c r="N23" s="1283"/>
      <c r="O23" s="1283"/>
      <c r="P23" s="1283"/>
      <c r="Q23" s="1283"/>
      <c r="R23" s="278">
        <v>0.5</v>
      </c>
      <c r="S23" s="1310"/>
      <c r="T23" s="1311"/>
      <c r="U23" s="1311"/>
      <c r="V23" s="1332"/>
      <c r="W23" s="163">
        <v>0.5</v>
      </c>
      <c r="X23" s="178"/>
      <c r="Y23" s="513"/>
      <c r="Z23" s="513"/>
      <c r="AA23" s="175"/>
      <c r="AB23" s="1285"/>
      <c r="AC23" s="1285"/>
      <c r="AD23" s="1285"/>
      <c r="AE23" s="1337"/>
      <c r="AF23" s="352">
        <v>0.5</v>
      </c>
      <c r="AG23" s="1334"/>
      <c r="AH23" s="1327"/>
      <c r="AI23" s="1327"/>
      <c r="AJ23" s="1328"/>
      <c r="AK23" s="1328"/>
      <c r="AL23" s="1278"/>
      <c r="AM23" s="338"/>
      <c r="AN23" s="278">
        <v>0.5</v>
      </c>
      <c r="AO23" s="175"/>
      <c r="AP23" s="175"/>
      <c r="AQ23" s="175"/>
      <c r="AR23" s="175"/>
      <c r="AS23" s="175"/>
      <c r="AT23" s="175"/>
      <c r="AU23" s="175"/>
      <c r="AV23" s="176"/>
      <c r="AW23" s="352">
        <v>0.5</v>
      </c>
      <c r="AX23" s="1264"/>
      <c r="AY23" s="1267"/>
      <c r="AZ23" s="1267"/>
      <c r="BA23" s="1267"/>
      <c r="BB23" s="1267"/>
      <c r="BC23" s="1267"/>
      <c r="BD23" s="201"/>
      <c r="BE23" s="278">
        <v>0.5</v>
      </c>
      <c r="BF23" s="997"/>
      <c r="BG23" s="51"/>
      <c r="BH23" s="51"/>
      <c r="BI23" s="51"/>
      <c r="BJ23" s="1218"/>
      <c r="BK23" s="1218"/>
      <c r="BL23" s="1218"/>
      <c r="BM23" s="1282"/>
      <c r="BN23" s="278">
        <v>0.5</v>
      </c>
      <c r="BO23" s="1229"/>
      <c r="BP23" s="1190"/>
      <c r="BQ23" s="1190"/>
      <c r="BR23" s="1190"/>
      <c r="BS23" s="1190"/>
      <c r="BT23" s="1190"/>
      <c r="BU23" s="178"/>
      <c r="BV23" s="278">
        <v>0.5</v>
      </c>
      <c r="CE23" s="278">
        <v>0.5</v>
      </c>
      <c r="CF23" s="1220"/>
      <c r="CG23" s="1182"/>
      <c r="CH23" s="1182"/>
      <c r="CI23" s="1182"/>
      <c r="CJ23" s="1182"/>
      <c r="CK23" s="1182"/>
      <c r="CL23" s="1191"/>
      <c r="CM23" s="278">
        <v>0.5</v>
      </c>
      <c r="CN23" s="164"/>
      <c r="CO23" s="1179"/>
      <c r="CP23" s="165"/>
      <c r="CS23" s="1180"/>
      <c r="CU23" s="175"/>
      <c r="CV23" s="278">
        <v>0.5</v>
      </c>
      <c r="CW23" s="1194"/>
      <c r="CX23" s="1175"/>
      <c r="CY23" s="1196"/>
      <c r="CZ23" s="1175"/>
      <c r="DA23" s="1175"/>
      <c r="DB23" s="1177"/>
      <c r="DC23" s="179"/>
      <c r="DD23" s="164"/>
      <c r="DL23" s="166"/>
      <c r="DN23" s="166"/>
    </row>
    <row r="24" spans="1:118" ht="12.75" customHeight="1" x14ac:dyDescent="0.2">
      <c r="A24" s="186" t="s">
        <v>258</v>
      </c>
      <c r="B24" s="187">
        <v>3</v>
      </c>
      <c r="C24" s="187" t="s">
        <v>168</v>
      </c>
      <c r="D24" s="187"/>
      <c r="E24" s="187"/>
      <c r="F24" s="187">
        <v>23</v>
      </c>
      <c r="G24" s="187"/>
      <c r="H24" s="186" t="s">
        <v>169</v>
      </c>
      <c r="I24" s="186" t="s">
        <v>101</v>
      </c>
      <c r="J24" s="186" t="s">
        <v>102</v>
      </c>
      <c r="K24" s="186" t="s">
        <v>103</v>
      </c>
      <c r="M24" s="278">
        <v>0.51041666666666696</v>
      </c>
      <c r="N24" s="340"/>
      <c r="O24" s="340"/>
      <c r="P24" s="340"/>
      <c r="Q24" s="340"/>
      <c r="R24" s="278">
        <v>0.51041666666666663</v>
      </c>
      <c r="S24" s="340"/>
      <c r="T24" s="340"/>
      <c r="U24" s="340"/>
      <c r="V24" s="506"/>
      <c r="W24" s="163">
        <v>0.51041666666666696</v>
      </c>
      <c r="X24" s="178"/>
      <c r="Y24" s="175"/>
      <c r="Z24" s="175"/>
      <c r="AA24" s="175"/>
      <c r="AB24" s="1286"/>
      <c r="AC24" s="1286"/>
      <c r="AD24" s="1286"/>
      <c r="AE24" s="1338"/>
      <c r="AF24" s="352">
        <v>0.51041666666666696</v>
      </c>
      <c r="AG24" s="1334"/>
      <c r="AH24" s="1327"/>
      <c r="AI24" s="1327"/>
      <c r="AJ24" s="1328"/>
      <c r="AK24" s="1328"/>
      <c r="AL24" s="1278"/>
      <c r="AM24" s="338"/>
      <c r="AN24" s="278">
        <v>0.51041666666666696</v>
      </c>
      <c r="AO24" s="175"/>
      <c r="AP24" s="175"/>
      <c r="AQ24" s="175"/>
      <c r="AR24" s="175"/>
      <c r="AS24" s="175"/>
      <c r="AT24" s="175"/>
      <c r="AU24" s="175"/>
      <c r="AV24" s="176"/>
      <c r="AW24" s="352">
        <v>0.51041666666666696</v>
      </c>
      <c r="AX24" s="1264"/>
      <c r="AY24" s="1267"/>
      <c r="AZ24" s="1267"/>
      <c r="BA24" s="1267"/>
      <c r="BB24" s="1267"/>
      <c r="BC24" s="1267"/>
      <c r="BD24" s="201"/>
      <c r="BE24" s="278">
        <v>0.51041666666666696</v>
      </c>
      <c r="BF24" s="974"/>
      <c r="BG24" s="351"/>
      <c r="BH24" s="351"/>
      <c r="BI24" s="351"/>
      <c r="BJ24" s="1218"/>
      <c r="BK24" s="1218"/>
      <c r="BL24" s="1218"/>
      <c r="BM24" s="1282"/>
      <c r="BN24" s="278">
        <v>0.51041666666666696</v>
      </c>
      <c r="BO24" s="1229"/>
      <c r="BP24" s="1190"/>
      <c r="BQ24" s="1190"/>
      <c r="BR24" s="1190"/>
      <c r="BS24" s="1190"/>
      <c r="BT24" s="1190"/>
      <c r="BU24" s="178"/>
      <c r="BV24" s="278">
        <v>0.51041666666666696</v>
      </c>
      <c r="CE24" s="278">
        <v>0.51041666666666696</v>
      </c>
      <c r="CF24" s="1220"/>
      <c r="CG24" s="1182"/>
      <c r="CH24" s="1182"/>
      <c r="CI24" s="1182"/>
      <c r="CJ24" s="1182"/>
      <c r="CK24" s="1182"/>
      <c r="CL24" s="1191"/>
      <c r="CM24" s="278">
        <v>0.51041666666666696</v>
      </c>
      <c r="CN24" s="554" t="s">
        <v>261</v>
      </c>
      <c r="CO24" s="165"/>
      <c r="CP24" s="165"/>
      <c r="CU24" s="175"/>
      <c r="CV24" s="278">
        <v>0.51041666666666696</v>
      </c>
      <c r="CW24" s="1194"/>
      <c r="CX24" s="1175"/>
      <c r="CY24" s="1196"/>
      <c r="CZ24" s="1175"/>
      <c r="DA24" s="1175"/>
      <c r="DB24" s="1177"/>
      <c r="DC24" s="179"/>
      <c r="DD24" s="164"/>
      <c r="DL24" s="166"/>
      <c r="DN24" s="166"/>
    </row>
    <row r="25" spans="1:118" ht="12.75" customHeight="1" x14ac:dyDescent="0.2">
      <c r="A25" s="186" t="s">
        <v>258</v>
      </c>
      <c r="B25" s="187">
        <v>3</v>
      </c>
      <c r="C25" s="187" t="s">
        <v>173</v>
      </c>
      <c r="D25" s="187">
        <v>3</v>
      </c>
      <c r="E25" s="187"/>
      <c r="F25" s="187">
        <v>23</v>
      </c>
      <c r="G25" s="191">
        <v>3</v>
      </c>
      <c r="H25" s="186" t="s">
        <v>100</v>
      </c>
      <c r="I25" s="186" t="s">
        <v>101</v>
      </c>
      <c r="J25" s="186" t="s">
        <v>102</v>
      </c>
      <c r="K25" s="186" t="s">
        <v>103</v>
      </c>
      <c r="M25" s="278">
        <v>0.52083333333333404</v>
      </c>
      <c r="N25" s="340"/>
      <c r="O25" s="340"/>
      <c r="P25" s="340"/>
      <c r="Q25" s="340"/>
      <c r="R25" s="278">
        <v>0.52083333333333337</v>
      </c>
      <c r="S25" s="340"/>
      <c r="T25" s="340"/>
      <c r="U25" s="340"/>
      <c r="V25" s="363"/>
      <c r="W25" s="163">
        <v>0.52083333333333404</v>
      </c>
      <c r="X25" s="168"/>
      <c r="Y25" s="166"/>
      <c r="Z25" s="166"/>
      <c r="AA25" s="166"/>
      <c r="AB25" s="166"/>
      <c r="AC25" s="166"/>
      <c r="AD25" s="166"/>
      <c r="AE25" s="167"/>
      <c r="AF25" s="352">
        <v>0.52083333333333404</v>
      </c>
      <c r="AG25" s="1334"/>
      <c r="AH25" s="1327"/>
      <c r="AI25" s="1327"/>
      <c r="AJ25" s="1328"/>
      <c r="AK25" s="1328"/>
      <c r="AL25" s="1278"/>
      <c r="AM25" s="338"/>
      <c r="AN25" s="278">
        <v>0.52083333333333404</v>
      </c>
      <c r="AO25" s="175"/>
      <c r="AP25" s="175"/>
      <c r="AQ25" s="175"/>
      <c r="AR25" s="175"/>
      <c r="AS25" s="175"/>
      <c r="AT25" s="175"/>
      <c r="AU25" s="175"/>
      <c r="AV25" s="176"/>
      <c r="AW25" s="352">
        <v>0.52083333333333404</v>
      </c>
      <c r="AX25" s="1264"/>
      <c r="AY25" s="1267"/>
      <c r="AZ25" s="1267"/>
      <c r="BA25" s="1267"/>
      <c r="BB25" s="1267"/>
      <c r="BC25" s="1267"/>
      <c r="BD25" s="201"/>
      <c r="BE25" s="278">
        <v>0.52083333333333404</v>
      </c>
      <c r="BF25" s="974"/>
      <c r="BG25" s="166"/>
      <c r="BH25" s="166"/>
      <c r="BI25" s="166"/>
      <c r="BJ25" s="51"/>
      <c r="BK25" s="51"/>
      <c r="BL25" s="51"/>
      <c r="BM25" s="973"/>
      <c r="BN25" s="278">
        <v>0.52083333333333404</v>
      </c>
      <c r="BO25" s="1229"/>
      <c r="BP25" s="1190"/>
      <c r="BQ25" s="1190"/>
      <c r="BR25" s="1190"/>
      <c r="BS25" s="1190"/>
      <c r="BT25" s="1190"/>
      <c r="BU25" s="178"/>
      <c r="BV25" s="278">
        <v>0.52083333333333404</v>
      </c>
      <c r="CE25" s="278">
        <v>0.52083333333333404</v>
      </c>
      <c r="CF25" s="1220"/>
      <c r="CG25" s="1182"/>
      <c r="CH25" s="1182"/>
      <c r="CI25" s="1182"/>
      <c r="CJ25" s="1182"/>
      <c r="CK25" s="1182"/>
      <c r="CL25" s="164"/>
      <c r="CM25" s="278">
        <v>0.52083333333333404</v>
      </c>
      <c r="CV25" s="278">
        <v>0.52083333333333404</v>
      </c>
      <c r="CW25" s="1194"/>
      <c r="CX25" s="1175"/>
      <c r="CY25" s="1196"/>
      <c r="CZ25" s="1175"/>
      <c r="DA25" s="1175"/>
      <c r="DB25" s="1177"/>
      <c r="DC25" s="179"/>
      <c r="DD25" s="226"/>
      <c r="DE25" s="179"/>
      <c r="DF25" s="179"/>
      <c r="DG25" s="179"/>
      <c r="DH25" s="179"/>
      <c r="DI25" s="179"/>
      <c r="DJ25" s="179"/>
      <c r="DK25" s="179"/>
      <c r="DL25" s="166"/>
      <c r="DN25" s="166"/>
    </row>
    <row r="26" spans="1:118" ht="12.75" customHeight="1" x14ac:dyDescent="0.2">
      <c r="A26" s="186" t="s">
        <v>258</v>
      </c>
      <c r="B26" s="187">
        <v>5</v>
      </c>
      <c r="C26" s="187" t="s">
        <v>200</v>
      </c>
      <c r="D26" s="187">
        <v>3</v>
      </c>
      <c r="E26" s="187"/>
      <c r="F26" s="187">
        <v>27</v>
      </c>
      <c r="G26" s="191">
        <v>3</v>
      </c>
      <c r="H26" s="186" t="s">
        <v>201</v>
      </c>
      <c r="I26" s="186" t="s">
        <v>202</v>
      </c>
      <c r="J26" s="186" t="s">
        <v>102</v>
      </c>
      <c r="K26" s="186" t="s">
        <v>203</v>
      </c>
      <c r="M26" s="278">
        <v>0.53125</v>
      </c>
      <c r="N26" s="340"/>
      <c r="O26" s="340"/>
      <c r="P26" s="345"/>
      <c r="Q26" s="340"/>
      <c r="R26" s="278">
        <v>0.53125</v>
      </c>
      <c r="S26" s="340"/>
      <c r="T26" s="340"/>
      <c r="U26" s="340"/>
      <c r="V26" s="507"/>
      <c r="W26" s="163">
        <v>0.53125</v>
      </c>
      <c r="X26" s="168"/>
      <c r="Y26" s="166"/>
      <c r="Z26" s="166"/>
      <c r="AA26" s="166"/>
      <c r="AB26" s="166"/>
      <c r="AC26" s="166"/>
      <c r="AD26" s="166"/>
      <c r="AE26" s="167"/>
      <c r="AF26" s="352">
        <v>0.53125</v>
      </c>
      <c r="AG26" s="1334"/>
      <c r="AH26" s="1327"/>
      <c r="AI26" s="1327"/>
      <c r="AJ26" s="1328"/>
      <c r="AK26" s="1328"/>
      <c r="AL26" s="1278"/>
      <c r="AM26" s="338"/>
      <c r="AN26" s="278">
        <v>0.53125</v>
      </c>
      <c r="AO26" s="175"/>
      <c r="AP26" s="175"/>
      <c r="AQ26" s="175"/>
      <c r="AR26" s="175"/>
      <c r="AS26" s="175"/>
      <c r="AT26" s="175"/>
      <c r="AU26" s="175"/>
      <c r="AV26" s="176"/>
      <c r="AW26" s="352">
        <v>0.53125</v>
      </c>
      <c r="AX26" s="1264"/>
      <c r="AY26" s="1267"/>
      <c r="AZ26" s="1267"/>
      <c r="BA26" s="1267"/>
      <c r="BB26" s="1267"/>
      <c r="BC26" s="1279"/>
      <c r="BD26" s="201"/>
      <c r="BE26" s="278">
        <v>0.53125</v>
      </c>
      <c r="BF26" s="935"/>
      <c r="BG26" s="166"/>
      <c r="BH26" s="166"/>
      <c r="BI26" s="166"/>
      <c r="BJ26" s="166"/>
      <c r="BK26" s="166"/>
      <c r="BL26" s="166"/>
      <c r="BM26" s="932"/>
      <c r="BN26" s="278">
        <v>0.53125</v>
      </c>
      <c r="BO26" s="1229"/>
      <c r="BP26" s="1190"/>
      <c r="BQ26" s="1190"/>
      <c r="BR26" s="1190"/>
      <c r="BS26" s="1190"/>
      <c r="BT26" s="1190"/>
      <c r="BU26" s="178"/>
      <c r="BV26" s="278">
        <v>0.53125</v>
      </c>
      <c r="CE26" s="278">
        <v>0.53125</v>
      </c>
      <c r="CF26" s="1220"/>
      <c r="CG26" s="1182"/>
      <c r="CH26" s="1182"/>
      <c r="CI26" s="1182"/>
      <c r="CJ26" s="1182"/>
      <c r="CK26" s="1182"/>
      <c r="CL26" s="164"/>
      <c r="CM26" s="278">
        <v>0.53125</v>
      </c>
      <c r="CN26" s="553">
        <v>0.52777777777777779</v>
      </c>
      <c r="CO26" s="553">
        <v>0.53125</v>
      </c>
      <c r="CP26" s="553">
        <v>0.53472222222222221</v>
      </c>
      <c r="CQ26" s="553">
        <v>0.53819444444444442</v>
      </c>
      <c r="CR26" s="263"/>
      <c r="CS26" s="263"/>
      <c r="CT26" s="175"/>
      <c r="CU26" s="175"/>
      <c r="CV26" s="278">
        <v>0.53125</v>
      </c>
      <c r="CW26" s="1194"/>
      <c r="CX26" s="1175"/>
      <c r="CY26" s="1196"/>
      <c r="CZ26" s="1175"/>
      <c r="DA26" s="1175"/>
      <c r="DB26" s="1177"/>
      <c r="DC26" s="179"/>
      <c r="DD26" s="226"/>
      <c r="DE26" s="179"/>
      <c r="DF26" s="179"/>
      <c r="DG26" s="179"/>
      <c r="DH26" s="179"/>
      <c r="DI26" s="179"/>
      <c r="DJ26" s="179"/>
      <c r="DK26" s="179"/>
      <c r="DL26" s="166"/>
      <c r="DN26" s="166"/>
    </row>
    <row r="27" spans="1:118" ht="12.75" customHeight="1" x14ac:dyDescent="0.2">
      <c r="A27" s="186" t="s">
        <v>258</v>
      </c>
      <c r="B27" s="187">
        <v>5</v>
      </c>
      <c r="C27" s="187" t="s">
        <v>209</v>
      </c>
      <c r="D27" s="187"/>
      <c r="E27" s="187"/>
      <c r="F27" s="187">
        <v>27</v>
      </c>
      <c r="G27" s="187"/>
      <c r="H27" s="186" t="s">
        <v>210</v>
      </c>
      <c r="I27" s="186" t="s">
        <v>101</v>
      </c>
      <c r="J27" s="186" t="s">
        <v>102</v>
      </c>
      <c r="K27" s="186" t="s">
        <v>103</v>
      </c>
      <c r="M27" s="278">
        <v>0.54166666666666696</v>
      </c>
      <c r="N27" s="1283" t="s">
        <v>262</v>
      </c>
      <c r="O27" s="1283" t="s">
        <v>263</v>
      </c>
      <c r="P27" s="1283" t="s">
        <v>136</v>
      </c>
      <c r="Q27" s="1283" t="s">
        <v>264</v>
      </c>
      <c r="R27" s="278">
        <v>0.54166666666666663</v>
      </c>
      <c r="S27" s="1313" t="s">
        <v>138</v>
      </c>
      <c r="T27" s="1313" t="s">
        <v>265</v>
      </c>
      <c r="U27" s="1311" t="s">
        <v>266</v>
      </c>
      <c r="V27" s="1330" t="s">
        <v>141</v>
      </c>
      <c r="W27" s="163">
        <v>0.54166666666666696</v>
      </c>
      <c r="X27" s="1319" t="s">
        <v>267</v>
      </c>
      <c r="Y27" s="1318" t="s">
        <v>268</v>
      </c>
      <c r="Z27" s="1318" t="s">
        <v>269</v>
      </c>
      <c r="AA27" s="1318" t="s">
        <v>270</v>
      </c>
      <c r="AB27" s="166"/>
      <c r="AC27" s="166"/>
      <c r="AD27" s="166"/>
      <c r="AE27" s="167"/>
      <c r="AF27" s="352">
        <v>0.54166666666666696</v>
      </c>
      <c r="AG27" s="1335"/>
      <c r="AH27" s="1327"/>
      <c r="AI27" s="1327"/>
      <c r="AJ27" s="175"/>
      <c r="AK27" s="175"/>
      <c r="AL27" s="644"/>
      <c r="AM27" s="338"/>
      <c r="AN27" s="278">
        <v>0.54166666666666696</v>
      </c>
      <c r="AO27" s="175"/>
      <c r="AP27" s="175"/>
      <c r="AQ27" s="175"/>
      <c r="AR27" s="175"/>
      <c r="AS27" s="175"/>
      <c r="AT27" s="175"/>
      <c r="AU27" s="175"/>
      <c r="AV27" s="176"/>
      <c r="AW27" s="352">
        <v>0.54166666666666696</v>
      </c>
      <c r="AX27" s="1265"/>
      <c r="AY27" s="1268"/>
      <c r="AZ27" s="1268"/>
      <c r="BA27" s="1267"/>
      <c r="BB27" s="1267"/>
      <c r="BC27" s="1279"/>
      <c r="BD27" s="213"/>
      <c r="BE27" s="278">
        <v>0.54166666666666696</v>
      </c>
      <c r="BF27"/>
      <c r="BG27"/>
      <c r="BH27"/>
      <c r="BI27"/>
      <c r="BJ27"/>
      <c r="BK27"/>
      <c r="BL27"/>
      <c r="BM27"/>
      <c r="BN27" s="278">
        <v>0.54166666666666696</v>
      </c>
      <c r="BO27" s="1229"/>
      <c r="BP27" s="1190"/>
      <c r="BQ27" s="1190"/>
      <c r="BR27" s="1190"/>
      <c r="BS27" s="1190"/>
      <c r="BT27" s="1190"/>
      <c r="BU27" s="164"/>
      <c r="BV27" s="278">
        <v>0.54166666666666696</v>
      </c>
      <c r="CE27" s="278">
        <v>0.54166666666666696</v>
      </c>
      <c r="CF27" s="1220"/>
      <c r="CG27" s="1182"/>
      <c r="CH27" s="1182"/>
      <c r="CI27" s="1182"/>
      <c r="CJ27" s="1182"/>
      <c r="CK27" s="1182"/>
      <c r="CL27" s="1191" t="s">
        <v>271</v>
      </c>
      <c r="CM27" s="163">
        <v>0.54166666666666696</v>
      </c>
      <c r="CN27" s="1184" t="s">
        <v>272</v>
      </c>
      <c r="CO27" s="1184" t="s">
        <v>273</v>
      </c>
      <c r="CP27" s="1184" t="s">
        <v>274</v>
      </c>
      <c r="CQ27" s="1184" t="s">
        <v>275</v>
      </c>
      <c r="CV27" s="278">
        <v>0.54166666666666696</v>
      </c>
      <c r="CW27" s="1194"/>
      <c r="CX27" s="1175"/>
      <c r="CY27" s="1196"/>
      <c r="CZ27" s="1175"/>
      <c r="DA27" s="1175"/>
      <c r="DB27" s="1177"/>
      <c r="DC27" s="165"/>
      <c r="DD27" s="226"/>
      <c r="DE27" s="179"/>
      <c r="DF27" s="179"/>
      <c r="DG27" s="179"/>
      <c r="DH27" s="179"/>
      <c r="DI27" s="179"/>
      <c r="DJ27" s="179"/>
      <c r="DK27" s="179"/>
      <c r="DL27" s="166"/>
      <c r="DN27" s="166"/>
    </row>
    <row r="28" spans="1:118" ht="12.75" customHeight="1" x14ac:dyDescent="0.2">
      <c r="A28" s="186" t="s">
        <v>258</v>
      </c>
      <c r="B28" s="187">
        <v>6</v>
      </c>
      <c r="C28" s="187" t="s">
        <v>216</v>
      </c>
      <c r="D28" s="187"/>
      <c r="E28" s="187"/>
      <c r="F28" s="187">
        <v>25</v>
      </c>
      <c r="G28" s="187"/>
      <c r="H28" s="186" t="s">
        <v>201</v>
      </c>
      <c r="I28" s="186" t="s">
        <v>202</v>
      </c>
      <c r="J28" s="186" t="s">
        <v>102</v>
      </c>
      <c r="K28" s="186" t="s">
        <v>203</v>
      </c>
      <c r="M28" s="278">
        <v>0.55208333333333404</v>
      </c>
      <c r="N28" s="1283"/>
      <c r="O28" s="1283"/>
      <c r="P28" s="1283"/>
      <c r="Q28" s="1283"/>
      <c r="R28" s="278">
        <v>0.55208333333333337</v>
      </c>
      <c r="S28" s="1314"/>
      <c r="T28" s="1314"/>
      <c r="U28" s="1311"/>
      <c r="V28" s="1331"/>
      <c r="W28" s="163">
        <v>0.55208333333333404</v>
      </c>
      <c r="X28" s="1319"/>
      <c r="Y28" s="1318"/>
      <c r="Z28" s="1318"/>
      <c r="AA28" s="1318"/>
      <c r="AB28" s="166"/>
      <c r="AC28" s="166"/>
      <c r="AD28" s="166"/>
      <c r="AE28" s="167"/>
      <c r="AF28" s="352">
        <v>0.55208333333333404</v>
      </c>
      <c r="AG28" s="175"/>
      <c r="AH28" s="175"/>
      <c r="AI28" s="175"/>
      <c r="AJ28" s="175"/>
      <c r="AK28" s="175"/>
      <c r="AL28" s="176"/>
      <c r="AM28" s="338"/>
      <c r="AN28" s="278">
        <v>0.55208333333333404</v>
      </c>
      <c r="AO28" s="175"/>
      <c r="AP28" s="175"/>
      <c r="AQ28" s="175"/>
      <c r="AR28" s="175"/>
      <c r="AS28" s="175"/>
      <c r="AT28" s="175"/>
      <c r="AU28" s="175"/>
      <c r="AV28" s="176"/>
      <c r="AW28" s="352">
        <v>0.55208333333333404</v>
      </c>
      <c r="AZ28" s="511"/>
      <c r="BA28" s="1267"/>
      <c r="BB28" s="1267"/>
      <c r="BC28" s="1279"/>
      <c r="BD28" s="213"/>
      <c r="BE28" s="278">
        <v>0.55208333333333404</v>
      </c>
      <c r="BF28"/>
      <c r="BG28"/>
      <c r="BH28"/>
      <c r="BI28"/>
      <c r="BJ28"/>
      <c r="BK28"/>
      <c r="BL28"/>
      <c r="BM28"/>
      <c r="BN28" s="278">
        <v>0.55208333333333404</v>
      </c>
      <c r="BO28" s="1229"/>
      <c r="BP28" s="1190"/>
      <c r="BQ28" s="1190"/>
      <c r="BR28" s="1190"/>
      <c r="BS28" s="1190"/>
      <c r="BT28" s="1190"/>
      <c r="BU28" s="164"/>
      <c r="BV28" s="278">
        <v>0.55208333333333404</v>
      </c>
      <c r="CE28" s="278">
        <v>0.55208333333333404</v>
      </c>
      <c r="CF28" s="1220"/>
      <c r="CG28" s="1182"/>
      <c r="CH28" s="1182"/>
      <c r="CI28" s="1182"/>
      <c r="CJ28" s="1182"/>
      <c r="CK28" s="1182"/>
      <c r="CL28" s="1191"/>
      <c r="CM28" s="163">
        <v>0.55208333333333404</v>
      </c>
      <c r="CN28" s="1184"/>
      <c r="CO28" s="1184"/>
      <c r="CP28" s="1184"/>
      <c r="CQ28" s="1184"/>
      <c r="CR28" s="878">
        <v>0.54861111111111105</v>
      </c>
      <c r="CS28" s="878">
        <v>0.55208333333333337</v>
      </c>
      <c r="CT28" s="878">
        <v>0.55555555555555558</v>
      </c>
      <c r="CU28" s="878">
        <v>0.55902777777777779</v>
      </c>
      <c r="CV28" s="278">
        <v>0.55208333333333404</v>
      </c>
      <c r="CW28" s="1194"/>
      <c r="CX28" s="1175"/>
      <c r="CY28" s="1196"/>
      <c r="CZ28" s="1175"/>
      <c r="DA28" s="1175"/>
      <c r="DB28" s="1177"/>
      <c r="DC28" s="1288" t="s">
        <v>276</v>
      </c>
      <c r="DD28" s="226"/>
      <c r="DE28" s="179"/>
      <c r="DF28" s="179"/>
      <c r="DG28" s="179"/>
      <c r="DH28" s="179"/>
      <c r="DI28" s="179"/>
      <c r="DJ28" s="179"/>
      <c r="DK28" s="179"/>
      <c r="DL28" s="166"/>
      <c r="DN28" s="166"/>
    </row>
    <row r="29" spans="1:118" ht="12.75" customHeight="1" x14ac:dyDescent="0.2">
      <c r="A29" s="186" t="s">
        <v>258</v>
      </c>
      <c r="B29" s="187">
        <v>6</v>
      </c>
      <c r="C29" s="187" t="s">
        <v>231</v>
      </c>
      <c r="D29" s="187"/>
      <c r="E29" s="187"/>
      <c r="F29" s="187">
        <v>25</v>
      </c>
      <c r="G29" s="187"/>
      <c r="H29" s="186" t="s">
        <v>220</v>
      </c>
      <c r="I29" s="186" t="s">
        <v>101</v>
      </c>
      <c r="J29" s="186" t="s">
        <v>102</v>
      </c>
      <c r="K29" s="186" t="s">
        <v>221</v>
      </c>
      <c r="M29" s="278">
        <v>0.5625</v>
      </c>
      <c r="N29" s="1283"/>
      <c r="O29" s="1283"/>
      <c r="P29" s="1283"/>
      <c r="Q29" s="1283"/>
      <c r="R29" s="278">
        <v>0.5625</v>
      </c>
      <c r="S29" s="1314"/>
      <c r="T29" s="1314"/>
      <c r="U29" s="1311"/>
      <c r="V29" s="1331"/>
      <c r="W29" s="163">
        <v>0.5625</v>
      </c>
      <c r="X29" s="1319"/>
      <c r="Y29" s="1318"/>
      <c r="Z29" s="1318"/>
      <c r="AA29" s="1318"/>
      <c r="AB29" s="1318" t="s">
        <v>277</v>
      </c>
      <c r="AC29" s="1318" t="s">
        <v>278</v>
      </c>
      <c r="AD29" s="1318" t="s">
        <v>279</v>
      </c>
      <c r="AE29" s="1322" t="s">
        <v>280</v>
      </c>
      <c r="AF29" s="352">
        <v>0.5625</v>
      </c>
      <c r="AG29" s="175"/>
      <c r="AH29" s="175"/>
      <c r="AI29" s="175"/>
      <c r="AJ29" s="175"/>
      <c r="AK29" s="175"/>
      <c r="AL29" s="176"/>
      <c r="AM29" s="265"/>
      <c r="AN29" s="278">
        <v>0.5625</v>
      </c>
      <c r="AO29" s="175"/>
      <c r="AP29" s="175"/>
      <c r="AQ29" s="175"/>
      <c r="AR29" s="175"/>
      <c r="AS29" s="175"/>
      <c r="AT29" s="175"/>
      <c r="AU29" s="699"/>
      <c r="AV29" s="699"/>
      <c r="AW29" s="278">
        <v>0.5625</v>
      </c>
      <c r="AX29" s="175"/>
      <c r="AY29" s="175"/>
      <c r="AZ29" s="511"/>
      <c r="BA29" s="1268"/>
      <c r="BB29" s="1268"/>
      <c r="BC29" s="1280"/>
      <c r="BD29" s="198"/>
      <c r="BE29" s="278">
        <v>0.5625</v>
      </c>
      <c r="BF29"/>
      <c r="BG29"/>
      <c r="BH29"/>
      <c r="BI29"/>
      <c r="BJ29"/>
      <c r="BK29"/>
      <c r="BL29"/>
      <c r="BM29"/>
      <c r="BN29" s="278">
        <v>0.5625</v>
      </c>
      <c r="BO29" s="1229"/>
      <c r="BP29" s="1190"/>
      <c r="BQ29" s="1190"/>
      <c r="BR29" s="1190"/>
      <c r="BS29" s="1190"/>
      <c r="BT29" s="1190"/>
      <c r="BU29" s="284"/>
      <c r="BV29" s="278">
        <v>0.5625</v>
      </c>
      <c r="CE29" s="278">
        <v>0.5625</v>
      </c>
      <c r="CF29" s="1220"/>
      <c r="CG29" s="1182"/>
      <c r="CH29" s="1182"/>
      <c r="CI29" s="1182"/>
      <c r="CJ29" s="1182"/>
      <c r="CK29" s="1182"/>
      <c r="CL29" s="1191"/>
      <c r="CM29" s="163">
        <v>0.5625</v>
      </c>
      <c r="CN29" s="1184"/>
      <c r="CO29" s="1184"/>
      <c r="CP29" s="1184"/>
      <c r="CQ29" s="1184"/>
      <c r="CR29" s="1185" t="s">
        <v>281</v>
      </c>
      <c r="CS29" s="1197" t="s">
        <v>282</v>
      </c>
      <c r="CT29" s="1197" t="s">
        <v>283</v>
      </c>
      <c r="CU29" s="1199" t="s">
        <v>284</v>
      </c>
      <c r="CV29" s="278">
        <v>0.5625</v>
      </c>
      <c r="CW29" s="1194"/>
      <c r="CX29" s="1175"/>
      <c r="CY29" s="1196"/>
      <c r="CZ29" s="1175"/>
      <c r="DA29" s="1175"/>
      <c r="DB29" s="1177"/>
      <c r="DC29" s="1288"/>
      <c r="DD29" s="226"/>
      <c r="DE29" s="179"/>
      <c r="DF29" s="179"/>
      <c r="DG29" s="179"/>
      <c r="DH29" s="179"/>
      <c r="DI29" s="179"/>
      <c r="DJ29" s="179"/>
      <c r="DK29" s="179"/>
      <c r="DL29" s="166"/>
      <c r="DN29" s="166"/>
    </row>
    <row r="30" spans="1:118" ht="12.75" customHeight="1" x14ac:dyDescent="0.2">
      <c r="A30" s="186" t="s">
        <v>258</v>
      </c>
      <c r="B30" s="187">
        <v>10</v>
      </c>
      <c r="C30" s="187" t="s">
        <v>244</v>
      </c>
      <c r="D30" s="187"/>
      <c r="E30" s="187"/>
      <c r="F30" s="187">
        <v>2</v>
      </c>
      <c r="G30" s="187"/>
      <c r="H30" s="186" t="s">
        <v>100</v>
      </c>
      <c r="I30" s="186" t="s">
        <v>101</v>
      </c>
      <c r="J30" s="186" t="s">
        <v>102</v>
      </c>
      <c r="K30" s="186" t="s">
        <v>103</v>
      </c>
      <c r="M30" s="278">
        <v>0.57291666666666696</v>
      </c>
      <c r="N30" s="1283"/>
      <c r="O30" s="1283"/>
      <c r="P30" s="1283"/>
      <c r="Q30" s="1283"/>
      <c r="R30" s="278">
        <v>0.57291666666666663</v>
      </c>
      <c r="S30" s="1314"/>
      <c r="T30" s="1314"/>
      <c r="U30" s="1311"/>
      <c r="V30" s="1331"/>
      <c r="W30" s="163">
        <v>0.57291666666666696</v>
      </c>
      <c r="X30" s="1319"/>
      <c r="Y30" s="1318"/>
      <c r="Z30" s="1318"/>
      <c r="AA30" s="1318"/>
      <c r="AB30" s="1318"/>
      <c r="AC30" s="1318"/>
      <c r="AD30" s="1318"/>
      <c r="AE30" s="1322"/>
      <c r="AF30" s="352">
        <v>0.57291666666666696</v>
      </c>
      <c r="AG30" s="175"/>
      <c r="AH30" s="175"/>
      <c r="AI30" s="175"/>
      <c r="AJ30" s="175"/>
      <c r="AK30" s="175"/>
      <c r="AL30" s="176"/>
      <c r="AM30" s="265"/>
      <c r="AN30" s="278">
        <v>0.57291666666666696</v>
      </c>
      <c r="AO30" s="175"/>
      <c r="AP30" s="175"/>
      <c r="AQ30" s="175"/>
      <c r="AR30" s="175"/>
      <c r="AS30" s="175"/>
      <c r="AT30" s="175"/>
      <c r="AU30" s="699"/>
      <c r="AV30" s="699"/>
      <c r="AW30" s="278">
        <v>0.57291666666666696</v>
      </c>
      <c r="AX30" s="449"/>
      <c r="AY30" s="449"/>
      <c r="AZ30" s="449"/>
      <c r="BA30" s="449"/>
      <c r="BB30" s="449"/>
      <c r="BC30" s="179"/>
      <c r="BD30" s="198"/>
      <c r="BE30" s="278">
        <v>0.57291666666666696</v>
      </c>
      <c r="BF30"/>
      <c r="BG30"/>
      <c r="BH30"/>
      <c r="BI30"/>
      <c r="BJ30"/>
      <c r="BK30"/>
      <c r="BL30"/>
      <c r="BM30"/>
      <c r="BN30" s="278">
        <v>0.57291666666666696</v>
      </c>
      <c r="BO30" s="1229"/>
      <c r="BP30" s="1190"/>
      <c r="BQ30" s="1190"/>
      <c r="BR30" s="1190"/>
      <c r="BS30" s="1190"/>
      <c r="BT30" s="1190"/>
      <c r="BU30" s="284"/>
      <c r="BV30" s="278">
        <v>0.57291666666666696</v>
      </c>
      <c r="CE30" s="278">
        <v>0.57291666666666696</v>
      </c>
      <c r="CF30" s="1220"/>
      <c r="CG30" s="1182"/>
      <c r="CH30" s="1182"/>
      <c r="CI30" s="1182"/>
      <c r="CJ30" s="1182"/>
      <c r="CK30" s="1182"/>
      <c r="CL30" s="226"/>
      <c r="CM30" s="163">
        <v>0.57291666666666696</v>
      </c>
      <c r="CN30" s="1184"/>
      <c r="CO30" s="1184"/>
      <c r="CP30" s="1184"/>
      <c r="CQ30" s="1184"/>
      <c r="CR30" s="1186"/>
      <c r="CS30" s="1187"/>
      <c r="CT30" s="1187"/>
      <c r="CU30" s="1200"/>
      <c r="CV30" s="278">
        <v>0.57291666666666696</v>
      </c>
      <c r="CW30" s="1194"/>
      <c r="CX30" s="1175"/>
      <c r="CY30" s="1196"/>
      <c r="CZ30" s="1175"/>
      <c r="DA30" s="1175"/>
      <c r="DB30" s="1177"/>
      <c r="DC30" s="1288"/>
      <c r="DD30" s="226"/>
      <c r="DE30" s="179"/>
      <c r="DF30" s="179"/>
      <c r="DG30" s="179"/>
      <c r="DH30" s="179"/>
      <c r="DI30" s="179"/>
      <c r="DJ30" s="179"/>
      <c r="DK30" s="179"/>
      <c r="DL30" s="207"/>
      <c r="DN30" s="166"/>
    </row>
    <row r="31" spans="1:118" ht="12.75" customHeight="1" x14ac:dyDescent="0.2">
      <c r="A31" s="186" t="s">
        <v>258</v>
      </c>
      <c r="B31" s="187">
        <v>10</v>
      </c>
      <c r="C31" s="187" t="s">
        <v>245</v>
      </c>
      <c r="D31" s="187"/>
      <c r="E31" s="187"/>
      <c r="F31" s="187">
        <v>2</v>
      </c>
      <c r="G31" s="187"/>
      <c r="H31" s="186" t="s">
        <v>201</v>
      </c>
      <c r="I31" s="186" t="s">
        <v>202</v>
      </c>
      <c r="J31" s="186" t="s">
        <v>102</v>
      </c>
      <c r="K31" s="186" t="s">
        <v>203</v>
      </c>
      <c r="M31" s="278">
        <v>0.58333333333333404</v>
      </c>
      <c r="N31" s="1283"/>
      <c r="O31" s="1283"/>
      <c r="P31" s="1283"/>
      <c r="Q31" s="1283"/>
      <c r="R31" s="278">
        <v>0.58333333333333337</v>
      </c>
      <c r="S31" s="1314"/>
      <c r="T31" s="1314"/>
      <c r="U31" s="1311"/>
      <c r="V31" s="1331"/>
      <c r="W31" s="163">
        <v>0.58333333333333404</v>
      </c>
      <c r="X31" s="1319"/>
      <c r="Y31" s="1318"/>
      <c r="Z31" s="1318"/>
      <c r="AA31" s="1318"/>
      <c r="AB31" s="1318"/>
      <c r="AC31" s="1318"/>
      <c r="AD31" s="1318"/>
      <c r="AE31" s="1322"/>
      <c r="AF31" s="352">
        <v>0.58333333333333404</v>
      </c>
      <c r="AG31" s="175"/>
      <c r="AH31" s="175"/>
      <c r="AI31" s="175"/>
      <c r="AJ31" s="175"/>
      <c r="AK31" s="175"/>
      <c r="AL31" s="176"/>
      <c r="AM31" s="1118"/>
      <c r="AN31" s="278">
        <v>0.58333333333333404</v>
      </c>
      <c r="AO31" s="175"/>
      <c r="AP31" s="175"/>
      <c r="AQ31" s="175"/>
      <c r="AR31" s="175"/>
      <c r="AS31" s="175"/>
      <c r="AT31" s="175"/>
      <c r="AU31" s="699"/>
      <c r="AV31" s="699"/>
      <c r="AW31" s="278">
        <v>0.58333333333333404</v>
      </c>
      <c r="AX31" s="449"/>
      <c r="AY31" s="449"/>
      <c r="AZ31" s="449"/>
      <c r="BA31" s="449"/>
      <c r="BB31" s="449"/>
      <c r="BC31" s="179"/>
      <c r="BD31" s="214"/>
      <c r="BE31" s="278">
        <v>0.58333333333333404</v>
      </c>
      <c r="BF31"/>
      <c r="BG31"/>
      <c r="BH31"/>
      <c r="BI31"/>
      <c r="BJ31"/>
      <c r="BK31"/>
      <c r="BL31"/>
      <c r="BM31"/>
      <c r="BN31" s="278">
        <v>0.58333333333333404</v>
      </c>
      <c r="BO31" s="1230"/>
      <c r="BP31" s="1231"/>
      <c r="BQ31" s="1231"/>
      <c r="BR31" s="1190"/>
      <c r="BS31" s="1190"/>
      <c r="BT31" s="1190"/>
      <c r="BU31" s="226"/>
      <c r="BV31" s="278">
        <v>0.58333333333333404</v>
      </c>
      <c r="BW31" s="292"/>
      <c r="BZ31" s="289"/>
      <c r="CE31" s="278">
        <v>0.58333333333333404</v>
      </c>
      <c r="CF31" s="1220"/>
      <c r="CG31" s="1183"/>
      <c r="CH31" s="1183"/>
      <c r="CI31" s="1182"/>
      <c r="CJ31" s="1182"/>
      <c r="CK31" s="1182"/>
      <c r="CL31" s="226"/>
      <c r="CM31" s="163">
        <v>0.58333333333333404</v>
      </c>
      <c r="CN31" s="1184"/>
      <c r="CO31" s="1184"/>
      <c r="CP31" s="1184"/>
      <c r="CQ31" s="1184"/>
      <c r="CR31" s="1186"/>
      <c r="CS31" s="1187"/>
      <c r="CT31" s="1187"/>
      <c r="CU31" s="1200"/>
      <c r="CV31" s="278">
        <v>0.58333333333333404</v>
      </c>
      <c r="CW31" s="1194"/>
      <c r="CX31" s="1175"/>
      <c r="CY31" s="1196"/>
      <c r="CZ31" s="1175"/>
      <c r="DA31" s="1175"/>
      <c r="DB31" s="1177"/>
      <c r="DC31" s="1288"/>
      <c r="DD31" s="226"/>
      <c r="DE31" s="179"/>
      <c r="DF31" s="179"/>
      <c r="DG31" s="179"/>
      <c r="DH31" s="179"/>
      <c r="DI31" s="179"/>
      <c r="DJ31" s="179"/>
      <c r="DK31" s="179"/>
      <c r="DL31" s="207"/>
      <c r="DN31" s="166"/>
    </row>
    <row r="32" spans="1:118" ht="14.5" customHeight="1" x14ac:dyDescent="0.2">
      <c r="M32" s="278">
        <v>0.59375</v>
      </c>
      <c r="N32" s="1283"/>
      <c r="O32" s="1283"/>
      <c r="P32" s="1283"/>
      <c r="Q32" s="1283"/>
      <c r="R32" s="278">
        <v>0.59375</v>
      </c>
      <c r="S32" s="1314"/>
      <c r="T32" s="1314"/>
      <c r="U32" s="1311"/>
      <c r="V32" s="1331"/>
      <c r="W32" s="163">
        <v>0.59375</v>
      </c>
      <c r="X32" s="1319"/>
      <c r="Y32" s="1318"/>
      <c r="Z32" s="1318"/>
      <c r="AA32" s="1318"/>
      <c r="AB32" s="1318"/>
      <c r="AC32" s="1318"/>
      <c r="AD32" s="1318"/>
      <c r="AE32" s="1322"/>
      <c r="AF32" s="352">
        <v>0.59375</v>
      </c>
      <c r="AH32" s="179"/>
      <c r="AI32" s="179"/>
      <c r="AJ32" s="175"/>
      <c r="AK32" s="175"/>
      <c r="AL32" s="176"/>
      <c r="AM32" s="1118"/>
      <c r="AN32" s="278">
        <v>0.59375</v>
      </c>
      <c r="AO32" s="175"/>
      <c r="AP32" s="175"/>
      <c r="AQ32" s="175"/>
      <c r="AR32" s="175"/>
      <c r="AS32" s="699"/>
      <c r="AT32" s="699"/>
      <c r="AU32" s="699"/>
      <c r="AV32" s="699"/>
      <c r="AW32" s="278">
        <v>0.59375</v>
      </c>
      <c r="AX32" s="449"/>
      <c r="AY32" s="449"/>
      <c r="AZ32" s="449"/>
      <c r="BA32" s="449"/>
      <c r="BB32" s="449"/>
      <c r="BC32" s="179"/>
      <c r="BD32" s="214"/>
      <c r="BE32" s="278">
        <v>0.59375</v>
      </c>
      <c r="BF32"/>
      <c r="BG32"/>
      <c r="BH32"/>
      <c r="BI32"/>
      <c r="BJ32"/>
      <c r="BK32"/>
      <c r="BL32"/>
      <c r="BM32"/>
      <c r="BN32" s="278">
        <v>0.59375</v>
      </c>
      <c r="BO32" s="540"/>
      <c r="BP32" s="537"/>
      <c r="BQ32" s="537"/>
      <c r="BR32" s="1190"/>
      <c r="BS32" s="1190"/>
      <c r="BT32" s="1190"/>
      <c r="BU32" s="226"/>
      <c r="BV32" s="278">
        <v>0.59375</v>
      </c>
      <c r="BW32" s="292"/>
      <c r="BZ32" s="185"/>
      <c r="CE32" s="278">
        <v>0.59375</v>
      </c>
      <c r="CF32" s="546"/>
      <c r="CG32" s="552"/>
      <c r="CH32" s="536"/>
      <c r="CI32" s="1182"/>
      <c r="CJ32" s="1182"/>
      <c r="CK32" s="1182"/>
      <c r="CL32" s="1191" t="s">
        <v>259</v>
      </c>
      <c r="CM32" s="163">
        <v>0.59375</v>
      </c>
      <c r="CN32" s="1184"/>
      <c r="CO32" s="1184"/>
      <c r="CP32" s="1184"/>
      <c r="CQ32" s="1184"/>
      <c r="CR32" s="1186"/>
      <c r="CS32" s="1187"/>
      <c r="CT32" s="1187"/>
      <c r="CU32" s="1200"/>
      <c r="CV32" s="278">
        <v>0.59375</v>
      </c>
      <c r="CW32" s="1194"/>
      <c r="CX32" s="1175"/>
      <c r="CY32" s="1196"/>
      <c r="CZ32" s="1175"/>
      <c r="DA32" s="1175"/>
      <c r="DB32" s="1177"/>
      <c r="DC32" s="1288"/>
      <c r="DD32" s="226"/>
      <c r="DE32" s="179"/>
      <c r="DF32" s="179"/>
      <c r="DG32" s="179"/>
      <c r="DH32" s="179"/>
      <c r="DI32" s="179"/>
      <c r="DJ32" s="179"/>
      <c r="DK32" s="179"/>
      <c r="DL32" s="207"/>
      <c r="DN32" s="166"/>
    </row>
    <row r="33" spans="13:118" ht="14.5" customHeight="1" x14ac:dyDescent="0.2">
      <c r="M33" s="278">
        <v>0.60416666666666696</v>
      </c>
      <c r="N33" s="1283"/>
      <c r="O33" s="1283"/>
      <c r="P33" s="1283"/>
      <c r="Q33" s="1283"/>
      <c r="R33" s="278">
        <v>0.60416666666666663</v>
      </c>
      <c r="S33" s="1314"/>
      <c r="T33" s="1314"/>
      <c r="U33" s="1311"/>
      <c r="V33" s="1331"/>
      <c r="W33" s="163">
        <v>0.60416666666666696</v>
      </c>
      <c r="X33" s="1319"/>
      <c r="Y33" s="1318"/>
      <c r="Z33" s="1318"/>
      <c r="AA33" s="1318"/>
      <c r="AB33" s="1318"/>
      <c r="AC33" s="1318"/>
      <c r="AD33" s="1318"/>
      <c r="AE33" s="1322"/>
      <c r="AF33" s="352">
        <v>0.60416666666666696</v>
      </c>
      <c r="AH33" s="179"/>
      <c r="AI33" s="179"/>
      <c r="AJ33" s="175"/>
      <c r="AK33" s="175"/>
      <c r="AL33" s="176"/>
      <c r="AM33" s="1122"/>
      <c r="AN33" s="278">
        <v>0.60416666666666696</v>
      </c>
      <c r="AO33" s="175"/>
      <c r="AP33" s="175"/>
      <c r="AQ33" s="175"/>
      <c r="AR33" s="180"/>
      <c r="AS33" s="180"/>
      <c r="AT33" s="180"/>
      <c r="AU33" s="699"/>
      <c r="AV33" s="699"/>
      <c r="AW33" s="278">
        <v>0.60416666666666696</v>
      </c>
      <c r="AX33" s="449"/>
      <c r="AY33" s="449"/>
      <c r="AZ33" s="449"/>
      <c r="BA33" s="449"/>
      <c r="BB33" s="449"/>
      <c r="BC33" s="179"/>
      <c r="BD33" s="214"/>
      <c r="BE33" s="278">
        <v>0.60416666666666696</v>
      </c>
      <c r="BF33"/>
      <c r="BG33"/>
      <c r="BH33"/>
      <c r="BI33"/>
      <c r="BJ33"/>
      <c r="BK33"/>
      <c r="BL33"/>
      <c r="BM33"/>
      <c r="BN33" s="278">
        <v>0.60416666666666696</v>
      </c>
      <c r="BO33" s="537"/>
      <c r="BP33" s="537"/>
      <c r="BQ33" s="537"/>
      <c r="BR33" s="1190"/>
      <c r="BS33" s="1190"/>
      <c r="BT33" s="1190"/>
      <c r="BU33" s="226"/>
      <c r="BV33" s="278">
        <v>0.60416666666666696</v>
      </c>
      <c r="BW33" s="292"/>
      <c r="BZ33" s="185"/>
      <c r="CE33" s="278">
        <v>0.60416666666666696</v>
      </c>
      <c r="CG33" s="166"/>
      <c r="CI33" s="1227"/>
      <c r="CJ33" s="1182"/>
      <c r="CK33" s="1183"/>
      <c r="CL33" s="1191"/>
      <c r="CM33" s="163">
        <v>0.60416666666666696</v>
      </c>
      <c r="CN33" s="1184"/>
      <c r="CO33" s="1184"/>
      <c r="CP33" s="1184"/>
      <c r="CQ33" s="1184"/>
      <c r="CR33" s="1186"/>
      <c r="CS33" s="1187"/>
      <c r="CT33" s="1187"/>
      <c r="CU33" s="1200"/>
      <c r="CV33" s="278">
        <v>0.60416666666666696</v>
      </c>
      <c r="CW33" s="1194"/>
      <c r="CX33" s="1175"/>
      <c r="CY33" s="1196"/>
      <c r="CZ33" s="1175"/>
      <c r="DA33" s="1175"/>
      <c r="DB33" s="1177"/>
      <c r="DC33" s="1288"/>
      <c r="DD33" s="226"/>
      <c r="DE33" s="179"/>
      <c r="DF33" s="179"/>
      <c r="DG33" s="179"/>
      <c r="DH33" s="179"/>
      <c r="DI33" s="179"/>
      <c r="DJ33" s="179"/>
      <c r="DK33" s="179"/>
      <c r="DL33" s="207"/>
      <c r="DN33" s="166"/>
    </row>
    <row r="34" spans="13:118" ht="14.5" customHeight="1" x14ac:dyDescent="0.2">
      <c r="M34" s="278">
        <v>0.61458333333333404</v>
      </c>
      <c r="N34" s="1283"/>
      <c r="O34" s="1283"/>
      <c r="P34" s="1283"/>
      <c r="Q34" s="1283"/>
      <c r="R34" s="278">
        <v>0.61458333333333337</v>
      </c>
      <c r="S34" s="1314"/>
      <c r="T34" s="1314"/>
      <c r="U34" s="1311"/>
      <c r="V34" s="1331"/>
      <c r="W34" s="162">
        <v>0.61458333333333404</v>
      </c>
      <c r="X34" s="1319"/>
      <c r="Y34" s="1318"/>
      <c r="Z34" s="1318"/>
      <c r="AA34" s="1318"/>
      <c r="AB34" s="1318"/>
      <c r="AC34" s="1318"/>
      <c r="AD34" s="1318"/>
      <c r="AE34" s="1322"/>
      <c r="AF34" s="352">
        <v>0.61458333333333404</v>
      </c>
      <c r="AH34" s="179"/>
      <c r="AI34" s="179"/>
      <c r="AJ34" s="179"/>
      <c r="AL34" s="167"/>
      <c r="AM34" s="1122"/>
      <c r="AN34" s="278">
        <v>0.61458333333333404</v>
      </c>
      <c r="AU34" s="250"/>
      <c r="AV34" s="250"/>
      <c r="AW34" s="278">
        <v>0.61458333333333404</v>
      </c>
      <c r="AX34" s="449"/>
      <c r="AY34" s="449"/>
      <c r="AZ34" s="449"/>
      <c r="BA34" s="449"/>
      <c r="BB34" s="449"/>
      <c r="BC34" s="179"/>
      <c r="BD34" s="214"/>
      <c r="BE34" s="278">
        <v>0.61458333333333404</v>
      </c>
      <c r="BF34"/>
      <c r="BG34"/>
      <c r="BH34"/>
      <c r="BI34"/>
      <c r="BJ34"/>
      <c r="BK34"/>
      <c r="BL34"/>
      <c r="BM34"/>
      <c r="BN34" s="278">
        <v>0.61458333333333404</v>
      </c>
      <c r="BO34" s="537"/>
      <c r="BP34" s="537"/>
      <c r="BQ34" s="537"/>
      <c r="BR34" s="539"/>
      <c r="BS34" s="539"/>
      <c r="BT34" s="538"/>
      <c r="BU34" s="226"/>
      <c r="BV34" s="278">
        <v>0.61458333333333404</v>
      </c>
      <c r="BW34" s="292"/>
      <c r="BZ34" s="185"/>
      <c r="CE34" s="278">
        <v>0.61458333333333404</v>
      </c>
      <c r="CI34" s="538"/>
      <c r="CJ34" s="538"/>
      <c r="CK34" s="538"/>
      <c r="CL34" s="1191"/>
      <c r="CM34" s="163">
        <v>0.61458333333333404</v>
      </c>
      <c r="CN34" s="1184"/>
      <c r="CO34" s="1184"/>
      <c r="CP34" s="1184"/>
      <c r="CQ34" s="1184"/>
      <c r="CR34" s="1186"/>
      <c r="CS34" s="1187"/>
      <c r="CT34" s="1187"/>
      <c r="CU34" s="1200"/>
      <c r="CV34" s="278">
        <v>0.61458333333333404</v>
      </c>
      <c r="CW34" s="1194"/>
      <c r="CX34" s="1175"/>
      <c r="CY34" s="1196"/>
      <c r="CZ34" s="1175"/>
      <c r="DA34" s="1175"/>
      <c r="DB34" s="1177"/>
      <c r="DC34" s="1288"/>
      <c r="DD34" s="226"/>
      <c r="DE34" s="179"/>
      <c r="DF34" s="179"/>
      <c r="DG34" s="179"/>
      <c r="DH34" s="179"/>
      <c r="DI34" s="179"/>
      <c r="DJ34" s="179"/>
      <c r="DK34" s="179"/>
      <c r="DL34" s="207"/>
      <c r="DN34" s="166"/>
    </row>
    <row r="35" spans="13:118" ht="15.75" customHeight="1" x14ac:dyDescent="0.2">
      <c r="M35" s="278">
        <v>0.625000000000001</v>
      </c>
      <c r="N35" s="1323"/>
      <c r="O35" s="1283"/>
      <c r="P35" s="1283"/>
      <c r="Q35" s="1283"/>
      <c r="R35" s="278">
        <v>0.625</v>
      </c>
      <c r="S35" s="1314"/>
      <c r="T35" s="1314"/>
      <c r="U35" s="1311"/>
      <c r="V35" s="1331"/>
      <c r="W35" s="162">
        <v>0.625000000000001</v>
      </c>
      <c r="X35" s="168"/>
      <c r="Y35" s="166"/>
      <c r="Z35" s="166"/>
      <c r="AA35" s="166"/>
      <c r="AB35" s="1318"/>
      <c r="AC35" s="1318"/>
      <c r="AD35" s="1318"/>
      <c r="AE35" s="1322"/>
      <c r="AF35" s="352">
        <v>0.625000000000001</v>
      </c>
      <c r="AH35" s="165"/>
      <c r="AI35" s="165"/>
      <c r="AJ35" s="165"/>
      <c r="AL35" s="167"/>
      <c r="AM35" s="1119"/>
      <c r="AN35" s="278">
        <v>0.625000000000001</v>
      </c>
      <c r="AU35" s="250"/>
      <c r="AV35" s="250"/>
      <c r="AW35" s="278">
        <v>0.625000000000001</v>
      </c>
      <c r="AX35" s="449"/>
      <c r="AY35" s="449"/>
      <c r="AZ35" s="449"/>
      <c r="BA35" s="449"/>
      <c r="BB35" s="449"/>
      <c r="BC35" s="165"/>
      <c r="BD35" s="213"/>
      <c r="BE35" s="278">
        <v>0.625000000000001</v>
      </c>
      <c r="BF35"/>
      <c r="BG35"/>
      <c r="BH35"/>
      <c r="BI35"/>
      <c r="BJ35"/>
      <c r="BK35"/>
      <c r="BL35"/>
      <c r="BM35"/>
      <c r="BN35" s="278">
        <v>0.625000000000001</v>
      </c>
      <c r="BO35" s="537"/>
      <c r="BP35" s="537"/>
      <c r="BQ35" s="537"/>
      <c r="BR35" s="537"/>
      <c r="BS35" s="537"/>
      <c r="BT35" s="165"/>
      <c r="BU35" s="164"/>
      <c r="BV35" s="278">
        <v>0.625000000000001</v>
      </c>
      <c r="BW35" s="292"/>
      <c r="BZ35" s="185"/>
      <c r="CE35" s="278">
        <v>0.625000000000001</v>
      </c>
      <c r="CF35" s="1219" t="s">
        <v>285</v>
      </c>
      <c r="CG35" s="1181" t="s">
        <v>286</v>
      </c>
      <c r="CH35" s="1181" t="s">
        <v>287</v>
      </c>
      <c r="CJ35" s="166"/>
      <c r="CK35" s="166"/>
      <c r="CL35" s="226"/>
      <c r="CM35" s="278">
        <v>0.625000000000001</v>
      </c>
      <c r="CR35" s="1187"/>
      <c r="CS35" s="1187"/>
      <c r="CT35" s="1187"/>
      <c r="CU35" s="1200"/>
      <c r="CV35" s="278">
        <v>0.625000000000001</v>
      </c>
      <c r="CW35" s="1195"/>
      <c r="CX35" s="1175"/>
      <c r="CY35" s="1196"/>
      <c r="CZ35" s="1175"/>
      <c r="DA35" s="1175"/>
      <c r="DB35" s="1177"/>
      <c r="DC35" s="1288"/>
      <c r="DD35" s="226"/>
      <c r="DE35" s="179"/>
      <c r="DF35" s="179"/>
      <c r="DG35" s="179"/>
      <c r="DH35" s="179"/>
      <c r="DI35" s="179"/>
      <c r="DJ35" s="179"/>
      <c r="DK35" s="179"/>
      <c r="DL35" s="207"/>
      <c r="DN35" s="166"/>
    </row>
    <row r="36" spans="13:118" ht="14.5" customHeight="1" x14ac:dyDescent="0.2">
      <c r="M36" s="278">
        <v>0.63541666666666696</v>
      </c>
      <c r="N36" s="486"/>
      <c r="O36" s="340"/>
      <c r="P36" s="340"/>
      <c r="Q36" s="340"/>
      <c r="R36" s="278">
        <v>0.63541666666666663</v>
      </c>
      <c r="S36" s="1314"/>
      <c r="T36" s="1314"/>
      <c r="U36" s="1311"/>
      <c r="V36" s="1331"/>
      <c r="W36" s="162">
        <v>0.63541666666666696</v>
      </c>
      <c r="X36" s="168"/>
      <c r="Y36" s="166"/>
      <c r="Z36" s="51"/>
      <c r="AA36" s="166"/>
      <c r="AB36" s="1318"/>
      <c r="AC36" s="1318"/>
      <c r="AD36" s="1318"/>
      <c r="AE36" s="1322"/>
      <c r="AF36" s="352">
        <v>0.63541666666666696</v>
      </c>
      <c r="AH36" s="165"/>
      <c r="AI36" s="165"/>
      <c r="AJ36" s="165"/>
      <c r="AL36" s="167"/>
      <c r="AM36" s="1119"/>
      <c r="AN36" s="278">
        <v>0.63541666666666696</v>
      </c>
      <c r="AU36" s="250"/>
      <c r="AV36" s="250"/>
      <c r="AW36" s="278">
        <v>0.63541666666666696</v>
      </c>
      <c r="AX36" s="449"/>
      <c r="AY36" s="449"/>
      <c r="AZ36" s="449"/>
      <c r="BA36" s="449"/>
      <c r="BB36" s="449"/>
      <c r="BC36" s="165"/>
      <c r="BD36" s="213"/>
      <c r="BE36" s="278">
        <v>0.63541666666666696</v>
      </c>
      <c r="BF36"/>
      <c r="BG36"/>
      <c r="BH36"/>
      <c r="BI36"/>
      <c r="BJ36"/>
      <c r="BK36"/>
      <c r="BL36"/>
      <c r="BM36"/>
      <c r="BN36" s="278">
        <v>0.63541666666666696</v>
      </c>
      <c r="BO36" s="537"/>
      <c r="BP36" s="537"/>
      <c r="BQ36" s="537"/>
      <c r="BR36" s="537"/>
      <c r="BS36" s="537"/>
      <c r="BT36" s="165"/>
      <c r="BU36" s="164"/>
      <c r="BV36" s="278">
        <v>0.63541666666666696</v>
      </c>
      <c r="BW36" s="292"/>
      <c r="BZ36" s="289"/>
      <c r="CE36" s="278">
        <v>0.63541666666666696</v>
      </c>
      <c r="CF36" s="1220"/>
      <c r="CG36" s="1182"/>
      <c r="CH36" s="1182"/>
      <c r="CL36" s="226"/>
      <c r="CM36" s="278">
        <v>0.63541666666666696</v>
      </c>
      <c r="CR36" s="1188"/>
      <c r="CS36" s="1188"/>
      <c r="CT36" s="1188"/>
      <c r="CU36" s="1201"/>
      <c r="CV36" s="278">
        <v>0.63541666666666696</v>
      </c>
      <c r="CW36" s="165"/>
      <c r="CX36" s="165"/>
      <c r="CY36" s="165"/>
      <c r="CZ36" s="1175"/>
      <c r="DA36" s="1175"/>
      <c r="DB36" s="1177"/>
      <c r="DC36" s="1288"/>
      <c r="DD36" s="226"/>
      <c r="DE36" s="179"/>
      <c r="DF36" s="179"/>
      <c r="DG36" s="179"/>
      <c r="DH36" s="179"/>
      <c r="DI36" s="179"/>
      <c r="DJ36" s="179"/>
      <c r="DK36" s="179"/>
      <c r="DL36" s="207"/>
      <c r="DN36" s="166"/>
    </row>
    <row r="37" spans="13:118" ht="15.75" customHeight="1" x14ac:dyDescent="0.2">
      <c r="M37" s="278">
        <v>0.64583333333333404</v>
      </c>
      <c r="N37" s="340"/>
      <c r="O37" s="340"/>
      <c r="P37" s="340"/>
      <c r="Q37" s="340"/>
      <c r="R37" s="278">
        <v>0.64583333333333337</v>
      </c>
      <c r="S37" s="1314"/>
      <c r="T37" s="1314"/>
      <c r="U37" s="1311"/>
      <c r="V37" s="1331"/>
      <c r="W37" s="162">
        <v>0.64583333333333404</v>
      </c>
      <c r="X37" s="1013"/>
      <c r="Y37" s="1031"/>
      <c r="Z37" s="1031"/>
      <c r="AA37" s="51"/>
      <c r="AB37" s="51"/>
      <c r="AC37" s="51"/>
      <c r="AD37" s="51"/>
      <c r="AE37" s="344"/>
      <c r="AF37" s="352">
        <v>0.64583333333333404</v>
      </c>
      <c r="AH37" s="179"/>
      <c r="AI37" s="179"/>
      <c r="AJ37" s="247"/>
      <c r="AL37" s="167"/>
      <c r="AM37" s="1293" t="s">
        <v>217</v>
      </c>
      <c r="AN37" s="278">
        <v>0.64583333333333404</v>
      </c>
      <c r="AU37" s="250"/>
      <c r="AV37" s="250"/>
      <c r="AW37" s="278">
        <v>0.64583333333333404</v>
      </c>
      <c r="AX37" s="449"/>
      <c r="AY37" s="449"/>
      <c r="AZ37" s="449"/>
      <c r="BA37" s="449"/>
      <c r="BB37" s="449"/>
      <c r="BC37" s="179"/>
      <c r="BD37" s="1191" t="s">
        <v>217</v>
      </c>
      <c r="BE37" s="278">
        <v>0.64583333333333404</v>
      </c>
      <c r="BF37" s="974"/>
      <c r="BG37" s="342"/>
      <c r="BH37" s="342"/>
      <c r="BI37" s="342"/>
      <c r="BJ37" s="51"/>
      <c r="BK37" s="51"/>
      <c r="BL37" s="51"/>
      <c r="BM37" s="973"/>
      <c r="BN37" s="278">
        <v>0.64583333333333404</v>
      </c>
      <c r="BO37" s="537"/>
      <c r="BP37" s="537"/>
      <c r="BQ37" s="537"/>
      <c r="BR37" s="537"/>
      <c r="BS37" s="537"/>
      <c r="BT37" s="179"/>
      <c r="BU37" s="1198" t="s">
        <v>217</v>
      </c>
      <c r="BV37" s="278">
        <v>0.64583333333333404</v>
      </c>
      <c r="BW37" s="292"/>
      <c r="BZ37" s="263"/>
      <c r="CE37" s="278">
        <v>0.64583333333333404</v>
      </c>
      <c r="CF37" s="1220"/>
      <c r="CG37" s="1182"/>
      <c r="CH37" s="1221"/>
      <c r="CI37" s="1223" t="s">
        <v>288</v>
      </c>
      <c r="CJ37" s="1223" t="s">
        <v>289</v>
      </c>
      <c r="CK37" s="1223" t="s">
        <v>290</v>
      </c>
      <c r="CL37" s="226"/>
      <c r="CM37" s="278">
        <v>0.64583333333333404</v>
      </c>
      <c r="CN37" s="164"/>
      <c r="CO37" s="165"/>
      <c r="CP37" s="165"/>
      <c r="CQ37" s="165"/>
      <c r="CV37" s="278">
        <v>0.64583333333333404</v>
      </c>
      <c r="CW37" s="165"/>
      <c r="CX37" s="165"/>
      <c r="CY37" s="165"/>
      <c r="CZ37" s="1175"/>
      <c r="DA37" s="1175"/>
      <c r="DB37" s="1178"/>
      <c r="DC37" s="1288"/>
      <c r="DD37" s="164"/>
      <c r="DL37" s="207"/>
      <c r="DN37" s="166"/>
    </row>
    <row r="38" spans="13:118" ht="14.5" customHeight="1" x14ac:dyDescent="0.2">
      <c r="M38" s="278">
        <v>0.656250000000001</v>
      </c>
      <c r="N38" s="340"/>
      <c r="O38" s="340"/>
      <c r="P38" s="340"/>
      <c r="Q38" s="340"/>
      <c r="R38" s="278">
        <v>0.65625</v>
      </c>
      <c r="S38" s="1314"/>
      <c r="T38" s="1314"/>
      <c r="U38" s="1311"/>
      <c r="V38" s="1331"/>
      <c r="W38" s="162">
        <v>0.656250000000001</v>
      </c>
      <c r="X38" s="412"/>
      <c r="Y38" s="51"/>
      <c r="Z38" s="51"/>
      <c r="AA38" s="51"/>
      <c r="AB38" s="51"/>
      <c r="AC38" s="51"/>
      <c r="AD38" s="51"/>
      <c r="AE38" s="344"/>
      <c r="AF38" s="352">
        <v>0.656250000000001</v>
      </c>
      <c r="AH38" s="179"/>
      <c r="AI38" s="179"/>
      <c r="AJ38" s="247"/>
      <c r="AL38" s="167"/>
      <c r="AM38" s="1293"/>
      <c r="AN38" s="278">
        <v>0.656250000000001</v>
      </c>
      <c r="AU38" s="250"/>
      <c r="AV38" s="250"/>
      <c r="AW38" s="278">
        <v>0.656250000000001</v>
      </c>
      <c r="AX38" s="449"/>
      <c r="AY38" s="449"/>
      <c r="AZ38" s="449"/>
      <c r="BA38" s="449"/>
      <c r="BB38" s="449"/>
      <c r="BC38" s="179"/>
      <c r="BD38" s="1191"/>
      <c r="BE38" s="278">
        <v>0.656250000000001</v>
      </c>
      <c r="BF38" s="935"/>
      <c r="BG38" s="166"/>
      <c r="BH38" s="166"/>
      <c r="BI38" s="166"/>
      <c r="BJ38" s="166"/>
      <c r="BK38" s="166"/>
      <c r="BL38" s="166"/>
      <c r="BM38" s="932"/>
      <c r="BN38" s="278">
        <v>0.656250000000001</v>
      </c>
      <c r="BO38" s="537"/>
      <c r="BP38" s="537"/>
      <c r="BQ38" s="537"/>
      <c r="BR38" s="537"/>
      <c r="BS38" s="537"/>
      <c r="BT38" s="179"/>
      <c r="BU38" s="1198"/>
      <c r="BV38" s="278">
        <v>0.656250000000001</v>
      </c>
      <c r="BW38" s="292"/>
      <c r="BY38" s="940"/>
      <c r="BZ38" s="940"/>
      <c r="CA38" s="940"/>
      <c r="CB38" s="940"/>
      <c r="CC38" s="940"/>
      <c r="CE38" s="278">
        <v>0.656250000000001</v>
      </c>
      <c r="CF38" s="1220"/>
      <c r="CG38" s="1182"/>
      <c r="CH38" s="1221"/>
      <c r="CI38" s="1223"/>
      <c r="CJ38" s="1223"/>
      <c r="CK38" s="1223"/>
      <c r="CL38" s="226"/>
      <c r="CM38" s="278">
        <v>0.656250000000001</v>
      </c>
      <c r="CN38" s="168"/>
      <c r="CO38" s="166"/>
      <c r="CP38" s="289"/>
      <c r="CQ38" s="289"/>
      <c r="CV38" s="278">
        <v>0.656250000000001</v>
      </c>
      <c r="CW38" s="536"/>
      <c r="CX38" s="536"/>
      <c r="CY38" s="536"/>
      <c r="CZ38" s="277"/>
      <c r="DA38" s="277"/>
      <c r="DB38" s="174"/>
      <c r="DC38" s="1288"/>
      <c r="DD38" s="164"/>
      <c r="DL38" s="207"/>
      <c r="DN38" s="166"/>
    </row>
    <row r="39" spans="13:118" ht="15.75" customHeight="1" x14ac:dyDescent="0.2">
      <c r="M39" s="278">
        <v>0.66666666666666696</v>
      </c>
      <c r="N39" s="340"/>
      <c r="O39" s="340"/>
      <c r="P39" s="340"/>
      <c r="Q39" s="340"/>
      <c r="R39" s="278">
        <v>0.66666666666666663</v>
      </c>
      <c r="S39" s="1314"/>
      <c r="T39" s="1314"/>
      <c r="U39" s="1311"/>
      <c r="V39" s="1331"/>
      <c r="W39" s="162">
        <v>0.66666666666666696</v>
      </c>
      <c r="X39" s="412"/>
      <c r="Y39" s="51"/>
      <c r="Z39" s="51"/>
      <c r="AA39" s="51"/>
      <c r="AB39" s="51"/>
      <c r="AC39" s="1031"/>
      <c r="AD39" s="1031"/>
      <c r="AE39" s="344"/>
      <c r="AF39" s="352">
        <v>0.66666666666666696</v>
      </c>
      <c r="AH39" s="179"/>
      <c r="AI39" s="179"/>
      <c r="AJ39" s="247"/>
      <c r="AL39" s="167"/>
      <c r="AM39" s="1293"/>
      <c r="AN39" s="278">
        <v>0.66666666666666696</v>
      </c>
      <c r="AU39" s="250"/>
      <c r="AV39" s="250"/>
      <c r="AW39" s="278">
        <v>0.66666666666666696</v>
      </c>
      <c r="AX39" s="179"/>
      <c r="AY39" s="179"/>
      <c r="AZ39" s="179"/>
      <c r="BA39" s="179"/>
      <c r="BB39" s="179"/>
      <c r="BC39" s="179"/>
      <c r="BD39" s="1191"/>
      <c r="BE39" s="278">
        <v>0.66666666666666696</v>
      </c>
      <c r="BF39" s="935"/>
      <c r="BG39" s="166"/>
      <c r="BH39" s="166"/>
      <c r="BI39" s="166"/>
      <c r="BJ39" s="166"/>
      <c r="BK39" s="166"/>
      <c r="BL39" s="166"/>
      <c r="BM39" s="932"/>
      <c r="BN39" s="278">
        <v>0.66666666666666696</v>
      </c>
      <c r="BO39" s="537"/>
      <c r="BP39" s="537"/>
      <c r="BQ39" s="537"/>
      <c r="BR39" s="537"/>
      <c r="BS39" s="537"/>
      <c r="BT39" s="179"/>
      <c r="BU39" s="1191"/>
      <c r="BV39" s="278">
        <v>0.66666666666666696</v>
      </c>
      <c r="BW39" s="168"/>
      <c r="BX39" s="166"/>
      <c r="BY39" s="940"/>
      <c r="BZ39" s="940"/>
      <c r="CA39" s="940"/>
      <c r="CB39" s="940"/>
      <c r="CC39" s="940"/>
      <c r="CD39" s="165"/>
      <c r="CE39" s="278">
        <v>0.66666666666666696</v>
      </c>
      <c r="CF39" s="1220"/>
      <c r="CG39" s="1182"/>
      <c r="CH39" s="1221"/>
      <c r="CI39" s="1223"/>
      <c r="CJ39" s="1223"/>
      <c r="CK39" s="1223"/>
      <c r="CL39" s="164"/>
      <c r="CM39" s="278">
        <v>0.66666666666666696</v>
      </c>
      <c r="CN39" s="168"/>
      <c r="CO39" s="166"/>
      <c r="CP39" s="289"/>
      <c r="CQ39" s="289"/>
      <c r="CV39" s="278">
        <v>0.66666666666666696</v>
      </c>
      <c r="CW39" s="536"/>
      <c r="CX39" s="536"/>
      <c r="CY39" s="536"/>
      <c r="CZ39" s="165"/>
      <c r="DA39" s="165"/>
      <c r="DB39" s="174"/>
      <c r="DC39" s="1288"/>
      <c r="DD39" s="164"/>
      <c r="DL39" s="207"/>
      <c r="DN39" s="166"/>
    </row>
    <row r="40" spans="13:118" ht="14.5" customHeight="1" x14ac:dyDescent="0.2">
      <c r="M40" s="278">
        <v>0.67708333333333404</v>
      </c>
      <c r="N40" s="340"/>
      <c r="O40" s="340"/>
      <c r="P40" s="340"/>
      <c r="Q40" s="340"/>
      <c r="R40" s="278">
        <v>0.67708333333333337</v>
      </c>
      <c r="S40" s="1314"/>
      <c r="T40" s="1314"/>
      <c r="U40" s="1311"/>
      <c r="V40" s="1331"/>
      <c r="W40" s="162">
        <v>0.67708333333333404</v>
      </c>
      <c r="X40" s="412"/>
      <c r="Y40" s="51"/>
      <c r="Z40" s="51"/>
      <c r="AA40" s="51"/>
      <c r="AB40" s="51"/>
      <c r="AC40" s="1031"/>
      <c r="AD40" s="51"/>
      <c r="AE40" s="344"/>
      <c r="AF40" s="352">
        <v>0.67708333333333404</v>
      </c>
      <c r="AH40" s="179"/>
      <c r="AI40" s="179"/>
      <c r="AJ40" s="247"/>
      <c r="AL40" s="167"/>
      <c r="AM40" s="1122"/>
      <c r="AN40" s="278">
        <v>0.67708333333333404</v>
      </c>
      <c r="AU40" s="250"/>
      <c r="AV40" s="250"/>
      <c r="AW40" s="278">
        <v>0.67708333333333404</v>
      </c>
      <c r="AX40" s="179"/>
      <c r="AY40" s="179"/>
      <c r="AZ40" s="179"/>
      <c r="BA40" s="179"/>
      <c r="BB40" s="179"/>
      <c r="BC40" s="179"/>
      <c r="BD40" s="214"/>
      <c r="BE40" s="278">
        <v>0.67708333333333404</v>
      </c>
      <c r="BF40" s="935"/>
      <c r="BG40" s="166"/>
      <c r="BH40" s="166"/>
      <c r="BI40" s="166"/>
      <c r="BJ40" s="166"/>
      <c r="BK40" s="166"/>
      <c r="BL40" s="166"/>
      <c r="BM40" s="932"/>
      <c r="BN40" s="278">
        <v>0.67708333333333404</v>
      </c>
      <c r="BO40" s="537"/>
      <c r="BP40" s="537"/>
      <c r="BQ40" s="537"/>
      <c r="BR40" s="537"/>
      <c r="BS40" s="537"/>
      <c r="BT40" s="179"/>
      <c r="BU40" s="214"/>
      <c r="BV40" s="278">
        <v>0.67708333333333404</v>
      </c>
      <c r="BW40" s="168"/>
      <c r="BX40" s="166"/>
      <c r="BY40" s="940"/>
      <c r="BZ40" s="940"/>
      <c r="CA40" s="940"/>
      <c r="CB40" s="940"/>
      <c r="CC40" s="940"/>
      <c r="CD40" s="165"/>
      <c r="CE40" s="278">
        <v>0.67708333333333404</v>
      </c>
      <c r="CF40" s="1220"/>
      <c r="CG40" s="1182"/>
      <c r="CH40" s="1221"/>
      <c r="CI40" s="1223"/>
      <c r="CJ40" s="1223"/>
      <c r="CK40" s="1223"/>
      <c r="CL40" s="164"/>
      <c r="CM40" s="278">
        <v>0.67708333333333404</v>
      </c>
      <c r="CV40" s="278">
        <v>0.67708333333333404</v>
      </c>
      <c r="CW40" s="536"/>
      <c r="CX40" s="536"/>
      <c r="CY40" s="536"/>
      <c r="CZ40" s="165"/>
      <c r="DA40" s="165"/>
      <c r="DB40" s="174"/>
      <c r="DC40" s="1288"/>
      <c r="DD40" s="164"/>
      <c r="DL40" s="207"/>
      <c r="DN40" s="166"/>
    </row>
    <row r="41" spans="13:118" ht="15.75" customHeight="1" x14ac:dyDescent="0.2">
      <c r="M41" s="278">
        <v>0.687500000000001</v>
      </c>
      <c r="N41" s="340"/>
      <c r="O41" s="340"/>
      <c r="P41" s="340"/>
      <c r="Q41" s="340"/>
      <c r="R41" s="278">
        <v>0.6875</v>
      </c>
      <c r="S41" s="1314"/>
      <c r="T41" s="1314"/>
      <c r="U41" s="1311"/>
      <c r="V41" s="1331"/>
      <c r="W41" s="162">
        <v>0.687500000000001</v>
      </c>
      <c r="X41" s="1013"/>
      <c r="Y41" s="1031"/>
      <c r="Z41" s="1031"/>
      <c r="AA41" s="1031"/>
      <c r="AB41" s="51"/>
      <c r="AC41" s="51"/>
      <c r="AD41" s="51"/>
      <c r="AE41" s="344"/>
      <c r="AF41" s="352">
        <v>0.687500000000001</v>
      </c>
      <c r="AH41" s="179"/>
      <c r="AI41" s="179"/>
      <c r="AJ41" s="247"/>
      <c r="AL41" s="167"/>
      <c r="AM41" s="1122"/>
      <c r="AN41" s="278">
        <v>0.687500000000001</v>
      </c>
      <c r="AU41" s="250"/>
      <c r="AV41" s="250"/>
      <c r="AW41" s="278">
        <v>0.687500000000001</v>
      </c>
      <c r="AX41" s="179"/>
      <c r="AY41" s="179"/>
      <c r="AZ41" s="179"/>
      <c r="BA41" s="179"/>
      <c r="BB41" s="179"/>
      <c r="BC41" s="251"/>
      <c r="BD41" s="251"/>
      <c r="BE41" s="278">
        <v>0.687500000000001</v>
      </c>
      <c r="BF41" s="935"/>
      <c r="BG41" s="166"/>
      <c r="BH41" s="166"/>
      <c r="BI41" s="166"/>
      <c r="BJ41" s="166"/>
      <c r="BK41" s="166"/>
      <c r="BL41" s="166"/>
      <c r="BM41" s="932"/>
      <c r="BN41" s="278">
        <v>0.687500000000001</v>
      </c>
      <c r="BO41" s="537"/>
      <c r="BP41" s="537"/>
      <c r="BQ41" s="537"/>
      <c r="BR41" s="537"/>
      <c r="BS41" s="537"/>
      <c r="BT41" s="179"/>
      <c r="BU41" s="214"/>
      <c r="BV41" s="278">
        <v>0.687500000000001</v>
      </c>
      <c r="BW41" s="168"/>
      <c r="BX41" s="166"/>
      <c r="BY41" s="940"/>
      <c r="BZ41" s="940"/>
      <c r="CA41" s="940"/>
      <c r="CB41" s="940"/>
      <c r="CC41" s="940"/>
      <c r="CD41" s="175"/>
      <c r="CE41" s="278">
        <v>0.687500000000001</v>
      </c>
      <c r="CF41" s="1220"/>
      <c r="CG41" s="1182"/>
      <c r="CH41" s="1221"/>
      <c r="CI41" s="1223"/>
      <c r="CJ41" s="1223"/>
      <c r="CK41" s="1223"/>
      <c r="CL41" s="1191" t="s">
        <v>271</v>
      </c>
      <c r="CM41" s="278">
        <v>0.687500000000001</v>
      </c>
      <c r="CV41" s="278">
        <v>0.687500000000001</v>
      </c>
      <c r="CW41" s="536"/>
      <c r="CX41" s="536"/>
      <c r="CY41" s="536"/>
      <c r="CZ41" s="165"/>
      <c r="DA41" s="165"/>
      <c r="DB41" s="174"/>
      <c r="DC41" s="1288"/>
      <c r="DD41" s="164"/>
      <c r="DL41" s="207"/>
      <c r="DN41" s="166"/>
    </row>
    <row r="42" spans="13:118" ht="14.5" customHeight="1" x14ac:dyDescent="0.2">
      <c r="M42" s="352">
        <v>0.69791666666666696</v>
      </c>
      <c r="N42" s="340"/>
      <c r="O42" s="340"/>
      <c r="P42" s="340"/>
      <c r="Q42" s="340"/>
      <c r="R42" s="278">
        <v>0.69791666666666663</v>
      </c>
      <c r="S42" s="1314"/>
      <c r="T42" s="1314"/>
      <c r="U42" s="1311"/>
      <c r="V42" s="1331"/>
      <c r="W42" s="162">
        <v>0.69791666666666696</v>
      </c>
      <c r="X42" s="1013"/>
      <c r="Y42" s="1031"/>
      <c r="Z42" s="1031"/>
      <c r="AA42" s="1031"/>
      <c r="AB42" s="51"/>
      <c r="AC42" s="51"/>
      <c r="AD42" s="51"/>
      <c r="AE42" s="344"/>
      <c r="AF42" s="352">
        <v>0.69791666666666696</v>
      </c>
      <c r="AH42" s="179"/>
      <c r="AI42" s="179"/>
      <c r="AJ42" s="247"/>
      <c r="AL42" s="167"/>
      <c r="AM42" s="1122"/>
      <c r="AN42" s="278">
        <v>0.69791666666666696</v>
      </c>
      <c r="AO42" s="175"/>
      <c r="AP42" s="175"/>
      <c r="AQ42" s="175"/>
      <c r="AU42" s="250"/>
      <c r="AV42" s="250"/>
      <c r="AW42" s="278">
        <v>0.69791666666666696</v>
      </c>
      <c r="AX42" s="179"/>
      <c r="AY42" s="179"/>
      <c r="AZ42" s="179"/>
      <c r="BA42" s="179"/>
      <c r="BB42" s="179"/>
      <c r="BC42" s="251"/>
      <c r="BD42" s="251"/>
      <c r="BE42" s="278">
        <v>0.69791666666666696</v>
      </c>
      <c r="BF42" s="935"/>
      <c r="BG42" s="166"/>
      <c r="BH42" s="166"/>
      <c r="BI42" s="166"/>
      <c r="BJ42" s="166"/>
      <c r="BK42" s="166"/>
      <c r="BL42" s="166"/>
      <c r="BM42" s="932"/>
      <c r="BN42" s="278">
        <v>0.69791666666666696</v>
      </c>
      <c r="BO42" s="537"/>
      <c r="BP42" s="537"/>
      <c r="BQ42" s="537"/>
      <c r="BR42" s="537"/>
      <c r="BS42" s="537"/>
      <c r="BT42" s="179"/>
      <c r="BU42" s="214"/>
      <c r="BV42" s="278">
        <v>0.69791666666666696</v>
      </c>
      <c r="BW42" s="168"/>
      <c r="BX42" s="166"/>
      <c r="BY42" s="940"/>
      <c r="BZ42" s="940"/>
      <c r="CA42" s="940"/>
      <c r="CB42" s="940"/>
      <c r="CC42" s="940"/>
      <c r="CD42" s="175"/>
      <c r="CE42" s="278">
        <v>0.69791666666666696</v>
      </c>
      <c r="CF42" s="1220"/>
      <c r="CG42" s="1182"/>
      <c r="CH42" s="1221"/>
      <c r="CI42" s="1223"/>
      <c r="CJ42" s="1223"/>
      <c r="CK42" s="1223"/>
      <c r="CL42" s="1191"/>
      <c r="CM42" s="278">
        <v>0.69791666666666696</v>
      </c>
      <c r="CV42" s="278">
        <v>0.69791666666666696</v>
      </c>
      <c r="CW42" s="536"/>
      <c r="CX42" s="536"/>
      <c r="CY42" s="536"/>
      <c r="CZ42" s="165"/>
      <c r="DA42" s="165"/>
      <c r="DB42" s="174"/>
      <c r="DC42" s="1288"/>
      <c r="DD42" s="164"/>
      <c r="DL42" s="166"/>
      <c r="DN42" s="166"/>
    </row>
    <row r="43" spans="13:118" ht="14.5" customHeight="1" x14ac:dyDescent="0.2">
      <c r="M43" s="278">
        <v>0.70833333333333703</v>
      </c>
      <c r="N43" s="340"/>
      <c r="O43" s="340"/>
      <c r="P43" s="340"/>
      <c r="Q43" s="340"/>
      <c r="R43" s="278">
        <v>0.70833333333333337</v>
      </c>
      <c r="S43" s="1315"/>
      <c r="T43" s="1315"/>
      <c r="U43" s="1311"/>
      <c r="V43" s="1332"/>
      <c r="W43" s="162">
        <v>0.70833333333333703</v>
      </c>
      <c r="X43" s="1013"/>
      <c r="Y43" s="1031"/>
      <c r="Z43" s="1031"/>
      <c r="AA43" s="1031"/>
      <c r="AB43" s="1031"/>
      <c r="AC43" s="1031"/>
      <c r="AD43" s="1031"/>
      <c r="AE43" s="1014"/>
      <c r="AF43" s="352">
        <v>0.70833333333333703</v>
      </c>
      <c r="AH43" s="263"/>
      <c r="AI43" s="263"/>
      <c r="AJ43" s="218"/>
      <c r="AK43" s="218"/>
      <c r="AL43" s="222"/>
      <c r="AM43" s="1119"/>
      <c r="AN43" s="278">
        <v>0.70833333333333703</v>
      </c>
      <c r="AO43" s="175"/>
      <c r="AP43" s="175"/>
      <c r="AQ43" s="175"/>
      <c r="AU43" s="250"/>
      <c r="AV43" s="250"/>
      <c r="AW43" s="278">
        <v>0.70833333333333703</v>
      </c>
      <c r="AX43" s="179"/>
      <c r="AY43" s="179"/>
      <c r="AZ43" s="179"/>
      <c r="BA43" s="179"/>
      <c r="BB43" s="179"/>
      <c r="BC43" s="251"/>
      <c r="BD43" s="251"/>
      <c r="BE43" s="278">
        <v>0.70833333333333703</v>
      </c>
      <c r="BF43" s="935"/>
      <c r="BG43" s="166"/>
      <c r="BH43" s="166"/>
      <c r="BI43" s="166"/>
      <c r="BJ43" s="166"/>
      <c r="BK43" s="166"/>
      <c r="BL43" s="166"/>
      <c r="BM43" s="932"/>
      <c r="BN43" s="278">
        <v>0.70833333333333703</v>
      </c>
      <c r="BO43" s="537"/>
      <c r="BP43" s="537"/>
      <c r="BQ43" s="537"/>
      <c r="BR43" s="537"/>
      <c r="BS43" s="537"/>
      <c r="BT43" s="179"/>
      <c r="BU43" s="214"/>
      <c r="BV43" s="278">
        <v>0.70833333333333703</v>
      </c>
      <c r="BW43" s="168"/>
      <c r="BX43" s="166"/>
      <c r="BY43" s="940"/>
      <c r="BZ43" s="940"/>
      <c r="CA43" s="940"/>
      <c r="CB43" s="940"/>
      <c r="CC43" s="940"/>
      <c r="CD43" s="175"/>
      <c r="CE43" s="278">
        <v>0.70833333333333703</v>
      </c>
      <c r="CF43" s="1220"/>
      <c r="CG43" s="1182"/>
      <c r="CH43" s="1221"/>
      <c r="CI43" s="1223"/>
      <c r="CJ43" s="1223"/>
      <c r="CK43" s="1223"/>
      <c r="CL43" s="1191"/>
      <c r="CM43" s="278">
        <v>0.70833333333333703</v>
      </c>
      <c r="CV43" s="278">
        <v>0.70833333333333703</v>
      </c>
      <c r="CW43" s="536"/>
      <c r="CX43" s="536"/>
      <c r="CY43" s="536"/>
      <c r="CZ43" s="165"/>
      <c r="DA43" s="165"/>
      <c r="DB43" s="174"/>
      <c r="DC43" s="1288"/>
      <c r="DD43" s="164"/>
      <c r="DL43" s="166"/>
      <c r="DN43" s="166"/>
    </row>
    <row r="44" spans="13:118" ht="14.5" customHeight="1" x14ac:dyDescent="0.2">
      <c r="M44" s="278">
        <v>0.718750000000004</v>
      </c>
      <c r="N44" s="342"/>
      <c r="O44" s="342"/>
      <c r="P44" s="310"/>
      <c r="Q44" s="310"/>
      <c r="R44" s="278">
        <v>0.71875</v>
      </c>
      <c r="S44" s="342"/>
      <c r="T44" s="342"/>
      <c r="U44" s="310"/>
      <c r="V44" s="310"/>
      <c r="W44" s="163">
        <v>0.718750000000004</v>
      </c>
      <c r="X44" s="1013"/>
      <c r="Y44" s="1031"/>
      <c r="Z44" s="1031"/>
      <c r="AA44" s="1031"/>
      <c r="AB44" s="1031"/>
      <c r="AC44" s="1031"/>
      <c r="AD44" s="1031"/>
      <c r="AE44" s="1014"/>
      <c r="AF44" s="352">
        <v>0.718750000000004</v>
      </c>
      <c r="AG44" s="175"/>
      <c r="AH44" s="175"/>
      <c r="AI44" s="175"/>
      <c r="AJ44" s="250"/>
      <c r="AK44" s="250"/>
      <c r="AL44" s="205"/>
      <c r="AM44" s="1191" t="s">
        <v>291</v>
      </c>
      <c r="AN44" s="278">
        <v>0.718750000000004</v>
      </c>
      <c r="AO44" s="175"/>
      <c r="AP44" s="175"/>
      <c r="AQ44" s="175"/>
      <c r="AU44" s="250"/>
      <c r="AV44" s="250"/>
      <c r="AW44" s="278">
        <v>0.718750000000004</v>
      </c>
      <c r="AX44" s="179"/>
      <c r="AY44" s="179"/>
      <c r="AZ44" s="179"/>
      <c r="BA44" s="179"/>
      <c r="BB44" s="179"/>
      <c r="BC44" s="251"/>
      <c r="BD44" s="260"/>
      <c r="BE44" s="278">
        <v>0.718750000000004</v>
      </c>
      <c r="BF44" s="935"/>
      <c r="BG44" s="166"/>
      <c r="BH44" s="166"/>
      <c r="BI44" s="166"/>
      <c r="BJ44" s="166"/>
      <c r="BK44" s="166"/>
      <c r="BL44" s="166"/>
      <c r="BM44" s="932"/>
      <c r="BN44" s="278">
        <v>0.718750000000004</v>
      </c>
      <c r="BO44" s="536"/>
      <c r="BP44" s="536"/>
      <c r="BQ44" s="536"/>
      <c r="BR44" s="179"/>
      <c r="BS44" s="179"/>
      <c r="BT44" s="179"/>
      <c r="BU44" s="214"/>
      <c r="BV44" s="278">
        <v>0.718750000000004</v>
      </c>
      <c r="BW44" s="168"/>
      <c r="BX44" s="166"/>
      <c r="BY44" s="940"/>
      <c r="BZ44" s="940"/>
      <c r="CA44" s="940"/>
      <c r="CB44" s="940"/>
      <c r="CC44" s="940"/>
      <c r="CD44" s="175"/>
      <c r="CE44" s="278">
        <v>0.718750000000004</v>
      </c>
      <c r="CF44" s="1220"/>
      <c r="CG44" s="1182"/>
      <c r="CH44" s="1221"/>
      <c r="CI44" s="1223"/>
      <c r="CJ44" s="1223"/>
      <c r="CK44" s="1223"/>
      <c r="CL44" s="226"/>
      <c r="CM44" s="278">
        <v>0.718750000000004</v>
      </c>
      <c r="CV44" s="278">
        <v>0.718750000000004</v>
      </c>
      <c r="CW44" s="536"/>
      <c r="CX44" s="536"/>
      <c r="CY44" s="536"/>
      <c r="CZ44" s="165"/>
      <c r="DA44" s="165"/>
      <c r="DB44" s="174"/>
      <c r="DC44" s="1288"/>
      <c r="DD44" s="164"/>
      <c r="DL44" s="166"/>
      <c r="DN44" s="166"/>
    </row>
    <row r="45" spans="13:118" ht="14.5" customHeight="1" x14ac:dyDescent="0.2">
      <c r="M45" s="278">
        <v>0.72916666666667096</v>
      </c>
      <c r="N45" s="307"/>
      <c r="O45" s="307"/>
      <c r="P45" s="307"/>
      <c r="Q45" s="307"/>
      <c r="R45" s="278">
        <v>0.72916666666666663</v>
      </c>
      <c r="S45" s="307"/>
      <c r="T45" s="307"/>
      <c r="U45" s="307"/>
      <c r="V45" s="307"/>
      <c r="W45" s="163">
        <v>0.72916666666667096</v>
      </c>
      <c r="X45" s="1013"/>
      <c r="Y45" s="1031"/>
      <c r="Z45" s="1031"/>
      <c r="AA45" s="1031"/>
      <c r="AB45" s="1031"/>
      <c r="AC45" s="1031"/>
      <c r="AD45" s="1031"/>
      <c r="AE45" s="1014"/>
      <c r="AF45" s="352">
        <v>0.72916666666667096</v>
      </c>
      <c r="AG45" s="165"/>
      <c r="AH45" s="165"/>
      <c r="AI45" s="165"/>
      <c r="AJ45" s="165"/>
      <c r="AK45" s="165"/>
      <c r="AL45" s="165"/>
      <c r="AM45" s="1191"/>
      <c r="AN45" s="278">
        <v>0.72916666666667096</v>
      </c>
      <c r="AO45" s="177"/>
      <c r="AP45" s="177"/>
      <c r="AQ45" s="177"/>
      <c r="AU45" s="220"/>
      <c r="AV45" s="220"/>
      <c r="AW45" s="278">
        <v>0.72916666666667096</v>
      </c>
      <c r="AX45" s="263"/>
      <c r="AY45" s="263"/>
      <c r="AZ45" s="263"/>
      <c r="BA45" s="263"/>
      <c r="BB45" s="263"/>
      <c r="BC45" s="264"/>
      <c r="BD45" s="260"/>
      <c r="BE45" s="278">
        <v>0.72916666666667096</v>
      </c>
      <c r="BF45" s="935"/>
      <c r="BG45" s="166"/>
      <c r="BH45" s="166"/>
      <c r="BI45" s="166"/>
      <c r="BJ45" s="166"/>
      <c r="BK45" s="166"/>
      <c r="BL45" s="166"/>
      <c r="BM45" s="932"/>
      <c r="BN45" s="278">
        <v>0.72916666666667096</v>
      </c>
      <c r="BO45" s="536"/>
      <c r="BP45" s="536"/>
      <c r="BQ45" s="536"/>
      <c r="BR45" s="263"/>
      <c r="BS45" s="263"/>
      <c r="BT45" s="263"/>
      <c r="BU45" s="213"/>
      <c r="BV45" s="278">
        <v>0.72916666666667096</v>
      </c>
      <c r="BW45" s="168"/>
      <c r="BX45" s="166"/>
      <c r="BY45" s="940"/>
      <c r="BZ45" s="940"/>
      <c r="CA45" s="940"/>
      <c r="CB45" s="940"/>
      <c r="CC45" s="940"/>
      <c r="CD45" s="175"/>
      <c r="CE45" s="278">
        <v>0.72916666666667096</v>
      </c>
      <c r="CF45" s="1220"/>
      <c r="CG45" s="1182"/>
      <c r="CH45" s="1221"/>
      <c r="CI45" s="1223"/>
      <c r="CJ45" s="1223"/>
      <c r="CK45" s="1223"/>
      <c r="CL45" s="226"/>
      <c r="CM45" s="278">
        <v>0.72916666666667096</v>
      </c>
      <c r="CV45" s="278">
        <v>0.72916666666667096</v>
      </c>
      <c r="CW45" s="536"/>
      <c r="CX45" s="536"/>
      <c r="CY45" s="536"/>
      <c r="CZ45" s="165"/>
      <c r="DA45" s="165"/>
      <c r="DB45" s="174"/>
      <c r="DC45" s="1288"/>
      <c r="DD45" s="164"/>
      <c r="DL45" s="166"/>
      <c r="DN45" s="166"/>
    </row>
    <row r="46" spans="13:118" ht="14.5" customHeight="1" x14ac:dyDescent="0.2">
      <c r="M46" s="278">
        <v>0.73958333333333703</v>
      </c>
      <c r="N46" s="343"/>
      <c r="O46" s="343"/>
      <c r="P46" s="304"/>
      <c r="Q46" s="304"/>
      <c r="R46" s="278">
        <v>0.73958333333333337</v>
      </c>
      <c r="S46" s="343"/>
      <c r="T46" s="343"/>
      <c r="U46" s="304"/>
      <c r="V46" s="304"/>
      <c r="W46" s="163">
        <v>0.73958333333333703</v>
      </c>
      <c r="X46" s="1013"/>
      <c r="Y46" s="1031"/>
      <c r="Z46" s="1031"/>
      <c r="AA46" s="1031"/>
      <c r="AB46" s="1031"/>
      <c r="AC46" s="1031"/>
      <c r="AD46" s="1031"/>
      <c r="AE46" s="1014"/>
      <c r="AF46" s="352">
        <v>0.73958333333333703</v>
      </c>
      <c r="AG46" s="165"/>
      <c r="AH46" s="165"/>
      <c r="AI46" s="165"/>
      <c r="AJ46" s="165"/>
      <c r="AK46" s="165"/>
      <c r="AL46" s="165"/>
      <c r="AM46" s="1191"/>
      <c r="AN46" s="278">
        <v>0.73958333333333703</v>
      </c>
      <c r="AO46" s="177"/>
      <c r="AP46" s="177"/>
      <c r="AQ46" s="177"/>
      <c r="AU46" s="175"/>
      <c r="AV46" s="175"/>
      <c r="AW46" s="278">
        <v>0.73958333333333703</v>
      </c>
      <c r="AX46" s="175"/>
      <c r="AY46" s="175"/>
      <c r="AZ46" s="175"/>
      <c r="BA46" s="175"/>
      <c r="BB46" s="175"/>
      <c r="BC46" s="176"/>
      <c r="BD46" s="1293" t="s">
        <v>291</v>
      </c>
      <c r="BE46" s="278">
        <v>0.73958333333333703</v>
      </c>
      <c r="BF46" s="935"/>
      <c r="BG46" s="166"/>
      <c r="BH46" s="166"/>
      <c r="BI46" s="166"/>
      <c r="BJ46" s="166"/>
      <c r="BK46" s="166"/>
      <c r="BL46" s="166"/>
      <c r="BM46" s="932"/>
      <c r="BN46" s="278">
        <v>0.73958333333333703</v>
      </c>
      <c r="BO46" s="536"/>
      <c r="BP46" s="536"/>
      <c r="BQ46" s="536"/>
      <c r="BR46" s="175"/>
      <c r="BS46" s="175"/>
      <c r="BT46" s="175"/>
      <c r="BU46" s="1191" t="s">
        <v>291</v>
      </c>
      <c r="BV46" s="278">
        <v>0.73958333333333703</v>
      </c>
      <c r="BW46" s="168"/>
      <c r="BX46" s="166"/>
      <c r="BY46" s="940"/>
      <c r="BZ46" s="940"/>
      <c r="CA46" s="940"/>
      <c r="CB46" s="940"/>
      <c r="CC46" s="940"/>
      <c r="CD46" s="175"/>
      <c r="CE46" s="278">
        <v>0.73958333333333703</v>
      </c>
      <c r="CF46" s="1220"/>
      <c r="CG46" s="1182"/>
      <c r="CH46" s="1221"/>
      <c r="CI46" s="1223"/>
      <c r="CJ46" s="1223"/>
      <c r="CK46" s="1223"/>
      <c r="CL46" s="226"/>
      <c r="CM46" s="278">
        <v>0.73958333333333703</v>
      </c>
      <c r="CV46" s="278">
        <v>0.73958333333333703</v>
      </c>
      <c r="CW46" s="536"/>
      <c r="CX46" s="536"/>
      <c r="CY46" s="536"/>
      <c r="CZ46" s="165"/>
      <c r="DA46" s="165"/>
      <c r="DB46" s="174"/>
      <c r="DC46" s="1288"/>
      <c r="DD46" s="164"/>
      <c r="DL46" s="166"/>
      <c r="DN46" s="166"/>
    </row>
    <row r="47" spans="13:118" ht="14.5" customHeight="1" x14ac:dyDescent="0.2">
      <c r="M47" s="278">
        <v>0.750000000000004</v>
      </c>
      <c r="N47" s="307"/>
      <c r="O47" s="307"/>
      <c r="P47" s="307"/>
      <c r="Q47" s="307"/>
      <c r="R47" s="278">
        <v>0.75</v>
      </c>
      <c r="S47" s="307"/>
      <c r="T47" s="307"/>
      <c r="U47" s="307"/>
      <c r="V47" s="307"/>
      <c r="W47" s="163">
        <v>0.750000000000004</v>
      </c>
      <c r="X47" s="1013"/>
      <c r="Y47" s="1031"/>
      <c r="Z47" s="1031"/>
      <c r="AA47" s="1031"/>
      <c r="AB47" s="1031"/>
      <c r="AC47" s="1031"/>
      <c r="AD47" s="1031"/>
      <c r="AE47" s="1014"/>
      <c r="AF47" s="352">
        <v>0.750000000000004</v>
      </c>
      <c r="AG47" s="165"/>
      <c r="AH47" s="165"/>
      <c r="AI47" s="165"/>
      <c r="AJ47" s="165"/>
      <c r="AK47" s="165"/>
      <c r="AL47" s="165"/>
      <c r="AM47" s="1191"/>
      <c r="AN47" s="278">
        <v>0.750000000000004</v>
      </c>
      <c r="AO47" s="166"/>
      <c r="AP47" s="166"/>
      <c r="AQ47" s="166"/>
      <c r="AU47" s="166"/>
      <c r="AV47" s="166"/>
      <c r="AW47" s="278">
        <v>0.750000000000004</v>
      </c>
      <c r="AX47" s="165"/>
      <c r="AY47" s="165"/>
      <c r="AZ47" s="165"/>
      <c r="BA47" s="165"/>
      <c r="BB47" s="165"/>
      <c r="BC47" s="174"/>
      <c r="BD47" s="1293"/>
      <c r="BE47" s="278">
        <v>0.750000000000004</v>
      </c>
      <c r="BF47" s="935"/>
      <c r="BG47" s="166"/>
      <c r="BH47" s="166"/>
      <c r="BI47" s="166"/>
      <c r="BJ47" s="166"/>
      <c r="BK47" s="166"/>
      <c r="BL47" s="166"/>
      <c r="BM47" s="932"/>
      <c r="BN47" s="278">
        <v>0.750000000000004</v>
      </c>
      <c r="BO47" s="536"/>
      <c r="BP47" s="536"/>
      <c r="BQ47" s="536"/>
      <c r="BR47" s="165"/>
      <c r="BS47" s="165"/>
      <c r="BT47" s="165"/>
      <c r="BU47" s="1191"/>
      <c r="BV47" s="278">
        <v>0.750000000000004</v>
      </c>
      <c r="BW47" s="168"/>
      <c r="BX47" s="166"/>
      <c r="BY47" s="166"/>
      <c r="BZ47" s="166"/>
      <c r="CA47" s="166"/>
      <c r="CB47" s="166"/>
      <c r="CC47" s="220"/>
      <c r="CD47" s="220"/>
      <c r="CE47" s="278">
        <v>0.750000000000004</v>
      </c>
      <c r="CF47" s="1220"/>
      <c r="CG47" s="1183"/>
      <c r="CH47" s="1222"/>
      <c r="CI47" s="1223"/>
      <c r="CJ47" s="1223"/>
      <c r="CK47" s="1223"/>
      <c r="CL47" s="164"/>
      <c r="CM47" s="278">
        <v>0.750000000000004</v>
      </c>
      <c r="CV47" s="278">
        <v>0.750000000000004</v>
      </c>
      <c r="CW47" s="536"/>
      <c r="CX47" s="536"/>
      <c r="CY47" s="536"/>
      <c r="CZ47" s="165"/>
      <c r="DA47" s="165"/>
      <c r="DB47" s="174"/>
      <c r="DC47" s="1288"/>
      <c r="DD47" s="164"/>
    </row>
    <row r="48" spans="13:118" ht="14.5" customHeight="1" x14ac:dyDescent="0.2">
      <c r="M48" s="278">
        <v>0.76041666666667096</v>
      </c>
      <c r="N48" s="343"/>
      <c r="O48" s="343"/>
      <c r="P48" s="304"/>
      <c r="Q48" s="304"/>
      <c r="R48" s="278">
        <v>0.76041666666666663</v>
      </c>
      <c r="S48" s="343"/>
      <c r="T48" s="343"/>
      <c r="U48" s="304"/>
      <c r="V48" s="304"/>
      <c r="W48" s="163">
        <v>0.76041666666667096</v>
      </c>
      <c r="X48" s="1013"/>
      <c r="Y48" s="1031"/>
      <c r="Z48" s="1031"/>
      <c r="AA48" s="1031"/>
      <c r="AB48" s="1031"/>
      <c r="AC48" s="1031"/>
      <c r="AD48" s="1031"/>
      <c r="AE48" s="1014"/>
      <c r="AF48" s="352">
        <v>0.76041666666667096</v>
      </c>
      <c r="AG48" s="165"/>
      <c r="AH48" s="165"/>
      <c r="AI48" s="165"/>
      <c r="AJ48" s="165"/>
      <c r="AK48" s="165"/>
      <c r="AL48" s="165"/>
      <c r="AM48" s="1191"/>
      <c r="AN48" s="278">
        <v>0.76041666666667096</v>
      </c>
      <c r="AO48" s="166"/>
      <c r="AP48" s="166"/>
      <c r="AQ48" s="166"/>
      <c r="AU48" s="166"/>
      <c r="AV48" s="166"/>
      <c r="AW48" s="278">
        <v>0.76041666666667096</v>
      </c>
      <c r="AX48" s="166"/>
      <c r="AY48" s="166"/>
      <c r="AZ48" s="166"/>
      <c r="BA48" s="166"/>
      <c r="BB48" s="166"/>
      <c r="BC48" s="167"/>
      <c r="BD48" s="1293"/>
      <c r="BE48" s="278">
        <v>0.76041666666667096</v>
      </c>
      <c r="BF48" s="935"/>
      <c r="BG48" s="166"/>
      <c r="BH48" s="166"/>
      <c r="BI48" s="166"/>
      <c r="BJ48" s="166"/>
      <c r="BK48" s="166"/>
      <c r="BL48" s="166"/>
      <c r="BM48" s="932"/>
      <c r="BN48" s="278">
        <v>0.76041666666667096</v>
      </c>
      <c r="BO48" s="536"/>
      <c r="BP48" s="536"/>
      <c r="BQ48" s="536"/>
      <c r="BR48" s="165"/>
      <c r="BS48" s="165"/>
      <c r="BT48" s="165"/>
      <c r="BU48" s="1191"/>
      <c r="BV48" s="278">
        <v>0.76041666666667096</v>
      </c>
      <c r="BW48" s="168"/>
      <c r="BX48" s="166"/>
      <c r="BY48" s="166"/>
      <c r="BZ48" s="166"/>
      <c r="CA48" s="166"/>
      <c r="CB48" s="166"/>
      <c r="CC48" s="166"/>
      <c r="CD48" s="166"/>
      <c r="CE48" s="278">
        <v>0.76041666666667096</v>
      </c>
      <c r="CF48" s="536"/>
      <c r="CG48" s="536"/>
      <c r="CH48" s="536"/>
      <c r="CI48" s="1223"/>
      <c r="CJ48" s="1223"/>
      <c r="CK48" s="1223"/>
      <c r="CL48" s="1297" t="s">
        <v>291</v>
      </c>
      <c r="CM48" s="278">
        <v>0.76041666666667096</v>
      </c>
      <c r="CV48" s="278">
        <v>0.76041666666667096</v>
      </c>
      <c r="CW48" s="536"/>
      <c r="CX48" s="536"/>
      <c r="CY48" s="536"/>
      <c r="CZ48" s="165"/>
      <c r="DA48" s="165"/>
      <c r="DB48" s="174"/>
      <c r="DC48" s="1288"/>
      <c r="DD48" s="164"/>
    </row>
    <row r="49" spans="13:108" ht="14.5" customHeight="1" x14ac:dyDescent="0.2">
      <c r="M49" s="278">
        <v>0.77083333333333803</v>
      </c>
      <c r="N49" s="343"/>
      <c r="O49" s="343"/>
      <c r="P49" s="304"/>
      <c r="Q49" s="304"/>
      <c r="R49" s="278">
        <v>0.77083333333333337</v>
      </c>
      <c r="S49" s="343"/>
      <c r="T49" s="343"/>
      <c r="U49" s="304"/>
      <c r="V49" s="304"/>
      <c r="W49" s="163">
        <v>0.77083333333333803</v>
      </c>
      <c r="X49" s="412"/>
      <c r="Y49" s="51"/>
      <c r="Z49" s="51"/>
      <c r="AA49" s="51"/>
      <c r="AB49" s="1031"/>
      <c r="AC49" s="1031"/>
      <c r="AD49" s="1031"/>
      <c r="AE49" s="1014"/>
      <c r="AF49" s="352">
        <v>0.77083333333333803</v>
      </c>
      <c r="AG49" s="165"/>
      <c r="AH49" s="165"/>
      <c r="AI49" s="165"/>
      <c r="AJ49" s="165"/>
      <c r="AK49" s="165"/>
      <c r="AL49" s="165"/>
      <c r="AM49" s="1191"/>
      <c r="AN49" s="278">
        <v>0.77083333333333803</v>
      </c>
      <c r="AO49" s="166"/>
      <c r="AP49" s="166"/>
      <c r="AQ49" s="166"/>
      <c r="AU49" s="166"/>
      <c r="AV49" s="166"/>
      <c r="AW49" s="278">
        <v>0.77083333333333803</v>
      </c>
      <c r="AX49" s="166"/>
      <c r="AY49" s="166"/>
      <c r="AZ49" s="166"/>
      <c r="BA49" s="166"/>
      <c r="BB49" s="166"/>
      <c r="BC49" s="167"/>
      <c r="BD49" s="1293"/>
      <c r="BE49" s="278">
        <v>0.77083333333333803</v>
      </c>
      <c r="BF49" s="935"/>
      <c r="BG49" s="166"/>
      <c r="BH49" s="166"/>
      <c r="BI49" s="166"/>
      <c r="BJ49" s="166"/>
      <c r="BK49" s="166"/>
      <c r="BL49" s="166"/>
      <c r="BM49" s="932"/>
      <c r="BN49" s="278">
        <v>0.77083333333333803</v>
      </c>
      <c r="BO49" s="536"/>
      <c r="BP49" s="536"/>
      <c r="BQ49" s="536"/>
      <c r="BR49" s="165"/>
      <c r="BS49" s="165"/>
      <c r="BT49" s="165"/>
      <c r="BU49" s="1191"/>
      <c r="BV49" s="278">
        <v>0.77083333333333803</v>
      </c>
      <c r="BW49" s="168"/>
      <c r="BX49" s="166"/>
      <c r="BY49" s="166"/>
      <c r="BZ49" s="166"/>
      <c r="CA49" s="166"/>
      <c r="CB49" s="166"/>
      <c r="CC49" s="166"/>
      <c r="CD49" s="166"/>
      <c r="CE49" s="278">
        <v>0.77083333333333803</v>
      </c>
      <c r="CF49" s="536"/>
      <c r="CG49" s="536"/>
      <c r="CH49" s="536"/>
      <c r="CI49" s="1223"/>
      <c r="CJ49" s="1223"/>
      <c r="CK49" s="1223"/>
      <c r="CL49" s="1297"/>
      <c r="CM49" s="278">
        <v>0.77083333333333803</v>
      </c>
      <c r="CV49" s="278">
        <v>0.77083333333333803</v>
      </c>
      <c r="CW49" s="536"/>
      <c r="CX49" s="536"/>
      <c r="CY49" s="536"/>
      <c r="CZ49" s="165"/>
      <c r="DA49" s="165"/>
      <c r="DB49" s="174"/>
      <c r="DC49" s="1288"/>
      <c r="DD49" s="164"/>
    </row>
    <row r="50" spans="13:108" ht="14.5" customHeight="1" x14ac:dyDescent="0.2">
      <c r="M50" s="278">
        <v>0.781250000000005</v>
      </c>
      <c r="N50" s="343"/>
      <c r="O50" s="343"/>
      <c r="P50" s="343"/>
      <c r="Q50" s="315"/>
      <c r="R50" s="352">
        <v>0.78125</v>
      </c>
      <c r="S50" s="343"/>
      <c r="T50" s="343"/>
      <c r="U50" s="343"/>
      <c r="V50" s="343"/>
      <c r="W50" s="163">
        <v>0.781250000000005</v>
      </c>
      <c r="X50" s="412"/>
      <c r="Y50" s="51"/>
      <c r="Z50" s="51"/>
      <c r="AA50" s="51"/>
      <c r="AB50" s="1031"/>
      <c r="AC50" s="1031"/>
      <c r="AD50" s="1031"/>
      <c r="AE50" s="1014"/>
      <c r="AF50" s="352">
        <v>0.781250000000005</v>
      </c>
      <c r="AG50" s="165"/>
      <c r="AH50" s="165"/>
      <c r="AI50" s="165"/>
      <c r="AJ50" s="165"/>
      <c r="AK50" s="165"/>
      <c r="AL50" s="165"/>
      <c r="AM50" s="1191"/>
      <c r="AN50" s="278">
        <v>0.781250000000005</v>
      </c>
      <c r="AO50" s="166"/>
      <c r="AP50" s="166"/>
      <c r="AQ50" s="166"/>
      <c r="AU50" s="166"/>
      <c r="AV50" s="166"/>
      <c r="AW50" s="278">
        <v>0.781250000000005</v>
      </c>
      <c r="AX50" s="166"/>
      <c r="AY50" s="166"/>
      <c r="AZ50" s="166"/>
      <c r="BA50" s="166"/>
      <c r="BB50" s="166"/>
      <c r="BC50" s="167"/>
      <c r="BD50" s="1293"/>
      <c r="BE50" s="278">
        <v>0.781250000000005</v>
      </c>
      <c r="BF50" s="935"/>
      <c r="BG50" s="166"/>
      <c r="BH50" s="166"/>
      <c r="BI50" s="166"/>
      <c r="BJ50" s="166"/>
      <c r="BK50" s="166"/>
      <c r="BL50" s="166"/>
      <c r="BM50" s="932"/>
      <c r="BN50" s="278">
        <v>0.781250000000005</v>
      </c>
      <c r="BO50" s="165"/>
      <c r="BP50" s="165"/>
      <c r="BQ50" s="165"/>
      <c r="BR50" s="165"/>
      <c r="BS50" s="165"/>
      <c r="BT50" s="165"/>
      <c r="BU50" s="1191"/>
      <c r="BV50" s="278">
        <v>0.781250000000005</v>
      </c>
      <c r="BW50" s="168"/>
      <c r="BX50" s="166"/>
      <c r="BY50" s="166"/>
      <c r="BZ50" s="166"/>
      <c r="CA50" s="166"/>
      <c r="CB50" s="166"/>
      <c r="CC50" s="166"/>
      <c r="CD50" s="166"/>
      <c r="CE50" s="278">
        <v>0.781250000000005</v>
      </c>
      <c r="CF50" s="165"/>
      <c r="CG50" s="165"/>
      <c r="CH50" s="165"/>
      <c r="CI50" s="165"/>
      <c r="CJ50" s="165"/>
      <c r="CK50" s="165"/>
      <c r="CL50" s="1297"/>
      <c r="CM50" s="278">
        <v>0.781250000000005</v>
      </c>
      <c r="CV50" s="278">
        <v>0.781250000000005</v>
      </c>
      <c r="CW50" s="165"/>
      <c r="CX50" s="165"/>
      <c r="CY50" s="165"/>
      <c r="CZ50" s="165"/>
      <c r="DA50" s="165"/>
      <c r="DB50" s="174"/>
      <c r="DC50" s="1288"/>
      <c r="DD50" s="164"/>
    </row>
    <row r="51" spans="13:108" ht="15" customHeight="1" x14ac:dyDescent="0.15">
      <c r="M51" s="279">
        <v>0.79166666666667196</v>
      </c>
      <c r="N51" s="170"/>
      <c r="O51" s="170"/>
      <c r="P51" s="170"/>
      <c r="Q51" s="171"/>
      <c r="R51" s="353">
        <v>0.79166666666666663</v>
      </c>
      <c r="S51" s="170"/>
      <c r="T51" s="170"/>
      <c r="U51" s="170"/>
      <c r="V51" s="170"/>
      <c r="W51" s="357">
        <v>0.79166666666667196</v>
      </c>
      <c r="X51" s="169"/>
      <c r="Y51" s="170"/>
      <c r="Z51" s="170"/>
      <c r="AA51" s="170"/>
      <c r="AB51" s="170"/>
      <c r="AC51" s="170"/>
      <c r="AD51" s="170"/>
      <c r="AE51" s="171"/>
      <c r="AF51" s="353">
        <v>0.79166666666667196</v>
      </c>
      <c r="AG51" s="165"/>
      <c r="AH51" s="194"/>
      <c r="AI51" s="194"/>
      <c r="AJ51" s="194"/>
      <c r="AK51" s="194"/>
      <c r="AL51" s="194"/>
      <c r="AM51" s="1192"/>
      <c r="AN51" s="279">
        <v>0.79166666666667196</v>
      </c>
      <c r="AO51" s="170"/>
      <c r="AP51" s="170"/>
      <c r="AQ51" s="170"/>
      <c r="AR51" s="170"/>
      <c r="AU51" s="170"/>
      <c r="AV51" s="170"/>
      <c r="AW51" s="279">
        <v>0.79166666666667196</v>
      </c>
      <c r="AX51" s="166"/>
      <c r="AY51" s="170"/>
      <c r="AZ51" s="170"/>
      <c r="BA51" s="170"/>
      <c r="BB51" s="170"/>
      <c r="BC51" s="171"/>
      <c r="BD51" s="1296"/>
      <c r="BE51" s="279">
        <v>0.79166666666667196</v>
      </c>
      <c r="BF51" s="984"/>
      <c r="BG51" s="962"/>
      <c r="BH51" s="962"/>
      <c r="BI51" s="962"/>
      <c r="BJ51" s="962"/>
      <c r="BK51" s="962"/>
      <c r="BL51" s="962"/>
      <c r="BM51" s="963"/>
      <c r="BN51" s="278">
        <v>0.79166666666667196</v>
      </c>
      <c r="BO51" s="165"/>
      <c r="BP51" s="194"/>
      <c r="BQ51" s="194"/>
      <c r="BR51" s="194"/>
      <c r="BS51" s="194"/>
      <c r="BT51" s="194"/>
      <c r="BU51" s="1192"/>
      <c r="BV51" s="278">
        <v>0.79166666666667196</v>
      </c>
      <c r="BW51" s="169"/>
      <c r="BX51" s="170"/>
      <c r="BY51" s="170"/>
      <c r="BZ51" s="170"/>
      <c r="CA51" s="170"/>
      <c r="CB51" s="170"/>
      <c r="CC51" s="170"/>
      <c r="CD51" s="170"/>
      <c r="CE51" s="279">
        <v>0.79166666666667196</v>
      </c>
      <c r="CF51" s="165"/>
      <c r="CG51" s="194"/>
      <c r="CH51" s="194"/>
      <c r="CI51" s="194"/>
      <c r="CJ51" s="194"/>
      <c r="CK51" s="194"/>
      <c r="CL51" s="1298"/>
      <c r="CM51" s="278">
        <v>0.79166666666667196</v>
      </c>
      <c r="CN51" s="169"/>
      <c r="CO51" s="170"/>
      <c r="CP51" s="170"/>
      <c r="CQ51" s="170"/>
      <c r="CR51" s="170"/>
      <c r="CS51" s="170"/>
      <c r="CT51" s="170"/>
      <c r="CU51" s="170"/>
      <c r="CV51" s="279">
        <v>0.79166666666667196</v>
      </c>
      <c r="CW51" s="165"/>
      <c r="CX51" s="194"/>
      <c r="CY51" s="194"/>
      <c r="CZ51" s="194"/>
      <c r="DA51" s="194"/>
      <c r="DB51" s="255"/>
      <c r="DC51" s="1289"/>
      <c r="DD51" s="164"/>
    </row>
    <row r="52" spans="13:108" ht="20.25" customHeight="1" x14ac:dyDescent="0.15">
      <c r="R52" s="166"/>
      <c r="AG52" s="1145" t="s">
        <v>292</v>
      </c>
      <c r="AM52" s="165"/>
      <c r="AN52" s="286"/>
      <c r="AS52" s="286"/>
      <c r="AT52" s="286"/>
      <c r="AX52" s="1147" t="s">
        <v>293</v>
      </c>
      <c r="BC52" s="166"/>
      <c r="BD52" s="655"/>
      <c r="BN52" s="286"/>
      <c r="BO52" s="1145" t="s">
        <v>292</v>
      </c>
      <c r="BV52" s="286"/>
      <c r="CF52" s="1145" t="s">
        <v>292</v>
      </c>
      <c r="CM52" s="286"/>
      <c r="CU52" s="166"/>
      <c r="CV52" s="166"/>
      <c r="CW52" s="1145" t="s">
        <v>292</v>
      </c>
      <c r="CX52" s="166"/>
      <c r="CY52" s="166"/>
      <c r="CZ52" s="166"/>
      <c r="DA52" s="166"/>
      <c r="DB52" s="166"/>
      <c r="DC52" s="165"/>
    </row>
    <row r="53" spans="13:108" ht="14" x14ac:dyDescent="0.2">
      <c r="AG53" s="1146" t="s">
        <v>294</v>
      </c>
      <c r="AH53" s="1146" t="s">
        <v>295</v>
      </c>
      <c r="AX53" s="1146" t="s">
        <v>294</v>
      </c>
      <c r="AY53" s="1146" t="s">
        <v>295</v>
      </c>
      <c r="BO53" s="1146" t="s">
        <v>296</v>
      </c>
      <c r="BP53" s="1146" t="s">
        <v>297</v>
      </c>
      <c r="CF53" s="1146" t="s">
        <v>296</v>
      </c>
      <c r="CG53" s="1146" t="s">
        <v>298</v>
      </c>
      <c r="CU53" s="166"/>
      <c r="CV53" s="166"/>
      <c r="CW53" s="1173" t="s">
        <v>296</v>
      </c>
      <c r="CX53" s="1173" t="s">
        <v>60</v>
      </c>
      <c r="CY53" s="166"/>
      <c r="CZ53" s="166"/>
      <c r="DA53" s="166"/>
      <c r="DB53" s="166"/>
      <c r="DC53" s="165"/>
    </row>
    <row r="54" spans="13:108" x14ac:dyDescent="0.15">
      <c r="CU54" s="166"/>
      <c r="CV54" s="166"/>
      <c r="CW54" s="166"/>
      <c r="CX54" s="166"/>
      <c r="CY54" s="166"/>
      <c r="CZ54" s="166"/>
      <c r="DA54" s="166"/>
      <c r="DB54" s="166"/>
      <c r="DC54" s="165"/>
    </row>
    <row r="55" spans="13:108" x14ac:dyDescent="0.15">
      <c r="W55" s="250"/>
      <c r="AG55" s="248"/>
      <c r="CU55" s="166"/>
      <c r="CV55" s="166"/>
      <c r="CW55" s="166"/>
      <c r="CX55" s="166"/>
      <c r="CY55" s="166"/>
      <c r="CZ55" s="166"/>
      <c r="DA55" s="166"/>
      <c r="DB55" s="166"/>
      <c r="DC55" s="165"/>
    </row>
    <row r="56" spans="13:108" x14ac:dyDescent="0.15">
      <c r="W56" s="250"/>
      <c r="CU56" s="166"/>
      <c r="CV56" s="166"/>
      <c r="CW56" s="166"/>
      <c r="CX56" s="166"/>
      <c r="CY56" s="166"/>
      <c r="CZ56" s="166"/>
      <c r="DA56" s="166"/>
      <c r="DB56" s="166"/>
      <c r="DC56" s="165"/>
    </row>
    <row r="57" spans="13:108" x14ac:dyDescent="0.15">
      <c r="W57" s="250"/>
      <c r="CU57" s="166"/>
      <c r="CV57" s="166"/>
      <c r="CW57" s="166"/>
      <c r="CX57" s="166"/>
      <c r="CY57" s="166"/>
      <c r="CZ57" s="166"/>
      <c r="DA57" s="166"/>
      <c r="DB57" s="166"/>
      <c r="DC57" s="165"/>
    </row>
    <row r="58" spans="13:108" ht="15" x14ac:dyDescent="0.2">
      <c r="W58" s="250"/>
      <c r="AO58" s="334">
        <v>203</v>
      </c>
      <c r="AP58" s="334" t="s">
        <v>3</v>
      </c>
      <c r="AQ58" s="334" t="s">
        <v>4</v>
      </c>
      <c r="AR58" s="334" t="s">
        <v>5</v>
      </c>
      <c r="AS58" s="334" t="s">
        <v>6</v>
      </c>
      <c r="AT58" s="334">
        <v>118</v>
      </c>
      <c r="AU58" s="334">
        <v>2300</v>
      </c>
      <c r="AV58">
        <v>29</v>
      </c>
      <c r="AW58" t="s">
        <v>7</v>
      </c>
      <c r="CU58" s="166"/>
      <c r="CV58" s="166"/>
      <c r="CW58" s="166"/>
      <c r="CX58" s="166"/>
      <c r="CY58" s="166"/>
      <c r="CZ58" s="166"/>
      <c r="DA58" s="166"/>
      <c r="DB58" s="166"/>
      <c r="DC58" s="165"/>
    </row>
    <row r="59" spans="13:108" ht="15" x14ac:dyDescent="0.2">
      <c r="W59" s="250"/>
      <c r="AO59" s="334">
        <v>209</v>
      </c>
      <c r="AP59" s="334" t="s">
        <v>8</v>
      </c>
      <c r="AQ59" s="334" t="s">
        <v>4</v>
      </c>
      <c r="AR59" s="334" t="s">
        <v>5</v>
      </c>
      <c r="AS59" s="334" t="s">
        <v>6</v>
      </c>
      <c r="AT59" s="334">
        <v>112</v>
      </c>
      <c r="AU59" s="334">
        <v>2200</v>
      </c>
      <c r="AV59">
        <v>28</v>
      </c>
      <c r="AW59" t="s">
        <v>9</v>
      </c>
      <c r="CU59" s="166"/>
      <c r="CV59" s="166"/>
      <c r="CW59" s="166"/>
      <c r="CX59" s="166"/>
      <c r="CY59" s="166"/>
      <c r="CZ59" s="166"/>
      <c r="DA59" s="166"/>
      <c r="DB59" s="166"/>
      <c r="DC59" s="165"/>
    </row>
    <row r="60" spans="13:108" ht="15" x14ac:dyDescent="0.2">
      <c r="W60" s="250"/>
      <c r="AO60" s="334">
        <v>205</v>
      </c>
      <c r="AP60" s="334" t="s">
        <v>10</v>
      </c>
      <c r="AQ60" s="334" t="s">
        <v>4</v>
      </c>
      <c r="AR60" s="334" t="s">
        <v>11</v>
      </c>
      <c r="AS60" s="334" t="s">
        <v>6</v>
      </c>
      <c r="AT60" s="334">
        <v>77</v>
      </c>
      <c r="AU60" s="334">
        <v>1800</v>
      </c>
      <c r="AV60">
        <v>23</v>
      </c>
      <c r="AW60" t="s">
        <v>9</v>
      </c>
      <c r="CU60" s="166"/>
      <c r="CV60" s="166"/>
      <c r="CW60" s="166"/>
      <c r="CX60" s="166"/>
      <c r="CY60" s="166"/>
      <c r="CZ60" s="166"/>
      <c r="DA60" s="166"/>
      <c r="DB60" s="166"/>
      <c r="DC60" s="165"/>
    </row>
    <row r="61" spans="13:108" ht="15" x14ac:dyDescent="0.2">
      <c r="AO61">
        <v>104</v>
      </c>
      <c r="AP61" t="s">
        <v>13</v>
      </c>
      <c r="AQ61" t="s">
        <v>14</v>
      </c>
      <c r="AR61" t="s">
        <v>15</v>
      </c>
      <c r="AS61" t="s">
        <v>6</v>
      </c>
      <c r="AT61">
        <v>25</v>
      </c>
      <c r="AU61">
        <v>1276</v>
      </c>
      <c r="AV61"/>
      <c r="AW61"/>
      <c r="CU61" s="166"/>
      <c r="CV61" s="166"/>
      <c r="CW61" s="166"/>
      <c r="CX61" s="166"/>
      <c r="CY61" s="166"/>
      <c r="CZ61" s="166"/>
      <c r="DA61" s="166"/>
      <c r="DB61" s="166"/>
      <c r="DC61" s="165"/>
    </row>
    <row r="62" spans="13:108" ht="15" x14ac:dyDescent="0.2">
      <c r="AO62">
        <v>110</v>
      </c>
      <c r="AP62" t="s">
        <v>16</v>
      </c>
      <c r="AQ62" t="s">
        <v>17</v>
      </c>
      <c r="AR62" t="s">
        <v>12</v>
      </c>
      <c r="AS62" t="s">
        <v>6</v>
      </c>
      <c r="AT62">
        <v>87</v>
      </c>
      <c r="AU62">
        <v>2274</v>
      </c>
      <c r="AV62"/>
      <c r="AW62"/>
      <c r="CU62" s="166"/>
      <c r="CV62" s="166"/>
      <c r="CW62" s="166"/>
      <c r="CX62" s="166"/>
      <c r="CY62" s="166"/>
      <c r="CZ62" s="166"/>
      <c r="DA62" s="166"/>
      <c r="DB62" s="166"/>
      <c r="DC62" s="165"/>
    </row>
    <row r="63" spans="13:108" ht="15" x14ac:dyDescent="0.2">
      <c r="AO63">
        <v>128</v>
      </c>
      <c r="AP63" t="s">
        <v>18</v>
      </c>
      <c r="AQ63" t="s">
        <v>19</v>
      </c>
      <c r="AR63" t="s">
        <v>20</v>
      </c>
      <c r="AS63" t="s">
        <v>6</v>
      </c>
      <c r="AT63" t="s">
        <v>21</v>
      </c>
      <c r="AU63">
        <v>2153</v>
      </c>
      <c r="AV63"/>
      <c r="AW63"/>
      <c r="CU63" s="166"/>
      <c r="CV63" s="166"/>
      <c r="CW63" s="166"/>
      <c r="CX63" s="166"/>
      <c r="CY63" s="166"/>
      <c r="CZ63" s="166"/>
      <c r="DA63" s="166"/>
      <c r="DB63" s="166"/>
      <c r="DC63" s="165"/>
    </row>
    <row r="64" spans="13:108" ht="15" x14ac:dyDescent="0.2">
      <c r="AO64">
        <v>119</v>
      </c>
      <c r="AP64" t="s">
        <v>22</v>
      </c>
      <c r="AQ64" t="s">
        <v>23</v>
      </c>
      <c r="AR64" t="s">
        <v>24</v>
      </c>
      <c r="AS64" t="s">
        <v>25</v>
      </c>
      <c r="AT64">
        <v>24</v>
      </c>
      <c r="AU64">
        <v>856</v>
      </c>
      <c r="AV64"/>
      <c r="AW64"/>
      <c r="CU64" s="166"/>
      <c r="CV64" s="166"/>
      <c r="CW64" s="166"/>
      <c r="CX64" s="166"/>
      <c r="CY64" s="166"/>
      <c r="CZ64" s="166"/>
      <c r="DA64" s="166"/>
      <c r="DB64" s="166"/>
      <c r="DC64" s="165"/>
    </row>
    <row r="65" spans="41:107" ht="15" x14ac:dyDescent="0.2">
      <c r="AO65" s="334">
        <v>203</v>
      </c>
      <c r="AP65" s="334" t="s">
        <v>26</v>
      </c>
      <c r="AQ65" s="334" t="s">
        <v>27</v>
      </c>
      <c r="AR65" s="334" t="s">
        <v>15</v>
      </c>
      <c r="AS65" s="334" t="s">
        <v>6</v>
      </c>
      <c r="AT65" s="334">
        <v>48</v>
      </c>
      <c r="AU65" s="334">
        <v>1941</v>
      </c>
      <c r="AV65"/>
      <c r="AW65"/>
      <c r="CU65" s="166"/>
      <c r="CV65" s="166"/>
      <c r="CW65" s="166"/>
      <c r="CX65" s="166"/>
      <c r="CY65" s="166"/>
      <c r="CZ65" s="166"/>
      <c r="DA65" s="166"/>
      <c r="DB65" s="166"/>
      <c r="DC65" s="165"/>
    </row>
    <row r="66" spans="41:107" ht="15" x14ac:dyDescent="0.2">
      <c r="AO66" s="334">
        <v>214</v>
      </c>
      <c r="AP66" s="334" t="s">
        <v>28</v>
      </c>
      <c r="AQ66" s="334" t="s">
        <v>4</v>
      </c>
      <c r="AR66" s="334" t="s">
        <v>12</v>
      </c>
      <c r="AS66" s="334" t="s">
        <v>6</v>
      </c>
      <c r="AT66" s="334">
        <v>62</v>
      </c>
      <c r="AU66" s="334">
        <v>2197</v>
      </c>
      <c r="AV66"/>
      <c r="AW66"/>
      <c r="CU66" s="166"/>
      <c r="CV66" s="166"/>
      <c r="CW66" s="166"/>
      <c r="CX66" s="166"/>
      <c r="CY66" s="166"/>
      <c r="CZ66" s="166"/>
      <c r="DA66" s="166"/>
      <c r="DB66" s="166"/>
      <c r="DC66" s="165"/>
    </row>
    <row r="67" spans="41:107" ht="15" x14ac:dyDescent="0.2">
      <c r="AO67" s="334">
        <v>212</v>
      </c>
      <c r="AP67" s="334" t="s">
        <v>29</v>
      </c>
      <c r="AQ67" s="334" t="s">
        <v>30</v>
      </c>
      <c r="AR67" s="334" t="s">
        <v>12</v>
      </c>
      <c r="AS67" s="334" t="s">
        <v>6</v>
      </c>
      <c r="AT67" s="334">
        <v>25</v>
      </c>
      <c r="AU67" s="334">
        <v>965</v>
      </c>
      <c r="AV67"/>
      <c r="AW67"/>
      <c r="CU67" s="166"/>
      <c r="CV67" s="166"/>
      <c r="CW67" s="166"/>
      <c r="CX67" s="166"/>
      <c r="CY67" s="166"/>
      <c r="CZ67" s="166"/>
      <c r="DA67" s="166"/>
      <c r="DB67" s="166"/>
      <c r="DC67" s="165"/>
    </row>
    <row r="68" spans="41:107" ht="15" x14ac:dyDescent="0.2">
      <c r="AO68" s="334">
        <v>209</v>
      </c>
      <c r="AP68" s="334" t="s">
        <v>31</v>
      </c>
      <c r="AQ68" s="334" t="s">
        <v>30</v>
      </c>
      <c r="AR68" s="334" t="s">
        <v>12</v>
      </c>
      <c r="AS68" s="334" t="s">
        <v>6</v>
      </c>
      <c r="AT68" s="334">
        <v>25</v>
      </c>
      <c r="AU68" s="334">
        <v>1172</v>
      </c>
      <c r="AV68"/>
      <c r="AW68"/>
      <c r="CU68" s="166"/>
      <c r="CV68" s="166"/>
      <c r="CW68" s="166"/>
      <c r="CX68" s="166"/>
      <c r="CY68" s="166"/>
      <c r="CZ68" s="166"/>
      <c r="DA68" s="166"/>
      <c r="DB68" s="166"/>
      <c r="DC68" s="165"/>
    </row>
    <row r="69" spans="41:107" ht="15" x14ac:dyDescent="0.2">
      <c r="AO69" s="334">
        <v>208</v>
      </c>
      <c r="AP69" s="334" t="s">
        <v>32</v>
      </c>
      <c r="AQ69" s="334" t="s">
        <v>30</v>
      </c>
      <c r="AR69" s="334" t="s">
        <v>12</v>
      </c>
      <c r="AS69" s="334" t="s">
        <v>6</v>
      </c>
      <c r="AT69" s="334">
        <v>25</v>
      </c>
      <c r="AU69" s="334">
        <v>1271</v>
      </c>
      <c r="AV69"/>
      <c r="AW69"/>
      <c r="CU69" s="166"/>
      <c r="CV69" s="166"/>
      <c r="CW69" s="166"/>
      <c r="CX69" s="166"/>
      <c r="CY69" s="166"/>
      <c r="CZ69" s="166"/>
      <c r="DA69" s="166"/>
      <c r="DB69" s="166"/>
      <c r="DC69" s="165"/>
    </row>
    <row r="70" spans="41:107" ht="15" x14ac:dyDescent="0.2">
      <c r="AO70" s="334">
        <v>110</v>
      </c>
      <c r="AP70" s="334" t="s">
        <v>33</v>
      </c>
      <c r="AQ70" s="334" t="s">
        <v>34</v>
      </c>
      <c r="AR70" s="334" t="s">
        <v>12</v>
      </c>
      <c r="AS70" s="334" t="s">
        <v>6</v>
      </c>
      <c r="AT70" s="334">
        <v>30</v>
      </c>
      <c r="AU70" s="334">
        <v>1639</v>
      </c>
      <c r="AV70">
        <v>21</v>
      </c>
      <c r="AW70" t="s">
        <v>35</v>
      </c>
      <c r="CU70" s="166"/>
      <c r="CV70" s="166"/>
      <c r="CW70" s="166"/>
      <c r="CX70" s="166"/>
      <c r="CY70" s="166"/>
      <c r="CZ70" s="166"/>
      <c r="DA70" s="166"/>
      <c r="DB70" s="166"/>
      <c r="DC70" s="165"/>
    </row>
    <row r="71" spans="41:107" ht="15" x14ac:dyDescent="0.2">
      <c r="AO71" s="334">
        <v>111</v>
      </c>
      <c r="AP71" s="334" t="s">
        <v>36</v>
      </c>
      <c r="AQ71" s="334" t="s">
        <v>34</v>
      </c>
      <c r="AR71" s="334" t="s">
        <v>12</v>
      </c>
      <c r="AS71" s="334" t="s">
        <v>6</v>
      </c>
      <c r="AT71" s="334">
        <v>30</v>
      </c>
      <c r="AU71" s="334">
        <v>1722</v>
      </c>
      <c r="AV71"/>
      <c r="AW71"/>
      <c r="CU71" s="166"/>
      <c r="CV71" s="166"/>
      <c r="CW71" s="166"/>
      <c r="CX71" s="166"/>
      <c r="CY71" s="166"/>
      <c r="CZ71" s="166"/>
      <c r="DA71" s="166"/>
      <c r="DB71" s="166"/>
      <c r="DC71" s="165"/>
    </row>
    <row r="72" spans="41:107" ht="15" x14ac:dyDescent="0.2">
      <c r="AO72" s="334">
        <v>112</v>
      </c>
      <c r="AP72" s="334" t="s">
        <v>37</v>
      </c>
      <c r="AQ72" s="334" t="s">
        <v>34</v>
      </c>
      <c r="AR72" s="334" t="s">
        <v>12</v>
      </c>
      <c r="AS72" s="334" t="s">
        <v>6</v>
      </c>
      <c r="AT72" s="334">
        <v>30</v>
      </c>
      <c r="AU72" s="334">
        <v>1371</v>
      </c>
      <c r="AV72"/>
      <c r="AW72"/>
      <c r="CU72" s="166"/>
      <c r="CV72" s="166"/>
      <c r="CW72" s="166"/>
      <c r="CX72" s="166"/>
      <c r="CY72" s="166"/>
      <c r="CZ72" s="166"/>
      <c r="DA72" s="166"/>
      <c r="DB72" s="166"/>
      <c r="DC72" s="165"/>
    </row>
    <row r="73" spans="41:107" ht="15" x14ac:dyDescent="0.2">
      <c r="AO73" s="334">
        <v>113</v>
      </c>
      <c r="AP73" s="334" t="s">
        <v>38</v>
      </c>
      <c r="AQ73" s="334" t="s">
        <v>34</v>
      </c>
      <c r="AR73" s="334" t="s">
        <v>12</v>
      </c>
      <c r="AS73" s="334" t="s">
        <v>6</v>
      </c>
      <c r="AT73" s="334">
        <v>30</v>
      </c>
      <c r="AU73" s="334">
        <v>1551</v>
      </c>
      <c r="AV73"/>
      <c r="AW73"/>
      <c r="CU73" s="166"/>
      <c r="CV73" s="166"/>
      <c r="CW73" s="166"/>
      <c r="CX73" s="166"/>
      <c r="CY73" s="166"/>
      <c r="CZ73" s="166"/>
      <c r="DA73" s="166"/>
      <c r="DB73" s="166"/>
      <c r="DC73" s="165"/>
    </row>
    <row r="74" spans="41:107" ht="15" x14ac:dyDescent="0.2">
      <c r="AO74" s="334">
        <v>201</v>
      </c>
      <c r="AP74" s="334" t="s">
        <v>39</v>
      </c>
      <c r="AQ74" s="334" t="s">
        <v>40</v>
      </c>
      <c r="AR74" s="334" t="s">
        <v>15</v>
      </c>
      <c r="AS74" s="334" t="s">
        <v>6</v>
      </c>
      <c r="AT74" s="334">
        <v>25</v>
      </c>
      <c r="AU74" s="334">
        <v>1153</v>
      </c>
      <c r="AV74">
        <v>15</v>
      </c>
      <c r="AW74" t="s">
        <v>41</v>
      </c>
      <c r="CU74" s="166"/>
      <c r="CV74" s="166"/>
      <c r="CW74" s="166"/>
      <c r="CX74" s="166"/>
      <c r="CY74" s="166"/>
      <c r="CZ74" s="166"/>
      <c r="DA74" s="166"/>
      <c r="DB74" s="166"/>
      <c r="DC74" s="165"/>
    </row>
    <row r="75" spans="41:107" ht="15" x14ac:dyDescent="0.2">
      <c r="AO75" s="334">
        <v>202</v>
      </c>
      <c r="AP75" s="334" t="s">
        <v>42</v>
      </c>
      <c r="AQ75" s="334" t="s">
        <v>4</v>
      </c>
      <c r="AR75" s="334" t="s">
        <v>12</v>
      </c>
      <c r="AS75" s="334" t="s">
        <v>6</v>
      </c>
      <c r="AT75" s="334">
        <v>70</v>
      </c>
      <c r="AU75" s="334">
        <v>1865</v>
      </c>
      <c r="AV75">
        <v>23</v>
      </c>
      <c r="AW75" t="s">
        <v>41</v>
      </c>
      <c r="CU75" s="166"/>
      <c r="CV75" s="166"/>
      <c r="CW75" s="166"/>
      <c r="CX75" s="166"/>
      <c r="CY75" s="166"/>
      <c r="CZ75" s="166"/>
      <c r="DA75" s="166"/>
      <c r="DB75" s="166"/>
      <c r="DC75" s="165"/>
    </row>
    <row r="76" spans="41:107" ht="15" x14ac:dyDescent="0.2">
      <c r="AO76" s="334">
        <v>204</v>
      </c>
      <c r="AP76" s="334" t="s">
        <v>43</v>
      </c>
      <c r="AQ76" s="334" t="s">
        <v>44</v>
      </c>
      <c r="AR76" s="334" t="s">
        <v>15</v>
      </c>
      <c r="AS76" s="334" t="s">
        <v>6</v>
      </c>
      <c r="AT76" s="334">
        <v>70</v>
      </c>
      <c r="AU76" s="334">
        <v>1859</v>
      </c>
      <c r="AV76">
        <v>23</v>
      </c>
      <c r="AW76"/>
      <c r="CU76" s="166"/>
      <c r="CV76" s="166"/>
      <c r="CW76" s="166"/>
      <c r="CX76" s="166"/>
      <c r="CY76" s="166"/>
      <c r="CZ76" s="166"/>
      <c r="DA76" s="166"/>
      <c r="DB76" s="166"/>
      <c r="DC76" s="165"/>
    </row>
    <row r="77" spans="41:107" ht="15" x14ac:dyDescent="0.2">
      <c r="AO77">
        <v>200</v>
      </c>
      <c r="AP77" t="s">
        <v>45</v>
      </c>
      <c r="AQ77" t="s">
        <v>46</v>
      </c>
      <c r="AR77" t="s">
        <v>15</v>
      </c>
      <c r="AS77" t="s">
        <v>6</v>
      </c>
      <c r="AT77">
        <v>70</v>
      </c>
      <c r="AU77">
        <v>2372</v>
      </c>
      <c r="AV77">
        <v>30</v>
      </c>
      <c r="AW77"/>
      <c r="CU77" s="166"/>
      <c r="CV77" s="166"/>
      <c r="CW77" s="166"/>
      <c r="CX77" s="166"/>
      <c r="CY77" s="166"/>
      <c r="CZ77" s="166"/>
      <c r="DA77" s="166"/>
      <c r="DB77" s="166"/>
      <c r="DC77" s="165"/>
    </row>
    <row r="78" spans="41:107" ht="15" x14ac:dyDescent="0.2">
      <c r="AO78">
        <v>211</v>
      </c>
      <c r="AP78" t="s">
        <v>47</v>
      </c>
      <c r="AQ78" t="s">
        <v>48</v>
      </c>
      <c r="AR78" t="s">
        <v>49</v>
      </c>
      <c r="AS78" t="s">
        <v>6</v>
      </c>
      <c r="AT78">
        <v>20</v>
      </c>
      <c r="AU78">
        <v>320</v>
      </c>
      <c r="AV78"/>
      <c r="AW78"/>
      <c r="CU78" s="166"/>
      <c r="CV78" s="166"/>
      <c r="CW78" s="166"/>
      <c r="CX78" s="166"/>
      <c r="CY78" s="166"/>
      <c r="CZ78" s="166"/>
      <c r="DA78" s="166"/>
      <c r="DB78" s="166"/>
      <c r="DC78" s="165"/>
    </row>
    <row r="79" spans="41:107" x14ac:dyDescent="0.15">
      <c r="CU79" s="166"/>
      <c r="CV79" s="166"/>
      <c r="CW79" s="166"/>
      <c r="CX79" s="166"/>
      <c r="CY79" s="166"/>
      <c r="CZ79" s="166"/>
      <c r="DA79" s="166"/>
      <c r="DB79" s="166"/>
      <c r="DC79" s="165"/>
    </row>
    <row r="80" spans="41:107" x14ac:dyDescent="0.15">
      <c r="CU80" s="166"/>
      <c r="CV80" s="166"/>
      <c r="CW80" s="166"/>
      <c r="CX80" s="166"/>
      <c r="CY80" s="166"/>
      <c r="CZ80" s="166"/>
      <c r="DA80" s="166"/>
      <c r="DB80" s="166"/>
      <c r="DC80" s="165"/>
    </row>
  </sheetData>
  <mergeCells count="183">
    <mergeCell ref="AI8:AI15"/>
    <mergeCell ref="AK17:AK26"/>
    <mergeCell ref="AG4:AL4"/>
    <mergeCell ref="AO4:AV4"/>
    <mergeCell ref="AX4:BC4"/>
    <mergeCell ref="V7:V23"/>
    <mergeCell ref="V27:V43"/>
    <mergeCell ref="BA9:BA17"/>
    <mergeCell ref="AZ7:AZ15"/>
    <mergeCell ref="AG18:AG27"/>
    <mergeCell ref="AH18:AH27"/>
    <mergeCell ref="AI18:AI27"/>
    <mergeCell ref="AJ17:AJ26"/>
    <mergeCell ref="AJ7:AJ14"/>
    <mergeCell ref="AK7:AK14"/>
    <mergeCell ref="AL7:AL14"/>
    <mergeCell ref="AC13:AC24"/>
    <mergeCell ref="AD13:AD24"/>
    <mergeCell ref="AE13:AE24"/>
    <mergeCell ref="N4:P4"/>
    <mergeCell ref="S7:S23"/>
    <mergeCell ref="T7:T23"/>
    <mergeCell ref="U7:U23"/>
    <mergeCell ref="S27:S43"/>
    <mergeCell ref="T27:T43"/>
    <mergeCell ref="U27:U43"/>
    <mergeCell ref="X4:AE4"/>
    <mergeCell ref="Z27:Z34"/>
    <mergeCell ref="X27:X34"/>
    <mergeCell ref="Y27:Y34"/>
    <mergeCell ref="AA27:AA34"/>
    <mergeCell ref="Z11:Z22"/>
    <mergeCell ref="Y11:Y22"/>
    <mergeCell ref="X11:X22"/>
    <mergeCell ref="AA11:AA22"/>
    <mergeCell ref="AB29:AB36"/>
    <mergeCell ref="S4:U4"/>
    <mergeCell ref="AC29:AC36"/>
    <mergeCell ref="AD29:AD36"/>
    <mergeCell ref="AE29:AE36"/>
    <mergeCell ref="N27:N35"/>
    <mergeCell ref="O27:O35"/>
    <mergeCell ref="P27:P35"/>
    <mergeCell ref="Q7:Q23"/>
    <mergeCell ref="Q27:Q35"/>
    <mergeCell ref="AB13:AB24"/>
    <mergeCell ref="DD4:DK4"/>
    <mergeCell ref="DC28:DC51"/>
    <mergeCell ref="AM21:AM22"/>
    <mergeCell ref="BU20:BU21"/>
    <mergeCell ref="CL19:CL20"/>
    <mergeCell ref="AM18:AM20"/>
    <mergeCell ref="AM37:AM39"/>
    <mergeCell ref="CL32:CL34"/>
    <mergeCell ref="CN7:CN18"/>
    <mergeCell ref="BD46:BD51"/>
    <mergeCell ref="BD9:BD10"/>
    <mergeCell ref="BD17:BD19"/>
    <mergeCell ref="DC13:DC14"/>
    <mergeCell ref="CL48:CL51"/>
    <mergeCell ref="BD37:BD39"/>
    <mergeCell ref="CL27:CL29"/>
    <mergeCell ref="BW7:BW14"/>
    <mergeCell ref="BR9:BR17"/>
    <mergeCell ref="AM44:AM51"/>
    <mergeCell ref="AG8:AG15"/>
    <mergeCell ref="AH8:AH15"/>
    <mergeCell ref="A1:K1"/>
    <mergeCell ref="M1:DC1"/>
    <mergeCell ref="X2:AA2"/>
    <mergeCell ref="AB2:AC2"/>
    <mergeCell ref="AD2:AE2"/>
    <mergeCell ref="AO2:AR2"/>
    <mergeCell ref="AS2:AT2"/>
    <mergeCell ref="AL17:AL26"/>
    <mergeCell ref="AZ19:AZ27"/>
    <mergeCell ref="BA21:BA29"/>
    <mergeCell ref="BB21:BB29"/>
    <mergeCell ref="BC21:BC29"/>
    <mergeCell ref="BE4:BM4"/>
    <mergeCell ref="BI7:BI22"/>
    <mergeCell ref="BJ9:BJ24"/>
    <mergeCell ref="BK9:BK24"/>
    <mergeCell ref="BL9:BL24"/>
    <mergeCell ref="BM9:BM24"/>
    <mergeCell ref="CF7:CF15"/>
    <mergeCell ref="CG7:CG15"/>
    <mergeCell ref="CH7:CH15"/>
    <mergeCell ref="N7:N23"/>
    <mergeCell ref="O7:O23"/>
    <mergeCell ref="P7:P23"/>
    <mergeCell ref="DC15:DC17"/>
    <mergeCell ref="CA2:CB2"/>
    <mergeCell ref="CC2:CD2"/>
    <mergeCell ref="CN2:CQ2"/>
    <mergeCell ref="CR2:CS2"/>
    <mergeCell ref="CT2:CU2"/>
    <mergeCell ref="AU2:AV2"/>
    <mergeCell ref="BF2:BI2"/>
    <mergeCell ref="BJ2:BK2"/>
    <mergeCell ref="BL2:BM2"/>
    <mergeCell ref="BW2:BZ2"/>
    <mergeCell ref="BU17:BU19"/>
    <mergeCell ref="AX7:AX15"/>
    <mergeCell ref="AY7:AY15"/>
    <mergeCell ref="CD9:CD16"/>
    <mergeCell ref="BW4:CD4"/>
    <mergeCell ref="CF4:CK4"/>
    <mergeCell ref="BB9:BB17"/>
    <mergeCell ref="BC9:BC17"/>
    <mergeCell ref="AX19:AX27"/>
    <mergeCell ref="AY19:AY27"/>
    <mergeCell ref="BO4:BT4"/>
    <mergeCell ref="BO7:BO15"/>
    <mergeCell ref="CW4:DB4"/>
    <mergeCell ref="CZ9:CZ17"/>
    <mergeCell ref="DA9:DA17"/>
    <mergeCell ref="DB9:DB17"/>
    <mergeCell ref="CN4:CU4"/>
    <mergeCell ref="BX7:BX14"/>
    <mergeCell ref="BY7:BY14"/>
    <mergeCell ref="CA9:CA16"/>
    <mergeCell ref="CB9:CB16"/>
    <mergeCell ref="CC9:CC16"/>
    <mergeCell ref="BZ7:BZ14"/>
    <mergeCell ref="BF7:BF22"/>
    <mergeCell ref="BG7:BG22"/>
    <mergeCell ref="BH7:BH22"/>
    <mergeCell ref="CF35:CF47"/>
    <mergeCell ref="CG35:CG47"/>
    <mergeCell ref="CH35:CH47"/>
    <mergeCell ref="CI37:CI49"/>
    <mergeCell ref="CJ37:CJ49"/>
    <mergeCell ref="CK37:CK49"/>
    <mergeCell ref="CJ9:CJ17"/>
    <mergeCell ref="CK9:CK17"/>
    <mergeCell ref="CF19:CF31"/>
    <mergeCell ref="CG19:CG31"/>
    <mergeCell ref="CH19:CH31"/>
    <mergeCell ref="CI21:CI33"/>
    <mergeCell ref="CJ21:CJ33"/>
    <mergeCell ref="BT9:BT17"/>
    <mergeCell ref="BO19:BO31"/>
    <mergeCell ref="CI9:CI17"/>
    <mergeCell ref="BP19:BP31"/>
    <mergeCell ref="BQ19:BQ31"/>
    <mergeCell ref="BS9:BS17"/>
    <mergeCell ref="BP7:BP15"/>
    <mergeCell ref="BQ7:BQ15"/>
    <mergeCell ref="BR21:BR33"/>
    <mergeCell ref="BS21:BS33"/>
    <mergeCell ref="BT21:BT33"/>
    <mergeCell ref="BU46:BU51"/>
    <mergeCell ref="CW19:CW35"/>
    <mergeCell ref="CX19:CX35"/>
    <mergeCell ref="CY19:CY35"/>
    <mergeCell ref="CS29:CS36"/>
    <mergeCell ref="CL41:CL43"/>
    <mergeCell ref="BU37:BU39"/>
    <mergeCell ref="CL22:CL24"/>
    <mergeCell ref="CT29:CT36"/>
    <mergeCell ref="CU29:CU36"/>
    <mergeCell ref="CR9:CR20"/>
    <mergeCell ref="CP7:CP18"/>
    <mergeCell ref="CS9:CS20"/>
    <mergeCell ref="CT9:CT20"/>
    <mergeCell ref="CU9:CU20"/>
    <mergeCell ref="CO7:CO18"/>
    <mergeCell ref="CQ7:CQ18"/>
    <mergeCell ref="CW7:CW15"/>
    <mergeCell ref="CX7:CX15"/>
    <mergeCell ref="CY7:CY15"/>
    <mergeCell ref="CZ21:CZ37"/>
    <mergeCell ref="DA21:DA37"/>
    <mergeCell ref="DB21:DB37"/>
    <mergeCell ref="CO22:CO23"/>
    <mergeCell ref="CS22:CS23"/>
    <mergeCell ref="CK21:CK33"/>
    <mergeCell ref="CN27:CN34"/>
    <mergeCell ref="CO27:CO34"/>
    <mergeCell ref="CP27:CP34"/>
    <mergeCell ref="CQ27:CQ34"/>
    <mergeCell ref="CR29:CR36"/>
  </mergeCells>
  <phoneticPr fontId="12" type="noConversion"/>
  <pageMargins left="0.25" right="0.25" top="0.75" bottom="0.75" header="0.3" footer="0.3"/>
  <pageSetup paperSize="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1EDEA-D046-4176-B979-60AEB48DCF23}">
  <sheetPr codeName="Sheet20">
    <tabColor theme="9" tint="-0.499984740745262"/>
  </sheetPr>
  <dimension ref="A1:T19"/>
  <sheetViews>
    <sheetView zoomScale="60" zoomScaleNormal="6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2" sqref="A2"/>
    </sheetView>
  </sheetViews>
  <sheetFormatPr baseColWidth="10" defaultColWidth="8.83203125" defaultRowHeight="15" x14ac:dyDescent="0.2"/>
  <cols>
    <col min="1" max="1" width="10.5" bestFit="1" customWidth="1"/>
    <col min="2" max="2" width="11.5" hidden="1" customWidth="1"/>
    <col min="3" max="3" width="10.1640625" bestFit="1" customWidth="1"/>
    <col min="4" max="4" width="10.83203125" bestFit="1" customWidth="1"/>
    <col min="5" max="5" width="50.83203125" bestFit="1" customWidth="1"/>
    <col min="6" max="6" width="13.1640625" bestFit="1" customWidth="1"/>
    <col min="7" max="7" width="16.5" bestFit="1" customWidth="1"/>
    <col min="8" max="8" width="14.83203125" bestFit="1" customWidth="1"/>
    <col min="9" max="9" width="11.5" bestFit="1" customWidth="1"/>
    <col min="10" max="10" width="11.5" customWidth="1"/>
    <col min="11" max="12" width="14.5" customWidth="1"/>
    <col min="13" max="14" width="19.5" customWidth="1"/>
    <col min="15" max="15" width="18.83203125" customWidth="1"/>
    <col min="16" max="16" width="19.5" customWidth="1"/>
    <col min="17" max="17" width="19.1640625" customWidth="1"/>
    <col min="18" max="18" width="19.5" customWidth="1"/>
    <col min="19" max="19" width="20.5" customWidth="1"/>
    <col min="20" max="20" width="28.5" customWidth="1"/>
  </cols>
  <sheetData>
    <row r="1" spans="1:20" ht="64" x14ac:dyDescent="0.2">
      <c r="A1" s="110" t="s">
        <v>994</v>
      </c>
      <c r="B1" s="110" t="s">
        <v>995</v>
      </c>
      <c r="C1" s="110" t="s">
        <v>996</v>
      </c>
      <c r="D1" s="110" t="s">
        <v>997</v>
      </c>
      <c r="E1" s="110" t="s">
        <v>998</v>
      </c>
      <c r="F1" s="110" t="s">
        <v>999</v>
      </c>
      <c r="G1" s="110" t="s">
        <v>1000</v>
      </c>
      <c r="H1" s="101" t="s">
        <v>1001</v>
      </c>
      <c r="I1" s="101" t="s">
        <v>1002</v>
      </c>
      <c r="J1" s="101" t="s">
        <v>1003</v>
      </c>
      <c r="K1" s="101" t="s">
        <v>1004</v>
      </c>
      <c r="L1" s="101" t="s">
        <v>1005</v>
      </c>
      <c r="M1" s="122" t="s">
        <v>1006</v>
      </c>
      <c r="N1" s="122" t="s">
        <v>1007</v>
      </c>
      <c r="O1" s="122" t="s">
        <v>1008</v>
      </c>
      <c r="P1" s="122" t="s">
        <v>1009</v>
      </c>
      <c r="Q1" s="122" t="s">
        <v>1010</v>
      </c>
      <c r="R1" s="122" t="s">
        <v>1011</v>
      </c>
      <c r="S1" s="122" t="s">
        <v>1012</v>
      </c>
      <c r="T1" s="122" t="s">
        <v>1013</v>
      </c>
    </row>
    <row r="2" spans="1:20" ht="32" x14ac:dyDescent="0.2">
      <c r="A2" s="92" t="s">
        <v>2</v>
      </c>
      <c r="B2" s="92">
        <v>1</v>
      </c>
      <c r="C2" s="92">
        <v>2</v>
      </c>
      <c r="D2" s="92" t="s">
        <v>1014</v>
      </c>
      <c r="E2" s="92" t="s">
        <v>121</v>
      </c>
      <c r="F2" s="107">
        <v>8</v>
      </c>
      <c r="G2" s="107">
        <v>0.5</v>
      </c>
      <c r="H2" s="92">
        <v>67</v>
      </c>
      <c r="I2" s="92">
        <f>ROUNDUP(H2/9, 0)</f>
        <v>8</v>
      </c>
      <c r="J2" s="80"/>
      <c r="K2" s="80">
        <v>4</v>
      </c>
      <c r="L2" s="80">
        <v>6</v>
      </c>
      <c r="M2" s="122" t="s">
        <v>1015</v>
      </c>
      <c r="N2" s="122" t="s">
        <v>1015</v>
      </c>
      <c r="O2" s="122" t="s">
        <v>1016</v>
      </c>
      <c r="P2" s="122" t="s">
        <v>1016</v>
      </c>
      <c r="Q2" s="157">
        <f>((H2/K2)*(G2*60))/60</f>
        <v>8.375</v>
      </c>
      <c r="R2" s="158">
        <f>((H2/L2)*(G2*60))/60</f>
        <v>5.583333333333333</v>
      </c>
      <c r="S2" s="155"/>
      <c r="T2" s="155"/>
    </row>
    <row r="3" spans="1:20" ht="32" x14ac:dyDescent="0.2">
      <c r="A3" s="92" t="s">
        <v>2</v>
      </c>
      <c r="B3" s="92">
        <v>2</v>
      </c>
      <c r="C3" s="92">
        <v>3</v>
      </c>
      <c r="D3" s="92" t="s">
        <v>1014</v>
      </c>
      <c r="E3" s="92" t="s">
        <v>1017</v>
      </c>
      <c r="F3" s="92">
        <v>6</v>
      </c>
      <c r="G3" s="92">
        <v>0.25</v>
      </c>
      <c r="H3" s="92">
        <v>64</v>
      </c>
      <c r="I3" s="92">
        <f t="shared" ref="I3:I19" si="0">ROUNDUP(H3/9, 0)</f>
        <v>8</v>
      </c>
      <c r="J3" s="80"/>
      <c r="K3" s="80">
        <v>4</v>
      </c>
      <c r="L3" s="80">
        <v>6</v>
      </c>
      <c r="M3" s="122" t="s">
        <v>1018</v>
      </c>
      <c r="N3" s="122" t="s">
        <v>1018</v>
      </c>
      <c r="O3" s="122" t="s">
        <v>1019</v>
      </c>
      <c r="P3" s="122" t="s">
        <v>1019</v>
      </c>
      <c r="Q3" s="157">
        <f t="shared" ref="Q3:Q19" si="1">((H3/K3)*(G3*60))/60</f>
        <v>4</v>
      </c>
      <c r="R3" s="158">
        <f t="shared" ref="R3:R19" si="2">((H3/L3)*(G3*60))/60</f>
        <v>2.6666666666666665</v>
      </c>
      <c r="S3" s="155"/>
      <c r="T3" s="155"/>
    </row>
    <row r="4" spans="1:20" ht="32" x14ac:dyDescent="0.2">
      <c r="A4" s="92" t="s">
        <v>2</v>
      </c>
      <c r="B4" s="92">
        <v>4</v>
      </c>
      <c r="C4" s="92">
        <v>5</v>
      </c>
      <c r="D4" s="92" t="s">
        <v>1014</v>
      </c>
      <c r="E4" s="92" t="s">
        <v>1020</v>
      </c>
      <c r="F4" s="107">
        <v>4</v>
      </c>
      <c r="G4" s="107">
        <v>0.25</v>
      </c>
      <c r="H4" s="92">
        <v>67</v>
      </c>
      <c r="I4" s="92">
        <f t="shared" si="0"/>
        <v>8</v>
      </c>
      <c r="J4" s="80"/>
      <c r="K4" s="80">
        <v>4</v>
      </c>
      <c r="L4" s="80">
        <v>6</v>
      </c>
      <c r="M4" s="122" t="s">
        <v>1021</v>
      </c>
      <c r="N4" s="122" t="s">
        <v>1021</v>
      </c>
      <c r="O4" s="122" t="s">
        <v>1022</v>
      </c>
      <c r="P4" s="122" t="s">
        <v>1022</v>
      </c>
      <c r="Q4" s="157">
        <f t="shared" si="1"/>
        <v>4.1875</v>
      </c>
      <c r="R4" s="158">
        <f t="shared" si="2"/>
        <v>2.7916666666666665</v>
      </c>
      <c r="S4" s="155"/>
      <c r="T4" s="155"/>
    </row>
    <row r="5" spans="1:20" ht="32" x14ac:dyDescent="0.2">
      <c r="A5" s="92" t="s">
        <v>2</v>
      </c>
      <c r="B5" s="92">
        <v>4</v>
      </c>
      <c r="C5" s="92">
        <v>5</v>
      </c>
      <c r="D5" s="92" t="s">
        <v>1014</v>
      </c>
      <c r="E5" s="92" t="s">
        <v>1023</v>
      </c>
      <c r="F5" s="107">
        <v>8</v>
      </c>
      <c r="G5" s="107">
        <v>1</v>
      </c>
      <c r="H5" s="92">
        <v>67</v>
      </c>
      <c r="I5" s="92">
        <f t="shared" si="0"/>
        <v>8</v>
      </c>
      <c r="J5" s="80"/>
      <c r="K5" s="80">
        <v>4</v>
      </c>
      <c r="L5" s="80">
        <v>6</v>
      </c>
      <c r="M5" s="122" t="s">
        <v>1021</v>
      </c>
      <c r="N5" s="122" t="s">
        <v>1021</v>
      </c>
      <c r="O5" s="122" t="s">
        <v>1022</v>
      </c>
      <c r="P5" s="122" t="s">
        <v>1022</v>
      </c>
      <c r="Q5" s="157">
        <f t="shared" si="1"/>
        <v>16.75</v>
      </c>
      <c r="R5" s="158">
        <f t="shared" si="2"/>
        <v>11.166666666666666</v>
      </c>
      <c r="S5" s="155"/>
      <c r="T5" s="155"/>
    </row>
    <row r="6" spans="1:20" ht="61" customHeight="1" x14ac:dyDescent="0.2">
      <c r="A6" s="92" t="s">
        <v>2</v>
      </c>
      <c r="B6" s="92">
        <v>7</v>
      </c>
      <c r="C6" s="92">
        <v>8</v>
      </c>
      <c r="D6" s="92" t="s">
        <v>1024</v>
      </c>
      <c r="E6" s="92" t="s">
        <v>1020</v>
      </c>
      <c r="F6" s="107">
        <v>4</v>
      </c>
      <c r="G6" s="107">
        <v>0.25</v>
      </c>
      <c r="H6" s="92">
        <v>69</v>
      </c>
      <c r="I6" s="92">
        <f t="shared" si="0"/>
        <v>8</v>
      </c>
      <c r="J6" s="92"/>
      <c r="K6" s="92"/>
      <c r="L6" s="92"/>
      <c r="M6" s="155"/>
      <c r="N6" s="155"/>
      <c r="O6" s="155"/>
      <c r="P6" s="155"/>
      <c r="Q6" s="155"/>
      <c r="R6" s="155"/>
      <c r="S6" s="122" t="s">
        <v>1025</v>
      </c>
      <c r="T6" s="156" t="s">
        <v>1026</v>
      </c>
    </row>
    <row r="7" spans="1:20" ht="32" x14ac:dyDescent="0.2">
      <c r="A7" s="92" t="s">
        <v>1027</v>
      </c>
      <c r="B7" s="92">
        <v>1</v>
      </c>
      <c r="C7" s="92">
        <v>2</v>
      </c>
      <c r="D7" s="92" t="s">
        <v>1014</v>
      </c>
      <c r="E7" s="92" t="s">
        <v>121</v>
      </c>
      <c r="F7" s="107">
        <v>8</v>
      </c>
      <c r="G7" s="107">
        <v>0.5</v>
      </c>
      <c r="H7" s="154">
        <v>50</v>
      </c>
      <c r="I7" s="92">
        <f t="shared" si="0"/>
        <v>6</v>
      </c>
      <c r="J7" s="80"/>
      <c r="K7" s="80">
        <v>4</v>
      </c>
      <c r="L7" s="80">
        <v>6</v>
      </c>
      <c r="M7" s="122" t="s">
        <v>1028</v>
      </c>
      <c r="N7" s="122" t="s">
        <v>1028</v>
      </c>
      <c r="O7" s="122" t="s">
        <v>1029</v>
      </c>
      <c r="P7" s="122" t="s">
        <v>1030</v>
      </c>
      <c r="Q7" s="157">
        <f t="shared" si="1"/>
        <v>6.25</v>
      </c>
      <c r="R7" s="158">
        <f t="shared" si="2"/>
        <v>4.166666666666667</v>
      </c>
      <c r="S7" s="155"/>
      <c r="T7" s="155"/>
    </row>
    <row r="8" spans="1:20" ht="32" x14ac:dyDescent="0.2">
      <c r="A8" s="92" t="s">
        <v>1027</v>
      </c>
      <c r="B8" s="92">
        <v>2</v>
      </c>
      <c r="C8" s="92">
        <v>3</v>
      </c>
      <c r="D8" s="92" t="s">
        <v>1014</v>
      </c>
      <c r="E8" s="92" t="s">
        <v>1017</v>
      </c>
      <c r="F8" s="92">
        <v>6</v>
      </c>
      <c r="G8" s="92">
        <v>0.25</v>
      </c>
      <c r="H8" s="92">
        <v>54</v>
      </c>
      <c r="I8" s="92">
        <f t="shared" si="0"/>
        <v>6</v>
      </c>
      <c r="J8" s="80"/>
      <c r="K8" s="80">
        <v>4</v>
      </c>
      <c r="L8" s="80">
        <v>6</v>
      </c>
      <c r="M8" s="122" t="s">
        <v>1031</v>
      </c>
      <c r="N8" s="122" t="s">
        <v>1031</v>
      </c>
      <c r="O8" s="122" t="s">
        <v>1032</v>
      </c>
      <c r="P8" s="122" t="s">
        <v>1033</v>
      </c>
      <c r="Q8" s="157">
        <f t="shared" si="1"/>
        <v>3.375</v>
      </c>
      <c r="R8" s="158">
        <f t="shared" si="2"/>
        <v>2.25</v>
      </c>
      <c r="S8" s="155"/>
      <c r="T8" s="155"/>
    </row>
    <row r="9" spans="1:20" ht="32" x14ac:dyDescent="0.2">
      <c r="A9" s="92" t="s">
        <v>1027</v>
      </c>
      <c r="B9" s="92">
        <v>4</v>
      </c>
      <c r="C9" s="92">
        <v>5</v>
      </c>
      <c r="D9" s="92" t="s">
        <v>1014</v>
      </c>
      <c r="E9" s="92" t="s">
        <v>1020</v>
      </c>
      <c r="F9" s="107">
        <v>4</v>
      </c>
      <c r="G9" s="107">
        <v>0.25</v>
      </c>
      <c r="H9" s="92">
        <v>52</v>
      </c>
      <c r="I9" s="92">
        <f t="shared" si="0"/>
        <v>6</v>
      </c>
      <c r="J9" s="80"/>
      <c r="K9" s="80">
        <v>4</v>
      </c>
      <c r="L9" s="80">
        <v>6</v>
      </c>
      <c r="M9" s="122" t="s">
        <v>1034</v>
      </c>
      <c r="N9" s="122" t="s">
        <v>1034</v>
      </c>
      <c r="O9" s="122" t="s">
        <v>1035</v>
      </c>
      <c r="P9" s="122" t="s">
        <v>1036</v>
      </c>
      <c r="Q9" s="157">
        <f t="shared" si="1"/>
        <v>3.25</v>
      </c>
      <c r="R9" s="158">
        <f t="shared" si="2"/>
        <v>2.1666666666666665</v>
      </c>
      <c r="S9" s="155"/>
      <c r="T9" s="155"/>
    </row>
    <row r="10" spans="1:20" ht="32" x14ac:dyDescent="0.2">
      <c r="A10" s="92" t="s">
        <v>1027</v>
      </c>
      <c r="B10" s="92">
        <v>4</v>
      </c>
      <c r="C10" s="92">
        <v>5</v>
      </c>
      <c r="D10" s="92" t="s">
        <v>1014</v>
      </c>
      <c r="E10" s="92" t="s">
        <v>1023</v>
      </c>
      <c r="F10" s="107">
        <v>8</v>
      </c>
      <c r="G10" s="107">
        <v>1</v>
      </c>
      <c r="H10" s="92">
        <v>52</v>
      </c>
      <c r="I10" s="92">
        <f t="shared" si="0"/>
        <v>6</v>
      </c>
      <c r="J10" s="80"/>
      <c r="K10" s="80">
        <v>4</v>
      </c>
      <c r="L10" s="80">
        <v>6</v>
      </c>
      <c r="M10" s="122" t="s">
        <v>1037</v>
      </c>
      <c r="N10" s="122" t="s">
        <v>1037</v>
      </c>
      <c r="O10" s="122" t="s">
        <v>1038</v>
      </c>
      <c r="P10" s="122" t="s">
        <v>1039</v>
      </c>
      <c r="Q10" s="157">
        <f t="shared" si="1"/>
        <v>13</v>
      </c>
      <c r="R10" s="158">
        <f t="shared" si="2"/>
        <v>8.6666666666666661</v>
      </c>
      <c r="S10" s="155"/>
      <c r="T10" s="155"/>
    </row>
    <row r="11" spans="1:20" ht="32" x14ac:dyDescent="0.2">
      <c r="A11" s="92" t="s">
        <v>1040</v>
      </c>
      <c r="B11" s="92">
        <v>1</v>
      </c>
      <c r="C11" s="92">
        <v>2</v>
      </c>
      <c r="D11" s="92" t="s">
        <v>1014</v>
      </c>
      <c r="E11" s="92" t="s">
        <v>121</v>
      </c>
      <c r="F11" s="107">
        <v>8</v>
      </c>
      <c r="G11" s="107">
        <v>0.5</v>
      </c>
      <c r="H11" s="92">
        <v>50</v>
      </c>
      <c r="I11" s="92">
        <f t="shared" si="0"/>
        <v>6</v>
      </c>
      <c r="J11" s="80"/>
      <c r="K11" s="80">
        <v>4</v>
      </c>
      <c r="L11" s="80">
        <v>6</v>
      </c>
      <c r="M11" s="122" t="s">
        <v>1041</v>
      </c>
      <c r="N11" s="122" t="s">
        <v>1041</v>
      </c>
      <c r="O11" s="122" t="s">
        <v>1042</v>
      </c>
      <c r="P11" s="122" t="s">
        <v>1043</v>
      </c>
      <c r="Q11" s="157">
        <f t="shared" si="1"/>
        <v>6.25</v>
      </c>
      <c r="R11" s="158">
        <f t="shared" si="2"/>
        <v>4.166666666666667</v>
      </c>
      <c r="S11" s="155"/>
      <c r="T11" s="155"/>
    </row>
    <row r="12" spans="1:20" ht="32" x14ac:dyDescent="0.2">
      <c r="A12" s="92" t="s">
        <v>1040</v>
      </c>
      <c r="B12" s="92">
        <v>2</v>
      </c>
      <c r="C12" s="92">
        <v>3</v>
      </c>
      <c r="D12" s="92" t="s">
        <v>1014</v>
      </c>
      <c r="E12" s="92" t="s">
        <v>1017</v>
      </c>
      <c r="F12" s="92">
        <v>6</v>
      </c>
      <c r="G12" s="92">
        <v>0.25</v>
      </c>
      <c r="H12" s="92">
        <v>56</v>
      </c>
      <c r="I12" s="92">
        <f t="shared" si="0"/>
        <v>7</v>
      </c>
      <c r="J12" s="80"/>
      <c r="K12" s="80">
        <v>4</v>
      </c>
      <c r="L12" s="80">
        <v>6</v>
      </c>
      <c r="M12" s="122" t="s">
        <v>1044</v>
      </c>
      <c r="N12" s="122" t="s">
        <v>1044</v>
      </c>
      <c r="O12" s="122" t="s">
        <v>1045</v>
      </c>
      <c r="P12" s="122" t="s">
        <v>1046</v>
      </c>
      <c r="Q12" s="157">
        <f t="shared" si="1"/>
        <v>3.5</v>
      </c>
      <c r="R12" s="158">
        <f t="shared" si="2"/>
        <v>2.3333333333333335</v>
      </c>
      <c r="S12" s="155"/>
      <c r="T12" s="155"/>
    </row>
    <row r="13" spans="1:20" ht="32" x14ac:dyDescent="0.2">
      <c r="A13" s="92" t="s">
        <v>1040</v>
      </c>
      <c r="B13" s="92">
        <v>4</v>
      </c>
      <c r="C13" s="92">
        <v>5</v>
      </c>
      <c r="D13" s="92" t="s">
        <v>1014</v>
      </c>
      <c r="E13" s="92" t="s">
        <v>1020</v>
      </c>
      <c r="F13" s="107">
        <v>4</v>
      </c>
      <c r="G13" s="107">
        <v>0.25</v>
      </c>
      <c r="H13" s="92">
        <v>53</v>
      </c>
      <c r="I13" s="92">
        <f t="shared" si="0"/>
        <v>6</v>
      </c>
      <c r="J13" s="80"/>
      <c r="K13" s="80">
        <v>4</v>
      </c>
      <c r="L13" s="80">
        <v>6</v>
      </c>
      <c r="M13" s="122" t="s">
        <v>1047</v>
      </c>
      <c r="N13" s="122" t="s">
        <v>1047</v>
      </c>
      <c r="O13" s="122" t="s">
        <v>1048</v>
      </c>
      <c r="P13" s="122" t="s">
        <v>1049</v>
      </c>
      <c r="Q13" s="157">
        <f t="shared" si="1"/>
        <v>3.3125</v>
      </c>
      <c r="R13" s="158">
        <f t="shared" si="2"/>
        <v>2.2083333333333335</v>
      </c>
      <c r="S13" s="155"/>
      <c r="T13" s="155"/>
    </row>
    <row r="14" spans="1:20" ht="32" x14ac:dyDescent="0.2">
      <c r="A14" s="92" t="s">
        <v>1040</v>
      </c>
      <c r="B14" s="92">
        <v>4</v>
      </c>
      <c r="C14" s="92">
        <v>5</v>
      </c>
      <c r="D14" s="92" t="s">
        <v>1014</v>
      </c>
      <c r="E14" s="92" t="s">
        <v>1023</v>
      </c>
      <c r="F14" s="107">
        <v>8</v>
      </c>
      <c r="G14" s="107">
        <v>1</v>
      </c>
      <c r="H14" s="92">
        <v>53</v>
      </c>
      <c r="I14" s="92">
        <f t="shared" si="0"/>
        <v>6</v>
      </c>
      <c r="J14" s="80"/>
      <c r="K14" s="80">
        <v>4</v>
      </c>
      <c r="L14" s="80">
        <v>6</v>
      </c>
      <c r="M14" s="122" t="s">
        <v>1050</v>
      </c>
      <c r="N14" s="122" t="s">
        <v>1050</v>
      </c>
      <c r="O14" s="122" t="s">
        <v>1051</v>
      </c>
      <c r="P14" s="122" t="s">
        <v>1052</v>
      </c>
      <c r="Q14" s="157">
        <f t="shared" si="1"/>
        <v>13.25</v>
      </c>
      <c r="R14" s="158">
        <f t="shared" si="2"/>
        <v>8.8333333333333339</v>
      </c>
      <c r="S14" s="155"/>
      <c r="T14" s="155"/>
    </row>
    <row r="15" spans="1:20" ht="64" x14ac:dyDescent="0.2">
      <c r="A15" s="92" t="s">
        <v>1040</v>
      </c>
      <c r="B15" s="92">
        <v>7</v>
      </c>
      <c r="C15" s="92">
        <v>8</v>
      </c>
      <c r="D15" s="92" t="s">
        <v>1024</v>
      </c>
      <c r="E15" s="92" t="s">
        <v>1020</v>
      </c>
      <c r="F15" s="107">
        <v>4</v>
      </c>
      <c r="G15" s="107">
        <v>0.25</v>
      </c>
      <c r="H15" s="92">
        <v>68</v>
      </c>
      <c r="I15" s="92">
        <f t="shared" si="0"/>
        <v>8</v>
      </c>
      <c r="J15" s="92"/>
      <c r="K15" s="92"/>
      <c r="L15" s="92"/>
      <c r="M15" s="155"/>
      <c r="N15" s="155"/>
      <c r="O15" s="155"/>
      <c r="P15" s="155"/>
      <c r="Q15" s="155"/>
      <c r="R15" s="155"/>
      <c r="S15" s="122" t="s">
        <v>1025</v>
      </c>
      <c r="T15" s="156" t="s">
        <v>1053</v>
      </c>
    </row>
    <row r="16" spans="1:20" ht="32" x14ac:dyDescent="0.2">
      <c r="A16" s="92" t="s">
        <v>1054</v>
      </c>
      <c r="B16" s="92">
        <v>1</v>
      </c>
      <c r="C16" s="92">
        <v>2</v>
      </c>
      <c r="D16" s="92" t="s">
        <v>1014</v>
      </c>
      <c r="E16" s="92" t="s">
        <v>121</v>
      </c>
      <c r="F16" s="107">
        <v>8</v>
      </c>
      <c r="G16" s="107">
        <v>0.5</v>
      </c>
      <c r="H16" s="92">
        <v>59</v>
      </c>
      <c r="I16" s="92">
        <f t="shared" si="0"/>
        <v>7</v>
      </c>
      <c r="J16" s="80"/>
      <c r="K16" s="80">
        <v>4</v>
      </c>
      <c r="L16" s="80">
        <v>6</v>
      </c>
      <c r="M16" s="122" t="s">
        <v>1055</v>
      </c>
      <c r="N16" s="122" t="s">
        <v>1055</v>
      </c>
      <c r="O16" s="122" t="s">
        <v>1056</v>
      </c>
      <c r="P16" s="122" t="s">
        <v>1057</v>
      </c>
      <c r="Q16" s="157">
        <f t="shared" si="1"/>
        <v>7.375</v>
      </c>
      <c r="R16" s="158">
        <f t="shared" si="2"/>
        <v>4.916666666666667</v>
      </c>
      <c r="S16" s="155"/>
      <c r="T16" s="155"/>
    </row>
    <row r="17" spans="1:20" ht="32" x14ac:dyDescent="0.2">
      <c r="A17" s="92" t="s">
        <v>1054</v>
      </c>
      <c r="B17" s="92">
        <v>2</v>
      </c>
      <c r="C17" s="92">
        <v>3</v>
      </c>
      <c r="D17" s="92" t="s">
        <v>1014</v>
      </c>
      <c r="E17" s="92" t="s">
        <v>1017</v>
      </c>
      <c r="F17" s="92">
        <v>6</v>
      </c>
      <c r="G17" s="92">
        <v>0.25</v>
      </c>
      <c r="H17" s="92">
        <v>69</v>
      </c>
      <c r="I17" s="92">
        <f t="shared" si="0"/>
        <v>8</v>
      </c>
      <c r="J17" s="80"/>
      <c r="K17" s="80">
        <v>4</v>
      </c>
      <c r="L17" s="80">
        <v>6</v>
      </c>
      <c r="M17" s="122" t="s">
        <v>1058</v>
      </c>
      <c r="N17" s="122" t="s">
        <v>1058</v>
      </c>
      <c r="O17" s="122" t="s">
        <v>1059</v>
      </c>
      <c r="P17" s="122" t="s">
        <v>1059</v>
      </c>
      <c r="Q17" s="157">
        <f t="shared" si="1"/>
        <v>4.3125</v>
      </c>
      <c r="R17" s="158">
        <f t="shared" si="2"/>
        <v>2.875</v>
      </c>
      <c r="S17" s="155"/>
      <c r="T17" s="155"/>
    </row>
    <row r="18" spans="1:20" ht="32" x14ac:dyDescent="0.2">
      <c r="A18" s="92" t="s">
        <v>1054</v>
      </c>
      <c r="B18" s="92">
        <v>4</v>
      </c>
      <c r="C18" s="92">
        <v>5</v>
      </c>
      <c r="D18" s="92" t="s">
        <v>1014</v>
      </c>
      <c r="E18" s="92" t="s">
        <v>1020</v>
      </c>
      <c r="F18" s="107">
        <v>4</v>
      </c>
      <c r="G18" s="107">
        <v>0.25</v>
      </c>
      <c r="H18" s="92">
        <v>62</v>
      </c>
      <c r="I18" s="92">
        <f t="shared" si="0"/>
        <v>7</v>
      </c>
      <c r="J18" s="80"/>
      <c r="K18" s="80">
        <v>4</v>
      </c>
      <c r="L18" s="80">
        <v>6</v>
      </c>
      <c r="M18" s="122" t="s">
        <v>1060</v>
      </c>
      <c r="N18" s="122" t="s">
        <v>1060</v>
      </c>
      <c r="O18" s="122" t="s">
        <v>1061</v>
      </c>
      <c r="P18" s="122" t="s">
        <v>1062</v>
      </c>
      <c r="Q18" s="157">
        <f t="shared" si="1"/>
        <v>3.875</v>
      </c>
      <c r="R18" s="158">
        <f t="shared" si="2"/>
        <v>2.5833333333333335</v>
      </c>
      <c r="S18" s="155"/>
      <c r="T18" s="155"/>
    </row>
    <row r="19" spans="1:20" ht="32" x14ac:dyDescent="0.2">
      <c r="A19" s="92" t="s">
        <v>1054</v>
      </c>
      <c r="B19" s="92">
        <v>4</v>
      </c>
      <c r="C19" s="92">
        <v>5</v>
      </c>
      <c r="D19" s="92" t="s">
        <v>1014</v>
      </c>
      <c r="E19" s="92" t="s">
        <v>1023</v>
      </c>
      <c r="F19" s="107">
        <v>8</v>
      </c>
      <c r="G19" s="107">
        <v>1</v>
      </c>
      <c r="H19" s="92">
        <v>62</v>
      </c>
      <c r="I19" s="92">
        <f t="shared" si="0"/>
        <v>7</v>
      </c>
      <c r="J19" s="80"/>
      <c r="K19" s="80">
        <v>4</v>
      </c>
      <c r="L19" s="80">
        <v>6</v>
      </c>
      <c r="M19" s="122" t="s">
        <v>1063</v>
      </c>
      <c r="N19" s="122" t="s">
        <v>1063</v>
      </c>
      <c r="O19" s="122" t="s">
        <v>1064</v>
      </c>
      <c r="P19" s="122" t="s">
        <v>1065</v>
      </c>
      <c r="Q19" s="157">
        <f t="shared" si="1"/>
        <v>15.5</v>
      </c>
      <c r="R19" s="158">
        <f t="shared" si="2"/>
        <v>10.333333333333334</v>
      </c>
      <c r="S19" s="155"/>
      <c r="T19" s="155"/>
    </row>
  </sheetData>
  <autoFilter ref="A1:H19" xr:uid="{BD135C56-3C8D-436D-AA1A-5C98EA7687FE}">
    <sortState xmlns:xlrd2="http://schemas.microsoft.com/office/spreadsheetml/2017/richdata2" ref="A2:H19">
      <sortCondition ref="A1"/>
    </sortState>
  </autoFilter>
  <pageMargins left="0.7" right="0.7" top="0.75" bottom="0.75" header="0.3" footer="0.3"/>
  <pageSetup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0A5F6-EAAF-4CF6-ACB7-7C57E044F9EF}">
  <sheetPr codeName="Sheet21" filterMode="1">
    <tabColor theme="4"/>
  </sheetPr>
  <dimension ref="A1:BD23"/>
  <sheetViews>
    <sheetView zoomScale="90" zoomScaleNormal="90" workbookViewId="0">
      <selection activeCell="U27" sqref="U27"/>
    </sheetView>
  </sheetViews>
  <sheetFormatPr baseColWidth="10" defaultColWidth="8.83203125" defaultRowHeight="15" x14ac:dyDescent="0.2"/>
  <cols>
    <col min="2" max="2" width="45.83203125" style="100" customWidth="1"/>
    <col min="3" max="3" width="13.83203125" customWidth="1"/>
    <col min="4" max="4" width="14.1640625" customWidth="1"/>
    <col min="5" max="5" width="15.1640625" customWidth="1"/>
    <col min="6" max="7" width="11.1640625" customWidth="1"/>
    <col min="8" max="8" width="10" customWidth="1"/>
    <col min="9" max="11" width="10.5" customWidth="1"/>
    <col min="12" max="13" width="11.1640625" hidden="1" customWidth="1"/>
    <col min="14" max="14" width="10" hidden="1" customWidth="1"/>
    <col min="15" max="15" width="10" customWidth="1"/>
    <col min="16" max="16" width="11.1640625" customWidth="1"/>
    <col min="17" max="17" width="12" customWidth="1"/>
    <col min="18" max="19" width="15.5" customWidth="1"/>
    <col min="20" max="20" width="12.1640625" customWidth="1"/>
    <col min="21" max="22" width="10" customWidth="1"/>
    <col min="23" max="23" width="12" customWidth="1"/>
    <col min="24" max="25" width="11.1640625" customWidth="1"/>
    <col min="26" max="26" width="11.5" customWidth="1"/>
    <col min="27" max="27" width="12.5" customWidth="1"/>
    <col min="28" max="28" width="13.1640625" customWidth="1"/>
    <col min="29" max="29" width="11.5" customWidth="1"/>
    <col min="30" max="30" width="12" customWidth="1"/>
    <col min="31" max="31" width="11.5" customWidth="1"/>
    <col min="32" max="32" width="12.83203125" customWidth="1"/>
    <col min="33" max="33" width="15.1640625" customWidth="1"/>
    <col min="34" max="34" width="14.1640625" customWidth="1"/>
    <col min="35" max="35" width="12.1640625" customWidth="1"/>
    <col min="36" max="36" width="10.1640625" bestFit="1" customWidth="1"/>
    <col min="37" max="37" width="13.5" customWidth="1"/>
    <col min="38" max="38" width="13.1640625" customWidth="1"/>
    <col min="39" max="40" width="11.5" customWidth="1"/>
    <col min="41" max="41" width="11.83203125" customWidth="1"/>
    <col min="42" max="44" width="10.5" bestFit="1" customWidth="1"/>
    <col min="45" max="45" width="11.5" customWidth="1"/>
    <col min="46" max="46" width="10.1640625" bestFit="1" customWidth="1"/>
    <col min="47" max="49" width="13.5" bestFit="1" customWidth="1"/>
    <col min="50" max="50" width="12.1640625" customWidth="1"/>
    <col min="51" max="51" width="11.5" bestFit="1" customWidth="1"/>
    <col min="52" max="52" width="13.83203125" customWidth="1"/>
    <col min="53" max="53" width="14.83203125" customWidth="1"/>
    <col min="54" max="54" width="13.1640625" customWidth="1"/>
    <col min="55" max="55" width="11.5" customWidth="1"/>
    <col min="56" max="56" width="10.1640625" bestFit="1" customWidth="1"/>
  </cols>
  <sheetData>
    <row r="1" spans="1:56" s="105" customFormat="1" ht="32" x14ac:dyDescent="0.2">
      <c r="A1" s="2035" t="s">
        <v>1066</v>
      </c>
      <c r="B1" s="2035"/>
      <c r="C1" s="2036" t="s">
        <v>1067</v>
      </c>
      <c r="D1" s="2036"/>
      <c r="E1" s="2036"/>
      <c r="F1" s="2036"/>
      <c r="G1" s="2036"/>
      <c r="H1" s="2036"/>
      <c r="I1" s="2036"/>
      <c r="J1" s="2036"/>
      <c r="K1" s="2036"/>
      <c r="L1" s="2036"/>
      <c r="M1" s="2036"/>
      <c r="N1" s="2036"/>
      <c r="O1" s="2036"/>
      <c r="P1" s="2036"/>
      <c r="Q1" s="2036"/>
      <c r="R1" s="2036"/>
      <c r="S1" s="1142"/>
      <c r="W1" s="106" t="s">
        <v>1068</v>
      </c>
      <c r="X1" s="106" t="s">
        <v>1069</v>
      </c>
      <c r="Y1" s="106" t="s">
        <v>1070</v>
      </c>
      <c r="Z1" s="106" t="s">
        <v>1069</v>
      </c>
      <c r="AA1" s="2033" t="s">
        <v>1071</v>
      </c>
      <c r="AB1" s="2034"/>
      <c r="AC1" s="2034"/>
      <c r="AD1" s="2034"/>
      <c r="AE1" s="2034"/>
      <c r="AF1" s="2031" t="s">
        <v>1072</v>
      </c>
      <c r="AG1" s="2032"/>
      <c r="AH1" s="2032"/>
      <c r="AI1" s="2032"/>
      <c r="AJ1" s="2032"/>
      <c r="AK1" s="2033" t="s">
        <v>1073</v>
      </c>
      <c r="AL1" s="2034"/>
      <c r="AM1" s="2034"/>
      <c r="AN1" s="2034"/>
      <c r="AO1" s="2034"/>
      <c r="AP1" s="2031" t="s">
        <v>1074</v>
      </c>
      <c r="AQ1" s="2032"/>
      <c r="AR1" s="2032"/>
      <c r="AS1" s="2032"/>
      <c r="AT1" s="2032"/>
      <c r="AU1" s="2033" t="s">
        <v>1075</v>
      </c>
      <c r="AV1" s="2034"/>
      <c r="AW1" s="2034"/>
      <c r="AX1" s="2034"/>
      <c r="AY1" s="2034"/>
      <c r="AZ1" s="2031" t="s">
        <v>1076</v>
      </c>
      <c r="BA1" s="2032"/>
      <c r="BB1" s="2032"/>
      <c r="BC1" s="2032"/>
      <c r="BD1" s="2032"/>
    </row>
    <row r="2" spans="1:56" ht="32" x14ac:dyDescent="0.2">
      <c r="A2" s="118" t="s">
        <v>1077</v>
      </c>
      <c r="B2" s="111" t="s">
        <v>998</v>
      </c>
      <c r="C2" s="115" t="s">
        <v>1071</v>
      </c>
      <c r="D2" s="115" t="s">
        <v>1072</v>
      </c>
      <c r="E2" s="115" t="s">
        <v>1073</v>
      </c>
      <c r="F2" s="115" t="s">
        <v>1078</v>
      </c>
      <c r="G2" s="115" t="s">
        <v>1079</v>
      </c>
      <c r="H2" s="115" t="s">
        <v>1080</v>
      </c>
      <c r="I2" s="115" t="s">
        <v>1071</v>
      </c>
      <c r="J2" s="115" t="s">
        <v>1072</v>
      </c>
      <c r="K2" s="115" t="s">
        <v>1073</v>
      </c>
      <c r="L2" s="115" t="s">
        <v>1078</v>
      </c>
      <c r="M2" s="115" t="s">
        <v>1079</v>
      </c>
      <c r="N2" s="115" t="s">
        <v>1080</v>
      </c>
      <c r="O2" s="159" t="s">
        <v>1081</v>
      </c>
      <c r="P2" s="159" t="s">
        <v>1082</v>
      </c>
      <c r="Q2" s="159" t="s">
        <v>1083</v>
      </c>
      <c r="R2" s="159" t="s">
        <v>1084</v>
      </c>
      <c r="S2" s="111" t="s">
        <v>1085</v>
      </c>
      <c r="T2" s="111" t="s">
        <v>1086</v>
      </c>
      <c r="U2" s="111" t="s">
        <v>1087</v>
      </c>
      <c r="V2" s="111" t="s">
        <v>1088</v>
      </c>
      <c r="W2" s="111" t="s">
        <v>1089</v>
      </c>
      <c r="X2" s="111" t="s">
        <v>1090</v>
      </c>
      <c r="Y2" s="111" t="s">
        <v>1091</v>
      </c>
      <c r="Z2" s="111" t="s">
        <v>1092</v>
      </c>
      <c r="AA2" s="112" t="s">
        <v>1093</v>
      </c>
      <c r="AB2" s="112" t="s">
        <v>1094</v>
      </c>
      <c r="AC2" s="112" t="s">
        <v>1095</v>
      </c>
      <c r="AD2" s="112" t="s">
        <v>1096</v>
      </c>
      <c r="AE2" s="112" t="s">
        <v>1097</v>
      </c>
      <c r="AF2" s="113" t="s">
        <v>1093</v>
      </c>
      <c r="AG2" s="113" t="s">
        <v>1094</v>
      </c>
      <c r="AH2" s="113" t="s">
        <v>1095</v>
      </c>
      <c r="AI2" s="113" t="s">
        <v>1096</v>
      </c>
      <c r="AJ2" s="113" t="s">
        <v>1097</v>
      </c>
      <c r="AK2" s="112" t="s">
        <v>1093</v>
      </c>
      <c r="AL2" s="112" t="s">
        <v>1094</v>
      </c>
      <c r="AM2" s="112" t="s">
        <v>1095</v>
      </c>
      <c r="AN2" s="112" t="s">
        <v>1096</v>
      </c>
      <c r="AO2" s="112" t="s">
        <v>1097</v>
      </c>
      <c r="AP2" s="113" t="s">
        <v>1093</v>
      </c>
      <c r="AQ2" s="113" t="s">
        <v>1094</v>
      </c>
      <c r="AR2" s="113" t="s">
        <v>1095</v>
      </c>
      <c r="AS2" s="113" t="s">
        <v>1096</v>
      </c>
      <c r="AT2" s="113" t="s">
        <v>1097</v>
      </c>
      <c r="AU2" s="112" t="s">
        <v>1093</v>
      </c>
      <c r="AV2" s="112" t="s">
        <v>1094</v>
      </c>
      <c r="AW2" s="112" t="s">
        <v>1095</v>
      </c>
      <c r="AX2" s="112" t="s">
        <v>1096</v>
      </c>
      <c r="AY2" s="112" t="s">
        <v>1097</v>
      </c>
      <c r="AZ2" s="113" t="s">
        <v>1093</v>
      </c>
      <c r="BA2" s="113" t="s">
        <v>1094</v>
      </c>
      <c r="BB2" s="113" t="s">
        <v>1095</v>
      </c>
      <c r="BC2" s="113" t="s">
        <v>1096</v>
      </c>
      <c r="BD2" s="113" t="s">
        <v>1097</v>
      </c>
    </row>
    <row r="3" spans="1:56" s="108" customFormat="1" hidden="1" x14ac:dyDescent="0.2">
      <c r="A3" s="109">
        <v>1</v>
      </c>
      <c r="B3" s="109">
        <v>1</v>
      </c>
      <c r="C3" s="109">
        <v>1</v>
      </c>
      <c r="D3" s="109">
        <v>1</v>
      </c>
      <c r="E3" s="109">
        <v>1</v>
      </c>
      <c r="F3" s="109">
        <v>1</v>
      </c>
      <c r="G3" s="109">
        <v>1</v>
      </c>
      <c r="H3" s="109">
        <v>1</v>
      </c>
      <c r="I3" s="109">
        <v>1</v>
      </c>
      <c r="J3" s="109">
        <v>1</v>
      </c>
      <c r="K3" s="109">
        <v>1</v>
      </c>
      <c r="L3" s="109">
        <v>1</v>
      </c>
      <c r="M3" s="109">
        <v>1</v>
      </c>
      <c r="N3" s="109">
        <v>1</v>
      </c>
      <c r="O3" s="109">
        <v>1</v>
      </c>
      <c r="P3" s="109">
        <v>1</v>
      </c>
      <c r="Q3" s="109">
        <v>1</v>
      </c>
      <c r="R3" s="109">
        <v>1</v>
      </c>
      <c r="S3" s="109">
        <v>1</v>
      </c>
      <c r="T3" s="109">
        <v>1</v>
      </c>
      <c r="U3" s="109">
        <v>1</v>
      </c>
      <c r="V3" s="109">
        <v>1</v>
      </c>
      <c r="W3" s="109">
        <v>1</v>
      </c>
      <c r="X3" s="109">
        <v>1</v>
      </c>
      <c r="Y3" s="109">
        <v>1</v>
      </c>
      <c r="Z3" s="109">
        <v>1</v>
      </c>
      <c r="AA3" s="109">
        <v>1</v>
      </c>
      <c r="AB3" s="109">
        <v>1</v>
      </c>
      <c r="AC3" s="109"/>
      <c r="AD3" s="109">
        <v>1</v>
      </c>
      <c r="AE3" s="109">
        <v>1</v>
      </c>
      <c r="AF3" s="109">
        <v>1</v>
      </c>
      <c r="AG3" s="109">
        <v>1</v>
      </c>
      <c r="AH3" s="109"/>
      <c r="AI3" s="109">
        <v>1</v>
      </c>
      <c r="AJ3" s="109">
        <v>1</v>
      </c>
      <c r="AK3" s="109">
        <v>1</v>
      </c>
      <c r="AL3" s="109">
        <v>1</v>
      </c>
      <c r="AM3" s="109"/>
      <c r="AN3" s="109">
        <v>1</v>
      </c>
      <c r="AO3" s="109">
        <v>1</v>
      </c>
      <c r="AP3" s="109">
        <v>1</v>
      </c>
      <c r="AQ3" s="109">
        <v>1</v>
      </c>
      <c r="AR3" s="109"/>
      <c r="AS3" s="109">
        <v>1</v>
      </c>
      <c r="AT3" s="109">
        <v>1</v>
      </c>
      <c r="AU3" s="109">
        <v>1</v>
      </c>
      <c r="AV3" s="109">
        <v>1</v>
      </c>
      <c r="AW3" s="109"/>
      <c r="AX3" s="109">
        <v>1</v>
      </c>
      <c r="AY3" s="109">
        <v>1</v>
      </c>
      <c r="AZ3" s="109">
        <v>1</v>
      </c>
      <c r="BA3" s="109">
        <v>1</v>
      </c>
      <c r="BB3" s="109"/>
      <c r="BC3" s="109">
        <v>1</v>
      </c>
      <c r="BD3" s="109">
        <v>1</v>
      </c>
    </row>
    <row r="4" spans="1:56" ht="64" hidden="1" x14ac:dyDescent="0.2">
      <c r="A4" s="58">
        <v>1</v>
      </c>
      <c r="B4" s="103" t="s">
        <v>1098</v>
      </c>
      <c r="C4" s="103" t="s">
        <v>1099</v>
      </c>
      <c r="D4" s="103"/>
      <c r="E4" s="103" t="s">
        <v>1100</v>
      </c>
      <c r="F4" s="103"/>
      <c r="G4" s="117" t="s">
        <v>1101</v>
      </c>
      <c r="H4" s="103"/>
      <c r="I4" s="103">
        <v>1.5</v>
      </c>
      <c r="J4" s="103"/>
      <c r="K4" s="103">
        <v>1.5</v>
      </c>
      <c r="L4" s="103"/>
      <c r="M4" s="117">
        <v>0.5</v>
      </c>
      <c r="N4" s="103"/>
      <c r="O4" s="119">
        <v>44039</v>
      </c>
      <c r="P4" s="119">
        <v>44039</v>
      </c>
      <c r="Q4" s="119">
        <v>44039</v>
      </c>
      <c r="R4" s="119">
        <v>44039</v>
      </c>
      <c r="S4" s="104">
        <v>48</v>
      </c>
      <c r="T4" s="104">
        <v>68</v>
      </c>
      <c r="U4" s="104">
        <v>50</v>
      </c>
      <c r="V4" s="104">
        <v>67</v>
      </c>
      <c r="W4" s="104">
        <f>ROUNDUP(S4/9,0)</f>
        <v>6</v>
      </c>
      <c r="X4" s="104">
        <f t="shared" ref="X4:Z4" si="0">ROUNDUP(T4/9,0)</f>
        <v>8</v>
      </c>
      <c r="Y4" s="104">
        <f t="shared" si="0"/>
        <v>6</v>
      </c>
      <c r="Z4" s="104">
        <f t="shared" si="0"/>
        <v>8</v>
      </c>
      <c r="AA4" s="101" t="s">
        <v>1102</v>
      </c>
      <c r="AB4" s="101" t="s">
        <v>1103</v>
      </c>
      <c r="AC4" s="101" t="s">
        <v>1104</v>
      </c>
      <c r="AD4" s="101" t="s">
        <v>1105</v>
      </c>
      <c r="AE4" s="101" t="s">
        <v>1106</v>
      </c>
      <c r="AF4" s="102"/>
      <c r="AG4" s="102"/>
      <c r="AH4" s="102"/>
      <c r="AI4" s="102"/>
      <c r="AJ4" s="102"/>
      <c r="AK4" s="101" t="s">
        <v>1102</v>
      </c>
      <c r="AL4" s="101" t="s">
        <v>1103</v>
      </c>
      <c r="AM4" s="101" t="s">
        <v>1104</v>
      </c>
      <c r="AN4" s="101" t="s">
        <v>1105</v>
      </c>
      <c r="AO4" s="101" t="s">
        <v>1106</v>
      </c>
      <c r="AP4" s="102"/>
      <c r="AQ4" s="102"/>
      <c r="AR4" s="102"/>
      <c r="AS4" s="102"/>
      <c r="AT4" s="102"/>
      <c r="AU4" s="121" t="s">
        <v>1107</v>
      </c>
      <c r="AV4" s="121" t="s">
        <v>1108</v>
      </c>
      <c r="AW4" s="121" t="s">
        <v>1109</v>
      </c>
      <c r="AX4" s="121" t="s">
        <v>1110</v>
      </c>
      <c r="AY4" s="121" t="s">
        <v>1111</v>
      </c>
      <c r="AZ4" s="102"/>
      <c r="BA4" s="102"/>
      <c r="BB4" s="102"/>
      <c r="BC4" s="102"/>
      <c r="BD4" s="102"/>
    </row>
    <row r="5" spans="1:56" ht="64" hidden="1" x14ac:dyDescent="0.2">
      <c r="A5" s="58">
        <v>1</v>
      </c>
      <c r="B5" s="103" t="s">
        <v>1112</v>
      </c>
      <c r="C5" s="103" t="s">
        <v>1113</v>
      </c>
      <c r="D5" s="103" t="s">
        <v>1113</v>
      </c>
      <c r="E5" s="103" t="s">
        <v>1114</v>
      </c>
      <c r="F5" s="103" t="s">
        <v>1115</v>
      </c>
      <c r="G5" s="103" t="s">
        <v>1116</v>
      </c>
      <c r="H5" s="117" t="s">
        <v>1101</v>
      </c>
      <c r="I5" s="103">
        <v>1.5</v>
      </c>
      <c r="J5" s="103">
        <v>1.5</v>
      </c>
      <c r="K5" s="103">
        <v>1.5</v>
      </c>
      <c r="L5" s="103">
        <v>1</v>
      </c>
      <c r="M5" s="103">
        <v>1.5</v>
      </c>
      <c r="N5" s="117">
        <v>0.5</v>
      </c>
      <c r="O5" s="119">
        <v>44039</v>
      </c>
      <c r="P5" s="119">
        <v>44039</v>
      </c>
      <c r="Q5" s="119">
        <v>44039</v>
      </c>
      <c r="R5" s="119">
        <v>44039</v>
      </c>
      <c r="S5" s="104">
        <v>48</v>
      </c>
      <c r="T5" s="104">
        <v>68</v>
      </c>
      <c r="U5" s="104">
        <v>50</v>
      </c>
      <c r="V5" s="104">
        <v>67</v>
      </c>
      <c r="W5" s="104">
        <f t="shared" ref="W5:W23" si="1">ROUNDUP(S5/9,0)</f>
        <v>6</v>
      </c>
      <c r="X5" s="104">
        <f t="shared" ref="X5:X23" si="2">ROUNDUP(T5/9,0)</f>
        <v>8</v>
      </c>
      <c r="Y5" s="104">
        <f t="shared" ref="Y5:Y23" si="3">ROUNDUP(U5/9,0)</f>
        <v>6</v>
      </c>
      <c r="Z5" s="104">
        <f t="shared" ref="Z5:Z23" si="4">ROUNDUP(V5/9,0)</f>
        <v>8</v>
      </c>
      <c r="AA5" s="101" t="s">
        <v>1102</v>
      </c>
      <c r="AB5" s="101" t="s">
        <v>1103</v>
      </c>
      <c r="AC5" s="101" t="s">
        <v>1104</v>
      </c>
      <c r="AD5" s="101" t="s">
        <v>1105</v>
      </c>
      <c r="AE5" s="101" t="s">
        <v>1106</v>
      </c>
      <c r="AF5" s="122" t="s">
        <v>1102</v>
      </c>
      <c r="AG5" s="122" t="s">
        <v>1103</v>
      </c>
      <c r="AH5" s="122" t="s">
        <v>1104</v>
      </c>
      <c r="AI5" s="122" t="s">
        <v>1105</v>
      </c>
      <c r="AJ5" s="122" t="s">
        <v>1106</v>
      </c>
      <c r="AK5" s="101" t="s">
        <v>1102</v>
      </c>
      <c r="AL5" s="101" t="s">
        <v>1103</v>
      </c>
      <c r="AM5" s="101" t="s">
        <v>1104</v>
      </c>
      <c r="AN5" s="101" t="s">
        <v>1105</v>
      </c>
      <c r="AO5" s="101" t="s">
        <v>1106</v>
      </c>
      <c r="AP5" s="122" t="s">
        <v>1117</v>
      </c>
      <c r="AQ5" s="122" t="s">
        <v>1118</v>
      </c>
      <c r="AR5" s="122" t="s">
        <v>1119</v>
      </c>
      <c r="AS5" s="122" t="s">
        <v>1120</v>
      </c>
      <c r="AT5" s="122" t="s">
        <v>1121</v>
      </c>
      <c r="AU5" s="101" t="s">
        <v>1102</v>
      </c>
      <c r="AV5" s="101" t="s">
        <v>1103</v>
      </c>
      <c r="AW5" s="101" t="s">
        <v>1104</v>
      </c>
      <c r="AX5" s="101" t="s">
        <v>1105</v>
      </c>
      <c r="AY5" s="101" t="s">
        <v>1106</v>
      </c>
      <c r="AZ5" s="123" t="s">
        <v>1107</v>
      </c>
      <c r="BA5" s="123" t="s">
        <v>1108</v>
      </c>
      <c r="BB5" s="123" t="s">
        <v>1109</v>
      </c>
      <c r="BC5" s="123" t="s">
        <v>1110</v>
      </c>
      <c r="BD5" s="123" t="s">
        <v>1111</v>
      </c>
    </row>
    <row r="6" spans="1:56" ht="59.5" hidden="1" customHeight="1" x14ac:dyDescent="0.2">
      <c r="A6" s="58">
        <v>1</v>
      </c>
      <c r="B6" s="103" t="s">
        <v>1122</v>
      </c>
      <c r="C6" s="103"/>
      <c r="D6" s="103" t="s">
        <v>1123</v>
      </c>
      <c r="E6" s="103"/>
      <c r="F6" s="103" t="s">
        <v>1124</v>
      </c>
      <c r="G6" s="103"/>
      <c r="H6" s="117" t="s">
        <v>1101</v>
      </c>
      <c r="I6" s="103"/>
      <c r="J6" s="103">
        <v>1</v>
      </c>
      <c r="K6" s="103"/>
      <c r="L6" s="103">
        <v>1</v>
      </c>
      <c r="M6" s="103"/>
      <c r="N6" s="117">
        <v>0.5</v>
      </c>
      <c r="O6" s="119">
        <v>44039</v>
      </c>
      <c r="P6" s="119">
        <v>44039</v>
      </c>
      <c r="Q6" s="119">
        <v>44039</v>
      </c>
      <c r="R6" s="119">
        <v>44039</v>
      </c>
      <c r="S6" s="104">
        <v>48</v>
      </c>
      <c r="T6" s="104">
        <v>68</v>
      </c>
      <c r="U6" s="104">
        <v>50</v>
      </c>
      <c r="V6" s="104">
        <v>67</v>
      </c>
      <c r="W6" s="104">
        <f t="shared" si="1"/>
        <v>6</v>
      </c>
      <c r="X6" s="104">
        <f t="shared" si="2"/>
        <v>8</v>
      </c>
      <c r="Y6" s="104">
        <f t="shared" si="3"/>
        <v>6</v>
      </c>
      <c r="Z6" s="104">
        <f t="shared" si="4"/>
        <v>8</v>
      </c>
      <c r="AA6" s="58"/>
      <c r="AB6" s="58"/>
      <c r="AC6" s="58"/>
      <c r="AD6" s="58"/>
      <c r="AE6" s="58"/>
      <c r="AF6" s="122" t="s">
        <v>1117</v>
      </c>
      <c r="AG6" s="122" t="s">
        <v>1118</v>
      </c>
      <c r="AH6" s="122" t="s">
        <v>1119</v>
      </c>
      <c r="AI6" s="122" t="s">
        <v>1120</v>
      </c>
      <c r="AJ6" s="122" t="s">
        <v>1121</v>
      </c>
      <c r="AK6" s="58"/>
      <c r="AL6" s="58"/>
      <c r="AM6" s="58"/>
      <c r="AN6" s="58"/>
      <c r="AO6" s="58"/>
      <c r="AP6" s="122" t="s">
        <v>1117</v>
      </c>
      <c r="AQ6" s="122" t="s">
        <v>1118</v>
      </c>
      <c r="AR6" s="122" t="s">
        <v>1119</v>
      </c>
      <c r="AS6" s="122" t="s">
        <v>1120</v>
      </c>
      <c r="AT6" s="122" t="s">
        <v>1121</v>
      </c>
      <c r="AU6" s="58"/>
      <c r="AV6" s="58"/>
      <c r="AW6" s="58"/>
      <c r="AX6" s="58"/>
      <c r="AY6" s="58"/>
      <c r="AZ6" s="123" t="s">
        <v>1107</v>
      </c>
      <c r="BA6" s="123" t="s">
        <v>1108</v>
      </c>
      <c r="BB6" s="123" t="s">
        <v>1109</v>
      </c>
      <c r="BC6" s="123" t="s">
        <v>1110</v>
      </c>
      <c r="BD6" s="123" t="s">
        <v>1111</v>
      </c>
    </row>
    <row r="7" spans="1:56" s="114" customFormat="1" hidden="1" x14ac:dyDescent="0.2">
      <c r="A7" s="109">
        <v>2</v>
      </c>
      <c r="B7" s="109">
        <v>2</v>
      </c>
      <c r="C7" s="109">
        <v>2</v>
      </c>
      <c r="D7" s="109">
        <v>2</v>
      </c>
      <c r="E7" s="109">
        <v>2</v>
      </c>
      <c r="F7" s="109">
        <v>2</v>
      </c>
      <c r="G7" s="109">
        <v>2</v>
      </c>
      <c r="H7" s="109">
        <v>2</v>
      </c>
      <c r="I7" s="109">
        <v>2</v>
      </c>
      <c r="J7" s="109">
        <v>2</v>
      </c>
      <c r="K7" s="109">
        <v>2</v>
      </c>
      <c r="L7" s="109">
        <v>2</v>
      </c>
      <c r="M7" s="109">
        <v>2</v>
      </c>
      <c r="N7" s="109">
        <v>2</v>
      </c>
      <c r="O7" s="109">
        <v>2</v>
      </c>
      <c r="P7" s="109">
        <v>2</v>
      </c>
      <c r="Q7" s="109">
        <v>2</v>
      </c>
      <c r="R7" s="109">
        <v>2</v>
      </c>
      <c r="S7" s="109">
        <v>2</v>
      </c>
      <c r="T7" s="109">
        <v>2</v>
      </c>
      <c r="U7" s="109">
        <v>2</v>
      </c>
      <c r="V7" s="109">
        <v>2</v>
      </c>
      <c r="W7" s="109">
        <v>2</v>
      </c>
      <c r="X7" s="109">
        <v>2</v>
      </c>
      <c r="Y7" s="109">
        <v>2</v>
      </c>
      <c r="Z7" s="109">
        <v>2</v>
      </c>
      <c r="AA7" s="109">
        <v>2</v>
      </c>
      <c r="AB7" s="109">
        <v>2</v>
      </c>
      <c r="AC7" s="109"/>
      <c r="AD7" s="109">
        <v>2</v>
      </c>
      <c r="AE7" s="109">
        <v>2</v>
      </c>
      <c r="AF7" s="109">
        <v>2</v>
      </c>
      <c r="AG7" s="109">
        <v>2</v>
      </c>
      <c r="AH7" s="109"/>
      <c r="AI7" s="109">
        <v>2</v>
      </c>
      <c r="AJ7" s="109">
        <v>2</v>
      </c>
      <c r="AK7" s="109">
        <v>2</v>
      </c>
      <c r="AL7" s="109">
        <v>2</v>
      </c>
      <c r="AM7" s="109"/>
      <c r="AN7" s="109">
        <v>2</v>
      </c>
      <c r="AO7" s="109">
        <v>2</v>
      </c>
      <c r="AP7" s="109">
        <v>2</v>
      </c>
      <c r="AQ7" s="109">
        <v>2</v>
      </c>
      <c r="AR7" s="109"/>
      <c r="AS7" s="109">
        <v>2</v>
      </c>
      <c r="AT7" s="109">
        <v>2</v>
      </c>
      <c r="AU7" s="109">
        <v>2</v>
      </c>
      <c r="AV7" s="109">
        <v>2</v>
      </c>
      <c r="AW7" s="109"/>
      <c r="AX7" s="109">
        <v>2</v>
      </c>
      <c r="AY7" s="109">
        <v>2</v>
      </c>
      <c r="AZ7" s="109">
        <v>2</v>
      </c>
      <c r="BA7" s="109">
        <v>2</v>
      </c>
      <c r="BB7" s="109"/>
      <c r="BC7" s="109">
        <v>2</v>
      </c>
      <c r="BD7" s="109">
        <v>2</v>
      </c>
    </row>
    <row r="8" spans="1:56" ht="67.5" hidden="1" customHeight="1" x14ac:dyDescent="0.2">
      <c r="A8" s="92">
        <v>2</v>
      </c>
      <c r="B8" s="103" t="s">
        <v>1125</v>
      </c>
      <c r="C8" s="103" t="s">
        <v>1126</v>
      </c>
      <c r="D8" s="103"/>
      <c r="E8" s="103" t="s">
        <v>1127</v>
      </c>
      <c r="F8" s="103"/>
      <c r="G8" s="117" t="s">
        <v>1101</v>
      </c>
      <c r="H8" s="103"/>
      <c r="I8" s="103">
        <v>1.5</v>
      </c>
      <c r="J8" s="103"/>
      <c r="K8" s="103">
        <v>1.5</v>
      </c>
      <c r="L8" s="103"/>
      <c r="M8" s="117">
        <v>0.5</v>
      </c>
      <c r="N8" s="103"/>
      <c r="O8" s="119">
        <v>44053</v>
      </c>
      <c r="P8" s="119">
        <v>44053</v>
      </c>
      <c r="Q8" s="119">
        <v>44053</v>
      </c>
      <c r="R8" s="119">
        <v>44053</v>
      </c>
      <c r="S8" s="104">
        <v>50</v>
      </c>
      <c r="T8" s="104">
        <v>67</v>
      </c>
      <c r="U8" s="104">
        <v>50</v>
      </c>
      <c r="V8" s="104">
        <v>59</v>
      </c>
      <c r="W8" s="104">
        <f t="shared" si="1"/>
        <v>6</v>
      </c>
      <c r="X8" s="104">
        <f t="shared" si="2"/>
        <v>8</v>
      </c>
      <c r="Y8" s="104">
        <f t="shared" si="3"/>
        <v>6</v>
      </c>
      <c r="Z8" s="104">
        <f t="shared" si="4"/>
        <v>7</v>
      </c>
      <c r="AA8" s="101" t="s">
        <v>1102</v>
      </c>
      <c r="AB8" s="101" t="s">
        <v>1103</v>
      </c>
      <c r="AC8" s="101" t="s">
        <v>1104</v>
      </c>
      <c r="AD8" s="101" t="s">
        <v>1105</v>
      </c>
      <c r="AE8" s="101" t="s">
        <v>1128</v>
      </c>
      <c r="AF8" s="102"/>
      <c r="AG8" s="102"/>
      <c r="AH8" s="102"/>
      <c r="AI8" s="102"/>
      <c r="AJ8" s="102"/>
      <c r="AK8" s="101" t="s">
        <v>1102</v>
      </c>
      <c r="AL8" s="101" t="s">
        <v>1103</v>
      </c>
      <c r="AM8" s="101" t="s">
        <v>1104</v>
      </c>
      <c r="AN8" s="101" t="s">
        <v>1105</v>
      </c>
      <c r="AO8" s="101" t="s">
        <v>1128</v>
      </c>
      <c r="AP8" s="102"/>
      <c r="AQ8" s="102"/>
      <c r="AR8" s="102"/>
      <c r="AS8" s="102"/>
      <c r="AT8" s="102"/>
      <c r="AU8" s="121" t="s">
        <v>1107</v>
      </c>
      <c r="AV8" s="121" t="s">
        <v>1108</v>
      </c>
      <c r="AW8" s="121" t="s">
        <v>1109</v>
      </c>
      <c r="AX8" s="121" t="s">
        <v>1110</v>
      </c>
      <c r="AY8" s="121" t="s">
        <v>1129</v>
      </c>
      <c r="AZ8" s="102"/>
      <c r="BA8" s="102"/>
      <c r="BB8" s="102"/>
      <c r="BC8" s="102"/>
      <c r="BD8" s="102"/>
    </row>
    <row r="9" spans="1:56" ht="64" hidden="1" x14ac:dyDescent="0.2">
      <c r="A9" s="92">
        <v>2</v>
      </c>
      <c r="B9" s="103" t="s">
        <v>1130</v>
      </c>
      <c r="C9" s="103"/>
      <c r="D9" s="103">
        <v>1.5</v>
      </c>
      <c r="E9" s="103">
        <v>1.5</v>
      </c>
      <c r="F9" s="103">
        <v>1.5</v>
      </c>
      <c r="G9" s="103">
        <v>1.5</v>
      </c>
      <c r="H9" s="117" t="s">
        <v>1131</v>
      </c>
      <c r="I9" s="103"/>
      <c r="J9" s="103">
        <v>1.5</v>
      </c>
      <c r="K9" s="103">
        <v>1.5</v>
      </c>
      <c r="L9" s="103">
        <v>1.5</v>
      </c>
      <c r="M9" s="103">
        <v>1.5</v>
      </c>
      <c r="N9" s="117">
        <v>0.25</v>
      </c>
      <c r="O9" s="119">
        <v>44053</v>
      </c>
      <c r="P9" s="119">
        <v>44053</v>
      </c>
      <c r="Q9" s="119">
        <v>44053</v>
      </c>
      <c r="R9" s="119">
        <v>44053</v>
      </c>
      <c r="S9" s="104">
        <v>50</v>
      </c>
      <c r="T9" s="104">
        <v>67</v>
      </c>
      <c r="U9" s="104">
        <v>50</v>
      </c>
      <c r="V9" s="104">
        <v>59</v>
      </c>
      <c r="W9" s="104">
        <f t="shared" si="1"/>
        <v>6</v>
      </c>
      <c r="X9" s="104">
        <f t="shared" si="2"/>
        <v>8</v>
      </c>
      <c r="Y9" s="104">
        <f t="shared" si="3"/>
        <v>6</v>
      </c>
      <c r="Z9" s="104">
        <f t="shared" si="4"/>
        <v>7</v>
      </c>
      <c r="AA9" s="58"/>
      <c r="AB9" s="58"/>
      <c r="AC9" s="58"/>
      <c r="AD9" s="58"/>
      <c r="AE9" s="58"/>
      <c r="AF9" s="122" t="s">
        <v>1102</v>
      </c>
      <c r="AG9" s="122" t="s">
        <v>1103</v>
      </c>
      <c r="AH9" s="122" t="s">
        <v>1104</v>
      </c>
      <c r="AI9" s="122" t="s">
        <v>1105</v>
      </c>
      <c r="AJ9" s="122" t="s">
        <v>1128</v>
      </c>
      <c r="AK9" s="101" t="s">
        <v>1102</v>
      </c>
      <c r="AL9" s="101" t="s">
        <v>1103</v>
      </c>
      <c r="AM9" s="101" t="s">
        <v>1104</v>
      </c>
      <c r="AN9" s="101" t="s">
        <v>1105</v>
      </c>
      <c r="AO9" s="101" t="s">
        <v>1128</v>
      </c>
      <c r="AP9" s="122" t="s">
        <v>1102</v>
      </c>
      <c r="AQ9" s="122" t="s">
        <v>1103</v>
      </c>
      <c r="AR9" s="122" t="s">
        <v>1104</v>
      </c>
      <c r="AS9" s="122" t="s">
        <v>1105</v>
      </c>
      <c r="AT9" s="122" t="s">
        <v>1128</v>
      </c>
      <c r="AU9" s="101" t="s">
        <v>1102</v>
      </c>
      <c r="AV9" s="101" t="s">
        <v>1103</v>
      </c>
      <c r="AW9" s="101" t="s">
        <v>1104</v>
      </c>
      <c r="AX9" s="101" t="s">
        <v>1105</v>
      </c>
      <c r="AY9" s="101" t="s">
        <v>1128</v>
      </c>
      <c r="AZ9" s="123" t="s">
        <v>1132</v>
      </c>
      <c r="BA9" s="123" t="s">
        <v>1133</v>
      </c>
      <c r="BB9" s="123" t="s">
        <v>1134</v>
      </c>
      <c r="BC9" s="123" t="s">
        <v>1135</v>
      </c>
      <c r="BD9" s="123" t="s">
        <v>1136</v>
      </c>
    </row>
    <row r="10" spans="1:56" ht="64" hidden="1" x14ac:dyDescent="0.2">
      <c r="A10" s="92">
        <v>2</v>
      </c>
      <c r="B10" s="103" t="s">
        <v>1137</v>
      </c>
      <c r="C10" s="103">
        <v>1.5</v>
      </c>
      <c r="D10" s="103">
        <v>1.5</v>
      </c>
      <c r="E10" s="103"/>
      <c r="F10" s="103">
        <v>1.5</v>
      </c>
      <c r="G10" s="103"/>
      <c r="H10" s="103"/>
      <c r="I10" s="103">
        <v>1.5</v>
      </c>
      <c r="J10" s="103">
        <v>1.5</v>
      </c>
      <c r="K10" s="103"/>
      <c r="L10" s="103">
        <v>1.5</v>
      </c>
      <c r="M10" s="103"/>
      <c r="N10" s="103"/>
      <c r="O10" s="119">
        <v>44053</v>
      </c>
      <c r="P10" s="119">
        <v>44053</v>
      </c>
      <c r="Q10" s="119">
        <v>44053</v>
      </c>
      <c r="R10" s="119">
        <v>44053</v>
      </c>
      <c r="S10" s="104">
        <v>50</v>
      </c>
      <c r="T10" s="104">
        <v>67</v>
      </c>
      <c r="U10" s="104">
        <v>50</v>
      </c>
      <c r="V10" s="104">
        <v>59</v>
      </c>
      <c r="W10" s="104">
        <f t="shared" si="1"/>
        <v>6</v>
      </c>
      <c r="X10" s="104">
        <f t="shared" si="2"/>
        <v>8</v>
      </c>
      <c r="Y10" s="104">
        <f t="shared" si="3"/>
        <v>6</v>
      </c>
      <c r="Z10" s="104">
        <f t="shared" si="4"/>
        <v>7</v>
      </c>
      <c r="AA10" s="101" t="s">
        <v>1102</v>
      </c>
      <c r="AB10" s="101" t="s">
        <v>1103</v>
      </c>
      <c r="AC10" s="101" t="s">
        <v>1104</v>
      </c>
      <c r="AD10" s="101" t="s">
        <v>1105</v>
      </c>
      <c r="AE10" s="101" t="s">
        <v>1128</v>
      </c>
      <c r="AF10" s="122" t="s">
        <v>1102</v>
      </c>
      <c r="AG10" s="122" t="s">
        <v>1103</v>
      </c>
      <c r="AH10" s="122" t="s">
        <v>1104</v>
      </c>
      <c r="AI10" s="122" t="s">
        <v>1105</v>
      </c>
      <c r="AJ10" s="122" t="s">
        <v>1128</v>
      </c>
      <c r="AK10" s="58"/>
      <c r="AL10" s="58"/>
      <c r="AM10" s="58"/>
      <c r="AN10" s="58"/>
      <c r="AO10" s="58"/>
      <c r="AP10" s="122" t="s">
        <v>1102</v>
      </c>
      <c r="AQ10" s="122" t="s">
        <v>1103</v>
      </c>
      <c r="AR10" s="122" t="s">
        <v>1104</v>
      </c>
      <c r="AS10" s="122" t="s">
        <v>1105</v>
      </c>
      <c r="AT10" s="122" t="s">
        <v>1128</v>
      </c>
      <c r="AU10" s="58"/>
      <c r="AV10" s="58"/>
      <c r="AW10" s="58"/>
      <c r="AX10" s="58"/>
      <c r="AY10" s="58"/>
      <c r="AZ10" s="102"/>
      <c r="BA10" s="102"/>
      <c r="BB10" s="102"/>
      <c r="BC10" s="102"/>
      <c r="BD10" s="102"/>
    </row>
    <row r="11" spans="1:56" s="114" customFormat="1" hidden="1" x14ac:dyDescent="0.2">
      <c r="A11" s="109">
        <v>3</v>
      </c>
      <c r="B11" s="109">
        <v>3</v>
      </c>
      <c r="C11" s="109">
        <v>3</v>
      </c>
      <c r="D11" s="109">
        <v>3</v>
      </c>
      <c r="E11" s="109">
        <v>3</v>
      </c>
      <c r="F11" s="109">
        <v>3</v>
      </c>
      <c r="G11" s="109">
        <v>3</v>
      </c>
      <c r="H11" s="109">
        <v>3</v>
      </c>
      <c r="I11" s="109">
        <v>3</v>
      </c>
      <c r="J11" s="109">
        <v>3</v>
      </c>
      <c r="K11" s="109">
        <v>3</v>
      </c>
      <c r="L11" s="109">
        <v>3</v>
      </c>
      <c r="M11" s="109">
        <v>3</v>
      </c>
      <c r="N11" s="109">
        <v>3</v>
      </c>
      <c r="O11" s="109">
        <v>3</v>
      </c>
      <c r="P11" s="109">
        <v>3</v>
      </c>
      <c r="Q11" s="109">
        <v>3</v>
      </c>
      <c r="R11" s="109">
        <v>3</v>
      </c>
      <c r="S11" s="109">
        <v>3</v>
      </c>
      <c r="T11" s="109">
        <v>3</v>
      </c>
      <c r="U11" s="109">
        <v>3</v>
      </c>
      <c r="V11" s="109">
        <v>3</v>
      </c>
      <c r="W11" s="109">
        <v>3</v>
      </c>
      <c r="X11" s="109">
        <v>3</v>
      </c>
      <c r="Y11" s="109">
        <v>3</v>
      </c>
      <c r="Z11" s="109">
        <v>3</v>
      </c>
      <c r="AA11" s="109">
        <v>3</v>
      </c>
      <c r="AB11" s="109">
        <v>3</v>
      </c>
      <c r="AC11" s="109"/>
      <c r="AD11" s="109">
        <v>3</v>
      </c>
      <c r="AE11" s="109">
        <v>3</v>
      </c>
      <c r="AF11" s="109">
        <v>3</v>
      </c>
      <c r="AG11" s="109">
        <v>3</v>
      </c>
      <c r="AH11" s="109"/>
      <c r="AI11" s="109">
        <v>3</v>
      </c>
      <c r="AJ11" s="109">
        <v>3</v>
      </c>
      <c r="AK11" s="109">
        <v>3</v>
      </c>
      <c r="AL11" s="109">
        <v>3</v>
      </c>
      <c r="AM11" s="109"/>
      <c r="AN11" s="109">
        <v>3</v>
      </c>
      <c r="AO11" s="109">
        <v>3</v>
      </c>
      <c r="AP11" s="109">
        <v>3</v>
      </c>
      <c r="AQ11" s="109">
        <v>3</v>
      </c>
      <c r="AR11" s="109"/>
      <c r="AS11" s="109">
        <v>3</v>
      </c>
      <c r="AT11" s="109">
        <v>3</v>
      </c>
      <c r="AU11" s="109">
        <v>3</v>
      </c>
      <c r="AV11" s="109">
        <v>3</v>
      </c>
      <c r="AW11" s="109"/>
      <c r="AX11" s="109">
        <v>3</v>
      </c>
      <c r="AY11" s="109">
        <v>3</v>
      </c>
      <c r="AZ11" s="109">
        <v>3</v>
      </c>
      <c r="BA11" s="109">
        <v>3</v>
      </c>
      <c r="BB11" s="109"/>
      <c r="BC11" s="109">
        <v>3</v>
      </c>
      <c r="BD11" s="109">
        <v>3</v>
      </c>
    </row>
    <row r="12" spans="1:56" ht="64" hidden="1" customHeight="1" x14ac:dyDescent="0.2">
      <c r="A12" s="92">
        <v>3</v>
      </c>
      <c r="B12" s="103" t="s">
        <v>1138</v>
      </c>
      <c r="C12" s="103">
        <v>1.5</v>
      </c>
      <c r="D12" s="103"/>
      <c r="E12" s="103">
        <v>1.5</v>
      </c>
      <c r="F12" s="103"/>
      <c r="G12" s="117" t="s">
        <v>1139</v>
      </c>
      <c r="H12" s="103"/>
      <c r="I12" s="103">
        <v>1.5</v>
      </c>
      <c r="J12" s="103"/>
      <c r="K12" s="103">
        <v>1.5</v>
      </c>
      <c r="L12" s="103"/>
      <c r="M12" s="117">
        <v>0.5</v>
      </c>
      <c r="N12" s="103"/>
      <c r="O12" s="120" t="s">
        <v>1140</v>
      </c>
      <c r="P12" s="120" t="s">
        <v>1140</v>
      </c>
      <c r="Q12" s="120" t="s">
        <v>1140</v>
      </c>
      <c r="R12" s="120" t="s">
        <v>1140</v>
      </c>
      <c r="S12" s="104">
        <v>54</v>
      </c>
      <c r="T12" s="104">
        <v>64</v>
      </c>
      <c r="U12" s="104">
        <v>56</v>
      </c>
      <c r="V12" s="104">
        <v>69</v>
      </c>
      <c r="W12" s="104">
        <f t="shared" si="1"/>
        <v>6</v>
      </c>
      <c r="X12" s="104">
        <f t="shared" si="2"/>
        <v>8</v>
      </c>
      <c r="Y12" s="104">
        <f t="shared" si="3"/>
        <v>7</v>
      </c>
      <c r="Z12" s="104">
        <f t="shared" si="4"/>
        <v>8</v>
      </c>
      <c r="AA12" s="101" t="s">
        <v>1102</v>
      </c>
      <c r="AB12" s="101" t="s">
        <v>1103</v>
      </c>
      <c r="AC12" s="101" t="s">
        <v>1104</v>
      </c>
      <c r="AD12" s="101" t="s">
        <v>1105</v>
      </c>
      <c r="AE12" s="101" t="s">
        <v>1141</v>
      </c>
      <c r="AF12" s="102"/>
      <c r="AG12" s="102"/>
      <c r="AH12" s="102"/>
      <c r="AI12" s="102"/>
      <c r="AJ12" s="102"/>
      <c r="AK12" s="101" t="s">
        <v>1102</v>
      </c>
      <c r="AL12" s="101" t="s">
        <v>1103</v>
      </c>
      <c r="AM12" s="101" t="s">
        <v>1104</v>
      </c>
      <c r="AN12" s="101" t="s">
        <v>1105</v>
      </c>
      <c r="AO12" s="101" t="s">
        <v>1141</v>
      </c>
      <c r="AP12" s="102"/>
      <c r="AQ12" s="102"/>
      <c r="AR12" s="102"/>
      <c r="AS12" s="102"/>
      <c r="AT12" s="102"/>
      <c r="AU12" s="121" t="s">
        <v>1107</v>
      </c>
      <c r="AV12" s="121" t="s">
        <v>1108</v>
      </c>
      <c r="AW12" s="121" t="s">
        <v>1109</v>
      </c>
      <c r="AX12" s="121" t="s">
        <v>1142</v>
      </c>
      <c r="AY12" s="121" t="s">
        <v>1143</v>
      </c>
      <c r="AZ12" s="102"/>
      <c r="BA12" s="102"/>
      <c r="BB12" s="102"/>
      <c r="BC12" s="102"/>
      <c r="BD12" s="102"/>
    </row>
    <row r="13" spans="1:56" ht="69.75" hidden="1" customHeight="1" x14ac:dyDescent="0.2">
      <c r="A13" s="92">
        <v>3</v>
      </c>
      <c r="B13" s="103" t="s">
        <v>1144</v>
      </c>
      <c r="C13" s="103" t="s">
        <v>1145</v>
      </c>
      <c r="D13" s="103" t="s">
        <v>1146</v>
      </c>
      <c r="E13" s="103"/>
      <c r="F13" s="103" t="s">
        <v>1147</v>
      </c>
      <c r="G13" s="103"/>
      <c r="H13" s="103"/>
      <c r="I13" s="103">
        <v>1.5</v>
      </c>
      <c r="J13" s="103">
        <v>1.5</v>
      </c>
      <c r="K13" s="103"/>
      <c r="L13" s="103">
        <v>1.5</v>
      </c>
      <c r="M13" s="103"/>
      <c r="N13" s="103"/>
      <c r="O13" s="120" t="s">
        <v>1140</v>
      </c>
      <c r="P13" s="120" t="s">
        <v>1140</v>
      </c>
      <c r="Q13" s="120" t="s">
        <v>1140</v>
      </c>
      <c r="R13" s="120" t="s">
        <v>1140</v>
      </c>
      <c r="S13" s="104">
        <v>54</v>
      </c>
      <c r="T13" s="104">
        <v>64</v>
      </c>
      <c r="U13" s="104">
        <v>56</v>
      </c>
      <c r="V13" s="104">
        <v>69</v>
      </c>
      <c r="W13" s="104">
        <f t="shared" si="1"/>
        <v>6</v>
      </c>
      <c r="X13" s="104">
        <f t="shared" si="2"/>
        <v>8</v>
      </c>
      <c r="Y13" s="104">
        <f t="shared" si="3"/>
        <v>7</v>
      </c>
      <c r="Z13" s="104">
        <f t="shared" si="4"/>
        <v>8</v>
      </c>
      <c r="AA13" s="101" t="s">
        <v>1102</v>
      </c>
      <c r="AB13" s="101" t="s">
        <v>1103</v>
      </c>
      <c r="AC13" s="101" t="s">
        <v>1104</v>
      </c>
      <c r="AD13" s="101" t="s">
        <v>1105</v>
      </c>
      <c r="AE13" s="101" t="s">
        <v>1141</v>
      </c>
      <c r="AF13" s="122" t="s">
        <v>1102</v>
      </c>
      <c r="AG13" s="122" t="s">
        <v>1103</v>
      </c>
      <c r="AH13" s="122" t="s">
        <v>1104</v>
      </c>
      <c r="AI13" s="122" t="s">
        <v>1105</v>
      </c>
      <c r="AJ13" s="122" t="s">
        <v>1141</v>
      </c>
      <c r="AK13" s="58"/>
      <c r="AL13" s="58"/>
      <c r="AM13" s="58"/>
      <c r="AN13" s="58"/>
      <c r="AO13" s="58"/>
      <c r="AP13" s="122" t="s">
        <v>1102</v>
      </c>
      <c r="AQ13" s="122" t="s">
        <v>1103</v>
      </c>
      <c r="AR13" s="122" t="s">
        <v>1104</v>
      </c>
      <c r="AS13" s="122" t="s">
        <v>1105</v>
      </c>
      <c r="AT13" s="122" t="s">
        <v>1141</v>
      </c>
      <c r="AU13" s="58"/>
      <c r="AV13" s="58"/>
      <c r="AW13" s="58"/>
      <c r="AX13" s="58"/>
      <c r="AY13" s="58"/>
      <c r="AZ13" s="102"/>
      <c r="BA13" s="102"/>
      <c r="BB13" s="102"/>
      <c r="BC13" s="102"/>
      <c r="BD13" s="102"/>
    </row>
    <row r="14" spans="1:56" ht="65.5" hidden="1" customHeight="1" x14ac:dyDescent="0.2">
      <c r="A14" s="92">
        <v>3</v>
      </c>
      <c r="B14" s="103" t="s">
        <v>1148</v>
      </c>
      <c r="C14" s="103"/>
      <c r="D14" s="103" t="s">
        <v>1149</v>
      </c>
      <c r="E14" s="103"/>
      <c r="F14" s="103" t="s">
        <v>1150</v>
      </c>
      <c r="G14" s="117" t="s">
        <v>1139</v>
      </c>
      <c r="H14" s="103"/>
      <c r="I14" s="103"/>
      <c r="J14" s="103">
        <v>1.5</v>
      </c>
      <c r="K14" s="103"/>
      <c r="L14" s="103">
        <v>1.5</v>
      </c>
      <c r="M14" s="117">
        <v>0.5</v>
      </c>
      <c r="N14" s="103"/>
      <c r="O14" s="120" t="s">
        <v>1140</v>
      </c>
      <c r="P14" s="120" t="s">
        <v>1140</v>
      </c>
      <c r="Q14" s="120" t="s">
        <v>1140</v>
      </c>
      <c r="R14" s="120" t="s">
        <v>1140</v>
      </c>
      <c r="S14" s="104">
        <v>54</v>
      </c>
      <c r="T14" s="104">
        <v>64</v>
      </c>
      <c r="U14" s="104">
        <v>56</v>
      </c>
      <c r="V14" s="104">
        <v>69</v>
      </c>
      <c r="W14" s="104">
        <f t="shared" si="1"/>
        <v>6</v>
      </c>
      <c r="X14" s="104">
        <f t="shared" si="2"/>
        <v>8</v>
      </c>
      <c r="Y14" s="104">
        <f t="shared" si="3"/>
        <v>7</v>
      </c>
      <c r="Z14" s="104">
        <f t="shared" si="4"/>
        <v>8</v>
      </c>
      <c r="AA14" s="58"/>
      <c r="AB14" s="58"/>
      <c r="AC14" s="58"/>
      <c r="AD14" s="58"/>
      <c r="AE14" s="58"/>
      <c r="AF14" s="122" t="s">
        <v>1102</v>
      </c>
      <c r="AG14" s="122" t="s">
        <v>1103</v>
      </c>
      <c r="AH14" s="122" t="s">
        <v>1104</v>
      </c>
      <c r="AI14" s="122" t="s">
        <v>1105</v>
      </c>
      <c r="AJ14" s="122" t="s">
        <v>1141</v>
      </c>
      <c r="AK14" s="58"/>
      <c r="AL14" s="58"/>
      <c r="AM14" s="58"/>
      <c r="AN14" s="58"/>
      <c r="AO14" s="58"/>
      <c r="AP14" s="122" t="s">
        <v>1102</v>
      </c>
      <c r="AQ14" s="122" t="s">
        <v>1103</v>
      </c>
      <c r="AR14" s="122" t="s">
        <v>1104</v>
      </c>
      <c r="AS14" s="122" t="s">
        <v>1105</v>
      </c>
      <c r="AT14" s="122" t="s">
        <v>1141</v>
      </c>
      <c r="AU14" s="121" t="s">
        <v>1107</v>
      </c>
      <c r="AV14" s="121" t="s">
        <v>1108</v>
      </c>
      <c r="AW14" s="121" t="s">
        <v>1109</v>
      </c>
      <c r="AX14" s="121" t="s">
        <v>1142</v>
      </c>
      <c r="AY14" s="121" t="s">
        <v>1143</v>
      </c>
      <c r="AZ14" s="102"/>
      <c r="BA14" s="102"/>
      <c r="BB14" s="102"/>
      <c r="BC14" s="102"/>
      <c r="BD14" s="102"/>
    </row>
    <row r="15" spans="1:56" s="114" customFormat="1" hidden="1" x14ac:dyDescent="0.2">
      <c r="A15" s="109">
        <v>4</v>
      </c>
      <c r="B15" s="109">
        <v>4</v>
      </c>
      <c r="C15" s="109">
        <v>4</v>
      </c>
      <c r="D15" s="109">
        <v>4</v>
      </c>
      <c r="E15" s="109">
        <v>4</v>
      </c>
      <c r="F15" s="109">
        <v>4</v>
      </c>
      <c r="G15" s="109">
        <v>4</v>
      </c>
      <c r="H15" s="109">
        <v>4</v>
      </c>
      <c r="I15" s="109">
        <v>4</v>
      </c>
      <c r="J15" s="109">
        <v>4</v>
      </c>
      <c r="K15" s="109">
        <v>4</v>
      </c>
      <c r="L15" s="109">
        <v>4</v>
      </c>
      <c r="M15" s="109">
        <v>4</v>
      </c>
      <c r="N15" s="109">
        <v>4</v>
      </c>
      <c r="O15" s="109">
        <v>4</v>
      </c>
      <c r="P15" s="109">
        <v>4</v>
      </c>
      <c r="Q15" s="109">
        <v>4</v>
      </c>
      <c r="R15" s="109">
        <v>4</v>
      </c>
      <c r="S15" s="109">
        <v>4</v>
      </c>
      <c r="T15" s="109">
        <v>4</v>
      </c>
      <c r="U15" s="109">
        <v>4</v>
      </c>
      <c r="V15" s="109">
        <v>4</v>
      </c>
      <c r="W15" s="109">
        <v>4</v>
      </c>
      <c r="X15" s="109">
        <v>4</v>
      </c>
      <c r="Y15" s="109">
        <v>4</v>
      </c>
      <c r="Z15" s="109">
        <v>4</v>
      </c>
      <c r="AA15" s="109">
        <v>4</v>
      </c>
      <c r="AB15" s="109">
        <v>4</v>
      </c>
      <c r="AC15" s="109"/>
      <c r="AD15" s="109">
        <v>4</v>
      </c>
      <c r="AE15" s="109">
        <v>4</v>
      </c>
      <c r="AF15" s="109">
        <v>4</v>
      </c>
      <c r="AG15" s="109">
        <v>4</v>
      </c>
      <c r="AH15" s="109"/>
      <c r="AI15" s="109">
        <v>4</v>
      </c>
      <c r="AJ15" s="109">
        <v>4</v>
      </c>
      <c r="AK15" s="109">
        <v>4</v>
      </c>
      <c r="AL15" s="109">
        <v>4</v>
      </c>
      <c r="AM15" s="109"/>
      <c r="AN15" s="109">
        <v>4</v>
      </c>
      <c r="AO15" s="109">
        <v>4</v>
      </c>
      <c r="AP15" s="109">
        <v>4</v>
      </c>
      <c r="AQ15" s="109">
        <v>4</v>
      </c>
      <c r="AR15" s="109"/>
      <c r="AS15" s="109">
        <v>4</v>
      </c>
      <c r="AT15" s="109">
        <v>4</v>
      </c>
      <c r="AU15" s="109">
        <v>4</v>
      </c>
      <c r="AV15" s="109">
        <v>4</v>
      </c>
      <c r="AW15" s="109"/>
      <c r="AX15" s="109">
        <v>4</v>
      </c>
      <c r="AY15" s="109">
        <v>4</v>
      </c>
      <c r="AZ15" s="109">
        <v>4</v>
      </c>
      <c r="BA15" s="109">
        <v>4</v>
      </c>
      <c r="BB15" s="109"/>
      <c r="BC15" s="109">
        <v>4</v>
      </c>
      <c r="BD15" s="109">
        <v>4</v>
      </c>
    </row>
    <row r="16" spans="1:56" ht="66.75" hidden="1" customHeight="1" x14ac:dyDescent="0.2">
      <c r="A16" s="92">
        <v>4</v>
      </c>
      <c r="B16" s="103" t="s">
        <v>1151</v>
      </c>
      <c r="C16" s="103" t="s">
        <v>1152</v>
      </c>
      <c r="D16" s="103"/>
      <c r="E16" s="103" t="s">
        <v>1153</v>
      </c>
      <c r="F16" s="103"/>
      <c r="G16" s="117" t="s">
        <v>1154</v>
      </c>
      <c r="H16" s="103"/>
      <c r="I16" s="103">
        <v>3</v>
      </c>
      <c r="J16" s="103"/>
      <c r="K16" s="103">
        <v>3</v>
      </c>
      <c r="L16" s="103"/>
      <c r="M16" s="117">
        <v>0.5</v>
      </c>
      <c r="N16" s="103"/>
      <c r="O16" s="119">
        <v>44046</v>
      </c>
      <c r="P16" s="119">
        <v>44046</v>
      </c>
      <c r="Q16" s="119">
        <v>44046</v>
      </c>
      <c r="R16" s="119">
        <v>44046</v>
      </c>
      <c r="S16" s="104">
        <v>34</v>
      </c>
      <c r="T16" s="104">
        <v>65</v>
      </c>
      <c r="U16" s="104">
        <v>45</v>
      </c>
      <c r="V16" s="104">
        <v>63</v>
      </c>
      <c r="W16" s="104">
        <f t="shared" si="1"/>
        <v>4</v>
      </c>
      <c r="X16" s="104">
        <f t="shared" si="2"/>
        <v>8</v>
      </c>
      <c r="Y16" s="104">
        <f t="shared" si="3"/>
        <v>5</v>
      </c>
      <c r="Z16" s="104">
        <f t="shared" si="4"/>
        <v>7</v>
      </c>
      <c r="AA16" s="101" t="s">
        <v>1155</v>
      </c>
      <c r="AB16" s="101" t="s">
        <v>1156</v>
      </c>
      <c r="AC16" s="101" t="s">
        <v>1157</v>
      </c>
      <c r="AD16" s="101" t="s">
        <v>1158</v>
      </c>
      <c r="AE16" s="101" t="s">
        <v>1159</v>
      </c>
      <c r="AF16" s="102"/>
      <c r="AG16" s="102"/>
      <c r="AH16" s="102"/>
      <c r="AI16" s="102"/>
      <c r="AJ16" s="102"/>
      <c r="AK16" s="101" t="s">
        <v>1155</v>
      </c>
      <c r="AL16" s="101" t="s">
        <v>1156</v>
      </c>
      <c r="AM16" s="101" t="s">
        <v>1157</v>
      </c>
      <c r="AN16" s="101" t="s">
        <v>1158</v>
      </c>
      <c r="AO16" s="101" t="s">
        <v>1159</v>
      </c>
      <c r="AP16" s="102"/>
      <c r="AQ16" s="102"/>
      <c r="AR16" s="102"/>
      <c r="AS16" s="102"/>
      <c r="AT16" s="102"/>
      <c r="AU16" s="121" t="s">
        <v>1107</v>
      </c>
      <c r="AV16" s="121" t="s">
        <v>1108</v>
      </c>
      <c r="AW16" s="121" t="s">
        <v>1109</v>
      </c>
      <c r="AX16" s="121" t="s">
        <v>1160</v>
      </c>
      <c r="AY16" s="121" t="s">
        <v>1161</v>
      </c>
      <c r="AZ16" s="102"/>
      <c r="BA16" s="102"/>
      <c r="BB16" s="102"/>
      <c r="BC16" s="102"/>
      <c r="BD16" s="102"/>
    </row>
    <row r="17" spans="1:56" ht="63" hidden="1" customHeight="1" x14ac:dyDescent="0.2">
      <c r="A17" s="92">
        <v>4</v>
      </c>
      <c r="B17" s="103" t="s">
        <v>1162</v>
      </c>
      <c r="C17" s="103">
        <v>1.5</v>
      </c>
      <c r="D17" s="103"/>
      <c r="E17" s="103">
        <v>1.5</v>
      </c>
      <c r="F17" s="103">
        <v>1.5</v>
      </c>
      <c r="G17" s="103">
        <v>1.5</v>
      </c>
      <c r="H17" s="117" t="s">
        <v>1163</v>
      </c>
      <c r="I17" s="103">
        <v>1.5</v>
      </c>
      <c r="J17" s="103"/>
      <c r="K17" s="103">
        <v>1.5</v>
      </c>
      <c r="L17" s="103">
        <v>1.5</v>
      </c>
      <c r="M17" s="103">
        <v>1.5</v>
      </c>
      <c r="N17" s="117">
        <v>0.75</v>
      </c>
      <c r="O17" s="119">
        <v>44046</v>
      </c>
      <c r="P17" s="119">
        <v>44046</v>
      </c>
      <c r="Q17" s="119">
        <v>44046</v>
      </c>
      <c r="R17" s="119">
        <v>44046</v>
      </c>
      <c r="S17" s="104">
        <v>34</v>
      </c>
      <c r="T17" s="104">
        <v>65</v>
      </c>
      <c r="U17" s="104">
        <v>45</v>
      </c>
      <c r="V17" s="104">
        <v>63</v>
      </c>
      <c r="W17" s="104">
        <f t="shared" si="1"/>
        <v>4</v>
      </c>
      <c r="X17" s="104">
        <f t="shared" si="2"/>
        <v>8</v>
      </c>
      <c r="Y17" s="104">
        <f t="shared" si="3"/>
        <v>5</v>
      </c>
      <c r="Z17" s="104">
        <f t="shared" si="4"/>
        <v>7</v>
      </c>
      <c r="AA17" s="101" t="s">
        <v>1102</v>
      </c>
      <c r="AB17" s="101" t="s">
        <v>1103</v>
      </c>
      <c r="AC17" s="101" t="s">
        <v>1104</v>
      </c>
      <c r="AD17" s="101" t="s">
        <v>1164</v>
      </c>
      <c r="AE17" s="101" t="s">
        <v>1165</v>
      </c>
      <c r="AF17" s="102"/>
      <c r="AG17" s="102"/>
      <c r="AH17" s="102"/>
      <c r="AI17" s="102"/>
      <c r="AJ17" s="102"/>
      <c r="AK17" s="101" t="s">
        <v>1102</v>
      </c>
      <c r="AL17" s="101" t="s">
        <v>1103</v>
      </c>
      <c r="AM17" s="101" t="s">
        <v>1104</v>
      </c>
      <c r="AN17" s="101" t="s">
        <v>1164</v>
      </c>
      <c r="AO17" s="101" t="s">
        <v>1165</v>
      </c>
      <c r="AP17" s="122" t="s">
        <v>1102</v>
      </c>
      <c r="AQ17" s="122" t="s">
        <v>1103</v>
      </c>
      <c r="AR17" s="122" t="s">
        <v>1104</v>
      </c>
      <c r="AS17" s="122" t="s">
        <v>1164</v>
      </c>
      <c r="AT17" s="122" t="s">
        <v>1165</v>
      </c>
      <c r="AU17" s="101" t="s">
        <v>1102</v>
      </c>
      <c r="AV17" s="101" t="s">
        <v>1103</v>
      </c>
      <c r="AW17" s="101" t="s">
        <v>1104</v>
      </c>
      <c r="AX17" s="101" t="s">
        <v>1164</v>
      </c>
      <c r="AY17" s="101" t="s">
        <v>1165</v>
      </c>
      <c r="AZ17" s="123" t="s">
        <v>1166</v>
      </c>
      <c r="BA17" s="123" t="s">
        <v>1167</v>
      </c>
      <c r="BB17" s="123" t="s">
        <v>1168</v>
      </c>
      <c r="BC17" s="123" t="s">
        <v>1169</v>
      </c>
      <c r="BD17" s="123" t="s">
        <v>1170</v>
      </c>
    </row>
    <row r="18" spans="1:56" ht="61" hidden="1" customHeight="1" x14ac:dyDescent="0.2">
      <c r="A18" s="92">
        <v>4</v>
      </c>
      <c r="B18" s="103" t="s">
        <v>1171</v>
      </c>
      <c r="C18" s="103"/>
      <c r="D18" s="103">
        <v>2</v>
      </c>
      <c r="E18" s="103"/>
      <c r="F18" s="103">
        <v>2</v>
      </c>
      <c r="G18" s="117" t="s">
        <v>1131</v>
      </c>
      <c r="H18" s="103"/>
      <c r="I18" s="103"/>
      <c r="J18" s="103">
        <v>2</v>
      </c>
      <c r="K18" s="103"/>
      <c r="L18" s="103">
        <v>2</v>
      </c>
      <c r="M18" s="117">
        <v>0.25</v>
      </c>
      <c r="N18" s="103"/>
      <c r="O18" s="119">
        <v>44046</v>
      </c>
      <c r="P18" s="119">
        <v>44046</v>
      </c>
      <c r="Q18" s="119">
        <v>44046</v>
      </c>
      <c r="R18" s="119">
        <v>44046</v>
      </c>
      <c r="S18" s="104">
        <v>34</v>
      </c>
      <c r="T18" s="104">
        <v>65</v>
      </c>
      <c r="U18" s="104">
        <v>45</v>
      </c>
      <c r="V18" s="104">
        <v>63</v>
      </c>
      <c r="W18" s="104">
        <f t="shared" si="1"/>
        <v>4</v>
      </c>
      <c r="X18" s="104">
        <f t="shared" si="2"/>
        <v>8</v>
      </c>
      <c r="Y18" s="104">
        <f t="shared" si="3"/>
        <v>5</v>
      </c>
      <c r="Z18" s="104">
        <f t="shared" si="4"/>
        <v>7</v>
      </c>
      <c r="AA18" s="58"/>
      <c r="AB18" s="58"/>
      <c r="AC18" s="58"/>
      <c r="AD18" s="58"/>
      <c r="AE18" s="58"/>
      <c r="AF18" s="122" t="s">
        <v>1172</v>
      </c>
      <c r="AG18" s="122" t="s">
        <v>1173</v>
      </c>
      <c r="AH18" s="122" t="s">
        <v>1174</v>
      </c>
      <c r="AI18" s="122" t="s">
        <v>1175</v>
      </c>
      <c r="AJ18" s="122" t="s">
        <v>1176</v>
      </c>
      <c r="AK18" s="58"/>
      <c r="AL18" s="58"/>
      <c r="AM18" s="58"/>
      <c r="AN18" s="58"/>
      <c r="AO18" s="58"/>
      <c r="AP18" s="122" t="s">
        <v>1172</v>
      </c>
      <c r="AQ18" s="122" t="s">
        <v>1173</v>
      </c>
      <c r="AR18" s="122" t="s">
        <v>1174</v>
      </c>
      <c r="AS18" s="122" t="s">
        <v>1175</v>
      </c>
      <c r="AT18" s="122" t="s">
        <v>1176</v>
      </c>
      <c r="AU18" s="121" t="s">
        <v>1132</v>
      </c>
      <c r="AV18" s="121" t="s">
        <v>1133</v>
      </c>
      <c r="AW18" s="121" t="s">
        <v>1134</v>
      </c>
      <c r="AX18" s="121" t="s">
        <v>1177</v>
      </c>
      <c r="AY18" s="121" t="s">
        <v>1178</v>
      </c>
      <c r="AZ18" s="102"/>
      <c r="BA18" s="102"/>
      <c r="BB18" s="102"/>
      <c r="BC18" s="102"/>
      <c r="BD18" s="102"/>
    </row>
    <row r="19" spans="1:56" ht="64" hidden="1" x14ac:dyDescent="0.2">
      <c r="A19" s="95">
        <v>4</v>
      </c>
      <c r="B19" s="116" t="s">
        <v>1179</v>
      </c>
      <c r="C19" s="103">
        <v>1.5</v>
      </c>
      <c r="D19" s="103">
        <v>1.5</v>
      </c>
      <c r="E19" s="103">
        <v>1.5</v>
      </c>
      <c r="F19" s="103"/>
      <c r="G19" s="103">
        <v>1.5</v>
      </c>
      <c r="H19" s="103"/>
      <c r="I19" s="103">
        <v>1.5</v>
      </c>
      <c r="J19" s="103">
        <v>1.5</v>
      </c>
      <c r="K19" s="103">
        <v>1.5</v>
      </c>
      <c r="L19" s="103"/>
      <c r="M19" s="103">
        <v>1.5</v>
      </c>
      <c r="N19" s="103"/>
      <c r="O19" s="119">
        <v>44046</v>
      </c>
      <c r="P19" s="119">
        <v>44046</v>
      </c>
      <c r="Q19" s="119">
        <v>44046</v>
      </c>
      <c r="R19" s="119">
        <v>44046</v>
      </c>
      <c r="S19" s="104">
        <v>34</v>
      </c>
      <c r="T19" s="104">
        <v>65</v>
      </c>
      <c r="U19" s="104">
        <v>45</v>
      </c>
      <c r="V19" s="104">
        <v>63</v>
      </c>
      <c r="W19" s="104">
        <f t="shared" si="1"/>
        <v>4</v>
      </c>
      <c r="X19" s="104">
        <f t="shared" si="2"/>
        <v>8</v>
      </c>
      <c r="Y19" s="104">
        <f t="shared" si="3"/>
        <v>5</v>
      </c>
      <c r="Z19" s="104">
        <f t="shared" si="4"/>
        <v>7</v>
      </c>
      <c r="AA19" s="101" t="s">
        <v>1102</v>
      </c>
      <c r="AB19" s="101" t="s">
        <v>1103</v>
      </c>
      <c r="AC19" s="101" t="s">
        <v>1104</v>
      </c>
      <c r="AD19" s="101" t="s">
        <v>1164</v>
      </c>
      <c r="AE19" s="101" t="s">
        <v>1165</v>
      </c>
      <c r="AF19" s="122" t="s">
        <v>1102</v>
      </c>
      <c r="AG19" s="122" t="s">
        <v>1103</v>
      </c>
      <c r="AH19" s="122" t="s">
        <v>1104</v>
      </c>
      <c r="AI19" s="122" t="s">
        <v>1164</v>
      </c>
      <c r="AJ19" s="122" t="s">
        <v>1165</v>
      </c>
      <c r="AK19" s="101" t="s">
        <v>1102</v>
      </c>
      <c r="AL19" s="101" t="s">
        <v>1103</v>
      </c>
      <c r="AM19" s="101" t="s">
        <v>1104</v>
      </c>
      <c r="AN19" s="101" t="s">
        <v>1164</v>
      </c>
      <c r="AO19" s="101" t="s">
        <v>1165</v>
      </c>
      <c r="AP19" s="102"/>
      <c r="AQ19" s="102"/>
      <c r="AR19" s="102"/>
      <c r="AS19" s="102"/>
      <c r="AT19" s="102"/>
      <c r="AU19" s="101" t="s">
        <v>1102</v>
      </c>
      <c r="AV19" s="101" t="s">
        <v>1103</v>
      </c>
      <c r="AW19" s="101" t="s">
        <v>1104</v>
      </c>
      <c r="AX19" s="101" t="s">
        <v>1164</v>
      </c>
      <c r="AY19" s="101" t="s">
        <v>1165</v>
      </c>
      <c r="AZ19" s="102"/>
      <c r="BA19" s="102"/>
      <c r="BB19" s="102"/>
      <c r="BC19" s="102"/>
      <c r="BD19" s="102"/>
    </row>
    <row r="20" spans="1:56" s="58" customFormat="1" ht="71.25" hidden="1" customHeight="1" x14ac:dyDescent="0.2">
      <c r="A20" s="92">
        <v>4</v>
      </c>
      <c r="B20" s="103" t="s">
        <v>1180</v>
      </c>
      <c r="C20" s="103"/>
      <c r="D20" s="103">
        <v>4</v>
      </c>
      <c r="E20" s="103"/>
      <c r="F20" s="103">
        <v>4</v>
      </c>
      <c r="G20" s="103"/>
      <c r="H20" s="117" t="s">
        <v>1181</v>
      </c>
      <c r="I20" s="103"/>
      <c r="J20" s="103">
        <v>4</v>
      </c>
      <c r="K20" s="103"/>
      <c r="L20" s="103">
        <v>4</v>
      </c>
      <c r="M20" s="103"/>
      <c r="N20" s="117">
        <v>1</v>
      </c>
      <c r="O20" s="119">
        <v>44046</v>
      </c>
      <c r="P20" s="119">
        <v>44046</v>
      </c>
      <c r="Q20" s="119">
        <v>44046</v>
      </c>
      <c r="R20" s="119">
        <v>44046</v>
      </c>
      <c r="S20" s="104">
        <v>34</v>
      </c>
      <c r="T20" s="104">
        <v>65</v>
      </c>
      <c r="U20" s="104">
        <v>45</v>
      </c>
      <c r="V20" s="104">
        <v>63</v>
      </c>
      <c r="W20" s="104">
        <f t="shared" si="1"/>
        <v>4</v>
      </c>
      <c r="X20" s="104">
        <f t="shared" si="2"/>
        <v>8</v>
      </c>
      <c r="Y20" s="104">
        <f t="shared" si="3"/>
        <v>5</v>
      </c>
      <c r="Z20" s="104">
        <f t="shared" si="4"/>
        <v>7</v>
      </c>
      <c r="AF20" s="122" t="s">
        <v>1182</v>
      </c>
      <c r="AG20" s="122" t="s">
        <v>1183</v>
      </c>
      <c r="AH20" s="122" t="s">
        <v>1184</v>
      </c>
      <c r="AI20" s="122" t="s">
        <v>1185</v>
      </c>
      <c r="AJ20" s="122" t="s">
        <v>1186</v>
      </c>
      <c r="AP20" s="122" t="s">
        <v>1182</v>
      </c>
      <c r="AQ20" s="122" t="s">
        <v>1183</v>
      </c>
      <c r="AR20" s="122" t="s">
        <v>1184</v>
      </c>
      <c r="AS20" s="122" t="s">
        <v>1185</v>
      </c>
      <c r="AT20" s="122" t="s">
        <v>1186</v>
      </c>
      <c r="AZ20" s="123" t="s">
        <v>1117</v>
      </c>
      <c r="BA20" s="123" t="s">
        <v>1118</v>
      </c>
      <c r="BB20" s="123" t="s">
        <v>1119</v>
      </c>
      <c r="BC20" s="123" t="s">
        <v>1187</v>
      </c>
      <c r="BD20" s="123" t="s">
        <v>1188</v>
      </c>
    </row>
    <row r="21" spans="1:56" s="109" customFormat="1" x14ac:dyDescent="0.2">
      <c r="A21" s="109">
        <v>6</v>
      </c>
      <c r="B21" s="109">
        <v>6</v>
      </c>
      <c r="C21" s="109">
        <v>6</v>
      </c>
      <c r="D21" s="109">
        <v>6</v>
      </c>
      <c r="E21" s="109">
        <v>6</v>
      </c>
      <c r="F21" s="109">
        <v>6</v>
      </c>
      <c r="G21" s="109">
        <v>6</v>
      </c>
      <c r="H21" s="109">
        <v>6</v>
      </c>
      <c r="I21" s="109">
        <v>6</v>
      </c>
      <c r="J21" s="109">
        <v>6</v>
      </c>
      <c r="K21" s="109">
        <v>6</v>
      </c>
      <c r="L21" s="109">
        <v>6</v>
      </c>
      <c r="M21" s="109">
        <v>6</v>
      </c>
      <c r="N21" s="109">
        <v>6</v>
      </c>
      <c r="O21" s="160">
        <v>6</v>
      </c>
      <c r="P21" s="160">
        <v>6</v>
      </c>
      <c r="Q21" s="160">
        <v>6</v>
      </c>
      <c r="R21" s="160">
        <v>6</v>
      </c>
      <c r="S21" s="109">
        <v>6</v>
      </c>
      <c r="T21" s="109">
        <v>6</v>
      </c>
      <c r="U21" s="109">
        <v>6</v>
      </c>
      <c r="V21" s="109">
        <v>6</v>
      </c>
      <c r="W21" s="109">
        <v>6</v>
      </c>
      <c r="X21" s="109">
        <v>6</v>
      </c>
      <c r="Y21" s="109">
        <v>6</v>
      </c>
      <c r="Z21" s="109">
        <v>6</v>
      </c>
      <c r="AA21" s="109">
        <v>6</v>
      </c>
      <c r="AB21" s="109">
        <v>6</v>
      </c>
      <c r="AD21" s="109">
        <v>6</v>
      </c>
      <c r="AE21" s="109">
        <v>6</v>
      </c>
      <c r="AF21" s="109">
        <v>6</v>
      </c>
      <c r="AG21" s="109">
        <v>6</v>
      </c>
      <c r="AI21" s="109">
        <v>6</v>
      </c>
      <c r="AJ21" s="109">
        <v>6</v>
      </c>
      <c r="AK21" s="109">
        <v>6</v>
      </c>
      <c r="AL21" s="109">
        <v>6</v>
      </c>
      <c r="AN21" s="109">
        <v>6</v>
      </c>
      <c r="AO21" s="109">
        <v>6</v>
      </c>
      <c r="AP21" s="109">
        <v>6</v>
      </c>
      <c r="AQ21" s="109">
        <v>6</v>
      </c>
      <c r="AS21" s="109">
        <v>6</v>
      </c>
      <c r="AT21" s="109">
        <v>6</v>
      </c>
      <c r="AU21" s="109">
        <v>6</v>
      </c>
      <c r="AV21" s="109">
        <v>6</v>
      </c>
      <c r="AX21" s="109">
        <v>6</v>
      </c>
      <c r="AY21" s="109">
        <v>6</v>
      </c>
      <c r="AZ21" s="109">
        <v>6</v>
      </c>
      <c r="BA21" s="109">
        <v>6</v>
      </c>
      <c r="BC21" s="109">
        <v>6</v>
      </c>
      <c r="BD21" s="109">
        <v>6</v>
      </c>
    </row>
    <row r="22" spans="1:56" s="58" customFormat="1" ht="60" customHeight="1" x14ac:dyDescent="0.2">
      <c r="A22" s="92">
        <v>6</v>
      </c>
      <c r="B22" s="103" t="s">
        <v>1189</v>
      </c>
      <c r="C22" s="103">
        <v>1.5</v>
      </c>
      <c r="D22" s="103"/>
      <c r="E22" s="103"/>
      <c r="F22" s="103">
        <v>1.5</v>
      </c>
      <c r="G22" s="103"/>
      <c r="H22" s="103"/>
      <c r="I22" s="103">
        <v>1.5</v>
      </c>
      <c r="J22" s="103"/>
      <c r="K22" s="103"/>
      <c r="L22" s="103">
        <v>1.5</v>
      </c>
      <c r="M22" s="103"/>
      <c r="N22" s="103"/>
      <c r="O22" s="92" t="s">
        <v>1190</v>
      </c>
      <c r="P22" s="92" t="s">
        <v>1190</v>
      </c>
      <c r="Q22" s="92" t="s">
        <v>1190</v>
      </c>
      <c r="R22" s="92" t="s">
        <v>1190</v>
      </c>
      <c r="S22" s="104">
        <v>52</v>
      </c>
      <c r="T22" s="104">
        <v>67</v>
      </c>
      <c r="U22" s="104">
        <v>48</v>
      </c>
      <c r="V22" s="104">
        <v>59</v>
      </c>
      <c r="W22" s="104">
        <f t="shared" si="1"/>
        <v>6</v>
      </c>
      <c r="X22" s="104">
        <f t="shared" si="2"/>
        <v>8</v>
      </c>
      <c r="Y22" s="104">
        <f t="shared" si="3"/>
        <v>6</v>
      </c>
      <c r="Z22" s="104">
        <f t="shared" si="4"/>
        <v>7</v>
      </c>
      <c r="AA22" s="101" t="s">
        <v>1102</v>
      </c>
      <c r="AB22" s="101" t="s">
        <v>1103</v>
      </c>
      <c r="AC22" s="101" t="s">
        <v>1104</v>
      </c>
      <c r="AD22" s="101" t="s">
        <v>1105</v>
      </c>
      <c r="AE22" s="101" t="s">
        <v>1128</v>
      </c>
      <c r="AF22" s="102"/>
      <c r="AG22" s="102"/>
      <c r="AH22" s="102"/>
      <c r="AI22" s="102"/>
      <c r="AJ22" s="102"/>
      <c r="AP22" s="122" t="s">
        <v>1102</v>
      </c>
      <c r="AQ22" s="122" t="s">
        <v>1103</v>
      </c>
      <c r="AR22" s="122" t="s">
        <v>1104</v>
      </c>
      <c r="AS22" s="122" t="s">
        <v>1105</v>
      </c>
      <c r="AT22" s="122" t="s">
        <v>1128</v>
      </c>
      <c r="AZ22" s="102"/>
      <c r="BA22" s="102"/>
      <c r="BB22" s="102"/>
      <c r="BC22" s="102"/>
      <c r="BD22" s="102"/>
    </row>
    <row r="23" spans="1:56" s="58" customFormat="1" ht="64" customHeight="1" x14ac:dyDescent="0.2">
      <c r="A23" s="92">
        <v>6</v>
      </c>
      <c r="B23" s="103" t="s">
        <v>1191</v>
      </c>
      <c r="C23" s="103"/>
      <c r="D23" s="103">
        <v>1.5</v>
      </c>
      <c r="E23" s="103">
        <v>1.5</v>
      </c>
      <c r="F23" s="103"/>
      <c r="G23" s="103" t="s">
        <v>1192</v>
      </c>
      <c r="H23" s="103"/>
      <c r="I23" s="103"/>
      <c r="J23" s="103">
        <v>1.5</v>
      </c>
      <c r="K23" s="103">
        <v>1.5</v>
      </c>
      <c r="L23" s="103"/>
      <c r="M23" s="103" t="s">
        <v>1193</v>
      </c>
      <c r="N23" s="103"/>
      <c r="O23" s="92" t="s">
        <v>1190</v>
      </c>
      <c r="P23" s="92" t="s">
        <v>1190</v>
      </c>
      <c r="Q23" s="92" t="s">
        <v>1190</v>
      </c>
      <c r="R23" s="92" t="s">
        <v>1190</v>
      </c>
      <c r="S23" s="104">
        <v>52</v>
      </c>
      <c r="T23" s="104">
        <v>67</v>
      </c>
      <c r="U23" s="104">
        <v>48</v>
      </c>
      <c r="V23" s="104">
        <v>59</v>
      </c>
      <c r="W23" s="104">
        <f t="shared" si="1"/>
        <v>6</v>
      </c>
      <c r="X23" s="104">
        <f t="shared" si="2"/>
        <v>8</v>
      </c>
      <c r="Y23" s="104">
        <f t="shared" si="3"/>
        <v>6</v>
      </c>
      <c r="Z23" s="104">
        <f t="shared" si="4"/>
        <v>7</v>
      </c>
      <c r="AF23" s="122" t="s">
        <v>1102</v>
      </c>
      <c r="AG23" s="122" t="s">
        <v>1103</v>
      </c>
      <c r="AH23" s="122" t="s">
        <v>1104</v>
      </c>
      <c r="AI23" s="122" t="s">
        <v>1105</v>
      </c>
      <c r="AJ23" s="122" t="s">
        <v>1128</v>
      </c>
      <c r="AK23" s="101" t="s">
        <v>1102</v>
      </c>
      <c r="AL23" s="101" t="s">
        <v>1103</v>
      </c>
      <c r="AM23" s="101" t="s">
        <v>1104</v>
      </c>
      <c r="AN23" s="101" t="s">
        <v>1105</v>
      </c>
      <c r="AO23" s="101" t="s">
        <v>1128</v>
      </c>
      <c r="AP23" s="102"/>
      <c r="AQ23" s="102"/>
      <c r="AR23" s="102"/>
      <c r="AS23" s="102"/>
      <c r="AT23" s="102"/>
      <c r="AU23" s="101" t="s">
        <v>1194</v>
      </c>
      <c r="AV23" s="101" t="s">
        <v>1195</v>
      </c>
      <c r="AW23" s="101" t="s">
        <v>1196</v>
      </c>
      <c r="AX23" s="101" t="s">
        <v>1197</v>
      </c>
      <c r="AY23" s="101" t="s">
        <v>1198</v>
      </c>
      <c r="AZ23" s="102"/>
      <c r="BA23" s="102"/>
      <c r="BB23" s="102"/>
      <c r="BC23" s="102"/>
      <c r="BD23" s="102"/>
    </row>
  </sheetData>
  <autoFilter ref="A2:Z23" xr:uid="{F287C459-DF37-4066-8EFE-AF01C48763ED}">
    <filterColumn colId="0">
      <filters>
        <filter val="6"/>
      </filters>
    </filterColumn>
  </autoFilter>
  <mergeCells count="8">
    <mergeCell ref="AZ1:BD1"/>
    <mergeCell ref="AA1:AE1"/>
    <mergeCell ref="A1:B1"/>
    <mergeCell ref="C1:R1"/>
    <mergeCell ref="AF1:AJ1"/>
    <mergeCell ref="AK1:AO1"/>
    <mergeCell ref="AP1:AT1"/>
    <mergeCell ref="AU1:AY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FD1DF-8CF1-4648-BDE1-1CD1C8018201}">
  <sheetPr codeName="Sheet22">
    <tabColor theme="4"/>
  </sheetPr>
  <dimension ref="A1:BD25"/>
  <sheetViews>
    <sheetView zoomScale="60" zoomScaleNormal="60" workbookViewId="0">
      <pane xSplit="22" ySplit="3" topLeftCell="W4" activePane="bottomRight" state="frozen"/>
      <selection pane="topRight" activeCell="B11" sqref="B11:C18"/>
      <selection pane="bottomLeft" activeCell="B11" sqref="B11:C18"/>
      <selection pane="bottomRight" activeCell="B11" sqref="B11:C18"/>
    </sheetView>
  </sheetViews>
  <sheetFormatPr baseColWidth="10" defaultColWidth="8.83203125" defaultRowHeight="15" x14ac:dyDescent="0.2"/>
  <cols>
    <col min="1" max="1" width="6" style="134" bestFit="1" customWidth="1"/>
    <col min="2" max="2" width="51.5" style="152" customWidth="1"/>
    <col min="3" max="3" width="17.1640625" style="134" hidden="1" customWidth="1"/>
    <col min="4" max="4" width="15.5" style="134" hidden="1" customWidth="1"/>
    <col min="5" max="5" width="20.5" style="134" hidden="1" customWidth="1"/>
    <col min="6" max="6" width="15.5" style="134" hidden="1" customWidth="1"/>
    <col min="7" max="7" width="19.83203125" style="134" hidden="1" customWidth="1"/>
    <col min="8" max="8" width="16.5" style="134" hidden="1" customWidth="1"/>
    <col min="9" max="9" width="8.1640625" style="134" hidden="1" customWidth="1"/>
    <col min="10" max="11" width="8.5" style="134" hidden="1" customWidth="1"/>
    <col min="12" max="12" width="9.5" style="134" hidden="1" customWidth="1"/>
    <col min="13" max="14" width="10.1640625" style="134" hidden="1" customWidth="1"/>
    <col min="15" max="18" width="12.5" style="134" hidden="1" customWidth="1"/>
    <col min="19" max="22" width="11.1640625" style="134" customWidth="1"/>
    <col min="23" max="23" width="14.1640625" style="134" bestFit="1" customWidth="1"/>
    <col min="24" max="24" width="14.5" style="134" customWidth="1"/>
    <col min="25" max="26" width="14.5" style="134" bestFit="1" customWidth="1"/>
    <col min="27" max="27" width="12.5" style="134" customWidth="1"/>
    <col min="28" max="31" width="8.5" style="134" bestFit="1" customWidth="1"/>
    <col min="32" max="32" width="10.1640625" style="134" bestFit="1" customWidth="1"/>
    <col min="33" max="36" width="8.5" style="134" bestFit="1" customWidth="1"/>
    <col min="37" max="37" width="10.1640625" style="134" bestFit="1" customWidth="1"/>
    <col min="38" max="41" width="8.5" style="134" bestFit="1" customWidth="1"/>
    <col min="42" max="42" width="10.1640625" style="134" bestFit="1" customWidth="1"/>
    <col min="43" max="46" width="8.5" style="134" bestFit="1" customWidth="1"/>
    <col min="47" max="47" width="13.1640625" style="134" bestFit="1" customWidth="1"/>
    <col min="48" max="50" width="11.5" style="134" bestFit="1" customWidth="1"/>
    <col min="51" max="51" width="11.1640625" style="134" bestFit="1" customWidth="1"/>
    <col min="52" max="52" width="11.5" style="134" bestFit="1" customWidth="1"/>
    <col min="53" max="56" width="9.5" style="134" bestFit="1" customWidth="1"/>
  </cols>
  <sheetData>
    <row r="1" spans="1:56" ht="32" x14ac:dyDescent="0.2">
      <c r="A1" s="2043" t="s">
        <v>1066</v>
      </c>
      <c r="B1" s="2043"/>
      <c r="C1" s="2044" t="s">
        <v>1067</v>
      </c>
      <c r="D1" s="2044"/>
      <c r="E1" s="2044"/>
      <c r="F1" s="2044"/>
      <c r="G1" s="2044"/>
      <c r="H1" s="2044"/>
      <c r="I1" s="2044"/>
      <c r="J1" s="2044"/>
      <c r="K1" s="2044"/>
      <c r="L1" s="2044"/>
      <c r="M1" s="2044"/>
      <c r="N1" s="2044"/>
      <c r="O1" s="2044"/>
      <c r="P1" s="2044"/>
      <c r="Q1" s="2044"/>
      <c r="R1" s="2044"/>
      <c r="S1" s="1143"/>
      <c r="T1" s="124"/>
      <c r="U1" s="124"/>
      <c r="V1" s="124"/>
      <c r="W1" s="125" t="s">
        <v>1068</v>
      </c>
      <c r="X1" s="125" t="s">
        <v>1069</v>
      </c>
      <c r="Y1" s="125" t="s">
        <v>1070</v>
      </c>
      <c r="Z1" s="125" t="s">
        <v>1069</v>
      </c>
      <c r="AA1" s="2040" t="s">
        <v>1199</v>
      </c>
      <c r="AB1" s="2041"/>
      <c r="AC1" s="2041"/>
      <c r="AD1" s="2041"/>
      <c r="AE1" s="2042"/>
      <c r="AF1" s="2037" t="s">
        <v>1200</v>
      </c>
      <c r="AG1" s="2038"/>
      <c r="AH1" s="2038"/>
      <c r="AI1" s="2038"/>
      <c r="AJ1" s="2039"/>
      <c r="AK1" s="2040" t="s">
        <v>1201</v>
      </c>
      <c r="AL1" s="2041"/>
      <c r="AM1" s="2041"/>
      <c r="AN1" s="2041"/>
      <c r="AO1" s="2042"/>
      <c r="AP1" s="2037" t="s">
        <v>1202</v>
      </c>
      <c r="AQ1" s="2038"/>
      <c r="AR1" s="2038"/>
      <c r="AS1" s="2038"/>
      <c r="AT1" s="2039"/>
      <c r="AU1" s="2040" t="s">
        <v>1203</v>
      </c>
      <c r="AV1" s="2041"/>
      <c r="AW1" s="2041"/>
      <c r="AX1" s="2041"/>
      <c r="AY1" s="2042"/>
      <c r="AZ1" s="2037" t="s">
        <v>1204</v>
      </c>
      <c r="BA1" s="2038"/>
      <c r="BB1" s="2038"/>
      <c r="BC1" s="2038"/>
      <c r="BD1" s="2039"/>
    </row>
    <row r="2" spans="1:56" ht="32" x14ac:dyDescent="0.2">
      <c r="A2" s="128" t="s">
        <v>1077</v>
      </c>
      <c r="B2" s="129" t="s">
        <v>998</v>
      </c>
      <c r="C2" s="130" t="s">
        <v>1071</v>
      </c>
      <c r="D2" s="130" t="s">
        <v>1072</v>
      </c>
      <c r="E2" s="130" t="s">
        <v>1073</v>
      </c>
      <c r="F2" s="130" t="s">
        <v>1078</v>
      </c>
      <c r="G2" s="130" t="s">
        <v>1079</v>
      </c>
      <c r="H2" s="130" t="s">
        <v>1080</v>
      </c>
      <c r="I2" s="130" t="s">
        <v>1071</v>
      </c>
      <c r="J2" s="130" t="s">
        <v>1072</v>
      </c>
      <c r="K2" s="130" t="s">
        <v>1073</v>
      </c>
      <c r="L2" s="130" t="s">
        <v>1078</v>
      </c>
      <c r="M2" s="130" t="s">
        <v>1079</v>
      </c>
      <c r="N2" s="130" t="s">
        <v>1080</v>
      </c>
      <c r="O2" s="129" t="s">
        <v>1081</v>
      </c>
      <c r="P2" s="129" t="s">
        <v>1082</v>
      </c>
      <c r="Q2" s="129" t="s">
        <v>1083</v>
      </c>
      <c r="R2" s="129" t="s">
        <v>1084</v>
      </c>
      <c r="S2" s="129" t="s">
        <v>1085</v>
      </c>
      <c r="T2" s="129" t="s">
        <v>1086</v>
      </c>
      <c r="U2" s="129" t="s">
        <v>1087</v>
      </c>
      <c r="V2" s="129" t="s">
        <v>1088</v>
      </c>
      <c r="W2" s="129" t="s">
        <v>1089</v>
      </c>
      <c r="X2" s="129" t="s">
        <v>1090</v>
      </c>
      <c r="Y2" s="129" t="s">
        <v>1091</v>
      </c>
      <c r="Z2" s="129" t="s">
        <v>1092</v>
      </c>
      <c r="AA2" s="131" t="s">
        <v>1093</v>
      </c>
      <c r="AB2" s="131" t="s">
        <v>1094</v>
      </c>
      <c r="AC2" s="131" t="s">
        <v>1095</v>
      </c>
      <c r="AD2" s="132" t="s">
        <v>1096</v>
      </c>
      <c r="AE2" s="131" t="s">
        <v>1097</v>
      </c>
      <c r="AF2" s="133" t="s">
        <v>1093</v>
      </c>
      <c r="AG2" s="133" t="s">
        <v>1094</v>
      </c>
      <c r="AH2" s="133" t="s">
        <v>1095</v>
      </c>
      <c r="AI2" s="133" t="s">
        <v>1096</v>
      </c>
      <c r="AJ2" s="133" t="s">
        <v>1097</v>
      </c>
      <c r="AK2" s="131" t="s">
        <v>1093</v>
      </c>
      <c r="AL2" s="131" t="s">
        <v>1094</v>
      </c>
      <c r="AM2" s="131" t="s">
        <v>1095</v>
      </c>
      <c r="AN2" s="132" t="s">
        <v>1096</v>
      </c>
      <c r="AO2" s="131" t="s">
        <v>1097</v>
      </c>
      <c r="AP2" s="133" t="s">
        <v>1093</v>
      </c>
      <c r="AQ2" s="133" t="s">
        <v>1094</v>
      </c>
      <c r="AR2" s="133" t="s">
        <v>1095</v>
      </c>
      <c r="AS2" s="133" t="s">
        <v>1096</v>
      </c>
      <c r="AT2" s="133" t="s">
        <v>1097</v>
      </c>
      <c r="AU2" s="131" t="s">
        <v>1093</v>
      </c>
      <c r="AV2" s="131" t="s">
        <v>1094</v>
      </c>
      <c r="AW2" s="131" t="s">
        <v>1095</v>
      </c>
      <c r="AX2" s="131" t="s">
        <v>1096</v>
      </c>
      <c r="AY2" s="131" t="s">
        <v>1097</v>
      </c>
      <c r="AZ2" s="133" t="s">
        <v>1093</v>
      </c>
      <c r="BA2" s="133" t="s">
        <v>1094</v>
      </c>
      <c r="BB2" s="133" t="s">
        <v>1095</v>
      </c>
      <c r="BC2" s="133" t="s">
        <v>1096</v>
      </c>
      <c r="BD2" s="133" t="s">
        <v>1097</v>
      </c>
    </row>
    <row r="3" spans="1:56" x14ac:dyDescent="0.2">
      <c r="A3" s="135">
        <v>1</v>
      </c>
      <c r="B3" s="135">
        <v>1</v>
      </c>
      <c r="C3" s="135">
        <v>1</v>
      </c>
      <c r="D3" s="135">
        <v>1</v>
      </c>
      <c r="E3" s="135">
        <v>1</v>
      </c>
      <c r="F3" s="135">
        <v>1</v>
      </c>
      <c r="G3" s="135">
        <v>1</v>
      </c>
      <c r="H3" s="135">
        <v>1</v>
      </c>
      <c r="I3" s="135">
        <v>1</v>
      </c>
      <c r="J3" s="135">
        <v>1</v>
      </c>
      <c r="K3" s="135">
        <v>1</v>
      </c>
      <c r="L3" s="135">
        <v>1</v>
      </c>
      <c r="M3" s="135">
        <v>1</v>
      </c>
      <c r="N3" s="135">
        <v>1</v>
      </c>
      <c r="O3" s="135">
        <v>1</v>
      </c>
      <c r="P3" s="135">
        <v>1</v>
      </c>
      <c r="Q3" s="135">
        <v>1</v>
      </c>
      <c r="R3" s="135">
        <v>1</v>
      </c>
      <c r="S3" s="135">
        <v>1</v>
      </c>
      <c r="T3" s="135">
        <v>1</v>
      </c>
      <c r="U3" s="135">
        <v>1</v>
      </c>
      <c r="V3" s="135">
        <v>1</v>
      </c>
      <c r="W3" s="135">
        <v>1</v>
      </c>
      <c r="X3" s="135">
        <v>1</v>
      </c>
      <c r="Y3" s="135">
        <v>1</v>
      </c>
      <c r="Z3" s="135">
        <v>1</v>
      </c>
      <c r="AA3" s="135">
        <v>1</v>
      </c>
      <c r="AB3" s="135">
        <v>1</v>
      </c>
      <c r="AC3" s="135">
        <v>1</v>
      </c>
      <c r="AD3" s="135">
        <v>1</v>
      </c>
      <c r="AE3" s="135">
        <v>1</v>
      </c>
      <c r="AF3" s="135">
        <v>1</v>
      </c>
      <c r="AG3" s="135">
        <v>1</v>
      </c>
      <c r="AH3" s="135">
        <v>1</v>
      </c>
      <c r="AI3" s="135">
        <v>1</v>
      </c>
      <c r="AJ3" s="135">
        <v>1</v>
      </c>
      <c r="AK3" s="135">
        <v>1</v>
      </c>
      <c r="AL3" s="135">
        <v>1</v>
      </c>
      <c r="AM3" s="135">
        <v>1</v>
      </c>
      <c r="AN3" s="135">
        <v>1</v>
      </c>
      <c r="AO3" s="135">
        <v>1</v>
      </c>
      <c r="AP3" s="135">
        <v>1</v>
      </c>
      <c r="AQ3" s="135">
        <v>1</v>
      </c>
      <c r="AR3" s="135">
        <v>1</v>
      </c>
      <c r="AS3" s="135">
        <v>1</v>
      </c>
      <c r="AT3" s="135">
        <v>1</v>
      </c>
      <c r="AU3" s="135">
        <v>1</v>
      </c>
      <c r="AV3" s="135">
        <v>1</v>
      </c>
      <c r="AW3" s="135">
        <v>1</v>
      </c>
      <c r="AX3" s="135">
        <v>1</v>
      </c>
      <c r="AY3" s="135">
        <v>1</v>
      </c>
      <c r="AZ3" s="135">
        <v>1</v>
      </c>
      <c r="BA3" s="135">
        <v>1</v>
      </c>
      <c r="BB3" s="135">
        <v>1</v>
      </c>
      <c r="BC3" s="135">
        <v>1</v>
      </c>
      <c r="BD3" s="135">
        <v>1</v>
      </c>
    </row>
    <row r="4" spans="1:56" ht="32" x14ac:dyDescent="0.2">
      <c r="A4" s="137">
        <v>1</v>
      </c>
      <c r="B4" s="138" t="s">
        <v>1098</v>
      </c>
      <c r="C4" s="138" t="s">
        <v>1099</v>
      </c>
      <c r="D4" s="138"/>
      <c r="E4" s="138" t="s">
        <v>1100</v>
      </c>
      <c r="F4" s="138"/>
      <c r="G4" s="139" t="s">
        <v>1101</v>
      </c>
      <c r="H4" s="138"/>
      <c r="I4" s="138">
        <v>1.5</v>
      </c>
      <c r="J4" s="138"/>
      <c r="K4" s="138">
        <v>1.5</v>
      </c>
      <c r="L4" s="138"/>
      <c r="M4" s="139">
        <v>0.5</v>
      </c>
      <c r="N4" s="138"/>
      <c r="O4" s="140">
        <v>44039</v>
      </c>
      <c r="P4" s="140">
        <v>44039</v>
      </c>
      <c r="Q4" s="140">
        <v>44039</v>
      </c>
      <c r="R4" s="140">
        <v>44039</v>
      </c>
      <c r="S4" s="141">
        <v>48</v>
      </c>
      <c r="T4" s="141">
        <v>68</v>
      </c>
      <c r="U4" s="141">
        <v>50</v>
      </c>
      <c r="V4" s="141">
        <v>67</v>
      </c>
      <c r="W4" s="141">
        <f>ROUNDUP(S4/9,0)</f>
        <v>6</v>
      </c>
      <c r="X4" s="141">
        <f t="shared" ref="X4:Z19" si="0">ROUNDUP(T4/9,0)</f>
        <v>8</v>
      </c>
      <c r="Y4" s="141">
        <f t="shared" si="0"/>
        <v>6</v>
      </c>
      <c r="Z4" s="141">
        <f t="shared" si="0"/>
        <v>8</v>
      </c>
      <c r="AA4" s="142" t="s">
        <v>1205</v>
      </c>
      <c r="AB4" s="142" t="s">
        <v>1206</v>
      </c>
      <c r="AC4" s="142" t="s">
        <v>1207</v>
      </c>
      <c r="AD4" s="142" t="s">
        <v>1208</v>
      </c>
      <c r="AE4" s="142" t="s">
        <v>1209</v>
      </c>
      <c r="AF4" s="143"/>
      <c r="AG4" s="143"/>
      <c r="AH4" s="143"/>
      <c r="AI4" s="143"/>
      <c r="AJ4" s="143"/>
      <c r="AK4" s="142" t="s">
        <v>1210</v>
      </c>
      <c r="AL4" s="142" t="s">
        <v>1206</v>
      </c>
      <c r="AM4" s="142" t="s">
        <v>1207</v>
      </c>
      <c r="AN4" s="142" t="s">
        <v>1208</v>
      </c>
      <c r="AO4" s="142" t="s">
        <v>1209</v>
      </c>
      <c r="AP4" s="143"/>
      <c r="AQ4" s="143"/>
      <c r="AR4" s="143"/>
      <c r="AS4" s="143"/>
      <c r="AT4" s="143"/>
      <c r="AU4" s="144" t="s">
        <v>1211</v>
      </c>
      <c r="AV4" s="144" t="s">
        <v>1212</v>
      </c>
      <c r="AW4" s="144" t="s">
        <v>1213</v>
      </c>
      <c r="AX4" s="144" t="s">
        <v>1214</v>
      </c>
      <c r="AY4" s="144" t="s">
        <v>1215</v>
      </c>
      <c r="AZ4" s="143"/>
      <c r="BA4" s="143"/>
      <c r="BB4" s="143"/>
      <c r="BC4" s="143"/>
      <c r="BD4" s="143"/>
    </row>
    <row r="5" spans="1:56" ht="45" x14ac:dyDescent="0.2">
      <c r="A5" s="137">
        <v>1</v>
      </c>
      <c r="B5" s="138" t="s">
        <v>1112</v>
      </c>
      <c r="C5" s="138" t="s">
        <v>1113</v>
      </c>
      <c r="D5" s="138" t="s">
        <v>1113</v>
      </c>
      <c r="E5" s="138" t="s">
        <v>1114</v>
      </c>
      <c r="F5" s="138" t="s">
        <v>1115</v>
      </c>
      <c r="G5" s="138" t="s">
        <v>1116</v>
      </c>
      <c r="H5" s="139" t="s">
        <v>1101</v>
      </c>
      <c r="I5" s="138">
        <v>1.5</v>
      </c>
      <c r="J5" s="138">
        <v>1.5</v>
      </c>
      <c r="K5" s="138">
        <v>1.5</v>
      </c>
      <c r="L5" s="138">
        <v>1</v>
      </c>
      <c r="M5" s="138">
        <v>1.5</v>
      </c>
      <c r="N5" s="139">
        <v>0.5</v>
      </c>
      <c r="O5" s="140">
        <v>44039</v>
      </c>
      <c r="P5" s="140">
        <v>44039</v>
      </c>
      <c r="Q5" s="140">
        <v>44039</v>
      </c>
      <c r="R5" s="140">
        <v>44039</v>
      </c>
      <c r="S5" s="141">
        <v>48</v>
      </c>
      <c r="T5" s="141">
        <v>68</v>
      </c>
      <c r="U5" s="141">
        <v>50</v>
      </c>
      <c r="V5" s="141">
        <v>67</v>
      </c>
      <c r="W5" s="141">
        <f t="shared" ref="W5:Z23" si="1">ROUNDUP(S5/9,0)</f>
        <v>6</v>
      </c>
      <c r="X5" s="141">
        <f t="shared" si="0"/>
        <v>8</v>
      </c>
      <c r="Y5" s="141">
        <f t="shared" si="0"/>
        <v>6</v>
      </c>
      <c r="Z5" s="141">
        <f t="shared" si="0"/>
        <v>8</v>
      </c>
      <c r="AA5" s="142" t="s">
        <v>1210</v>
      </c>
      <c r="AB5" s="142" t="s">
        <v>1206</v>
      </c>
      <c r="AC5" s="142" t="s">
        <v>1207</v>
      </c>
      <c r="AD5" s="142" t="s">
        <v>1208</v>
      </c>
      <c r="AE5" s="142" t="s">
        <v>1209</v>
      </c>
      <c r="AF5" s="145" t="s">
        <v>1210</v>
      </c>
      <c r="AG5" s="145" t="s">
        <v>1206</v>
      </c>
      <c r="AH5" s="145" t="s">
        <v>1207</v>
      </c>
      <c r="AI5" s="145" t="s">
        <v>1208</v>
      </c>
      <c r="AJ5" s="145" t="s">
        <v>1209</v>
      </c>
      <c r="AK5" s="142" t="s">
        <v>1210</v>
      </c>
      <c r="AL5" s="142" t="s">
        <v>1206</v>
      </c>
      <c r="AM5" s="142" t="s">
        <v>1207</v>
      </c>
      <c r="AN5" s="142" t="s">
        <v>1208</v>
      </c>
      <c r="AO5" s="142" t="s">
        <v>1209</v>
      </c>
      <c r="AP5" s="145" t="s">
        <v>1216</v>
      </c>
      <c r="AQ5" s="145" t="s">
        <v>1217</v>
      </c>
      <c r="AR5" s="145" t="s">
        <v>1218</v>
      </c>
      <c r="AS5" s="145" t="s">
        <v>1219</v>
      </c>
      <c r="AT5" s="145" t="s">
        <v>1220</v>
      </c>
      <c r="AU5" s="142" t="s">
        <v>1210</v>
      </c>
      <c r="AV5" s="142" t="s">
        <v>1206</v>
      </c>
      <c r="AW5" s="142" t="s">
        <v>1207</v>
      </c>
      <c r="AX5" s="142" t="s">
        <v>1208</v>
      </c>
      <c r="AY5" s="142" t="s">
        <v>1209</v>
      </c>
      <c r="AZ5" s="146" t="s">
        <v>1211</v>
      </c>
      <c r="BA5" s="146" t="s">
        <v>1212</v>
      </c>
      <c r="BB5" s="146" t="s">
        <v>1213</v>
      </c>
      <c r="BC5" s="146" t="s">
        <v>1214</v>
      </c>
      <c r="BD5" s="146" t="s">
        <v>1215</v>
      </c>
    </row>
    <row r="6" spans="1:56" ht="30" x14ac:dyDescent="0.2">
      <c r="A6" s="137">
        <v>1</v>
      </c>
      <c r="B6" s="138" t="s">
        <v>1122</v>
      </c>
      <c r="C6" s="138"/>
      <c r="D6" s="138" t="s">
        <v>1123</v>
      </c>
      <c r="E6" s="138"/>
      <c r="F6" s="138" t="s">
        <v>1124</v>
      </c>
      <c r="G6" s="138"/>
      <c r="H6" s="139" t="s">
        <v>1101</v>
      </c>
      <c r="I6" s="138"/>
      <c r="J6" s="138">
        <v>1</v>
      </c>
      <c r="K6" s="138"/>
      <c r="L6" s="138">
        <v>1</v>
      </c>
      <c r="M6" s="138"/>
      <c r="N6" s="139">
        <v>0.5</v>
      </c>
      <c r="O6" s="140">
        <v>44039</v>
      </c>
      <c r="P6" s="140">
        <v>44039</v>
      </c>
      <c r="Q6" s="140">
        <v>44039</v>
      </c>
      <c r="R6" s="140">
        <v>44039</v>
      </c>
      <c r="S6" s="141">
        <v>48</v>
      </c>
      <c r="T6" s="141">
        <v>68</v>
      </c>
      <c r="U6" s="141">
        <v>50</v>
      </c>
      <c r="V6" s="141">
        <v>67</v>
      </c>
      <c r="W6" s="141">
        <f t="shared" si="1"/>
        <v>6</v>
      </c>
      <c r="X6" s="141">
        <f t="shared" si="0"/>
        <v>8</v>
      </c>
      <c r="Y6" s="141">
        <f t="shared" si="0"/>
        <v>6</v>
      </c>
      <c r="Z6" s="141">
        <f t="shared" si="0"/>
        <v>8</v>
      </c>
      <c r="AA6" s="137"/>
      <c r="AB6" s="137"/>
      <c r="AC6" s="137"/>
      <c r="AD6" s="137"/>
      <c r="AE6" s="137"/>
      <c r="AF6" s="145" t="s">
        <v>1216</v>
      </c>
      <c r="AG6" s="145" t="s">
        <v>1217</v>
      </c>
      <c r="AH6" s="145" t="s">
        <v>1218</v>
      </c>
      <c r="AI6" s="145" t="s">
        <v>1219</v>
      </c>
      <c r="AJ6" s="145" t="s">
        <v>1220</v>
      </c>
      <c r="AK6" s="137"/>
      <c r="AL6" s="137"/>
      <c r="AM6" s="137"/>
      <c r="AN6" s="137"/>
      <c r="AO6" s="137"/>
      <c r="AP6" s="145" t="s">
        <v>1216</v>
      </c>
      <c r="AQ6" s="145" t="s">
        <v>1217</v>
      </c>
      <c r="AR6" s="145" t="s">
        <v>1218</v>
      </c>
      <c r="AS6" s="145" t="s">
        <v>1219</v>
      </c>
      <c r="AT6" s="145" t="s">
        <v>1220</v>
      </c>
      <c r="AU6" s="137"/>
      <c r="AV6" s="137"/>
      <c r="AW6" s="137"/>
      <c r="AX6" s="137"/>
      <c r="AY6" s="137"/>
      <c r="AZ6" s="146" t="s">
        <v>1211</v>
      </c>
      <c r="BA6" s="146" t="s">
        <v>1212</v>
      </c>
      <c r="BB6" s="146" t="s">
        <v>1213</v>
      </c>
      <c r="BC6" s="146" t="s">
        <v>1214</v>
      </c>
      <c r="BD6" s="146" t="s">
        <v>1215</v>
      </c>
    </row>
    <row r="7" spans="1:56" x14ac:dyDescent="0.2">
      <c r="A7" s="135">
        <v>2</v>
      </c>
      <c r="B7" s="135">
        <v>2</v>
      </c>
      <c r="C7" s="135">
        <v>2</v>
      </c>
      <c r="D7" s="135">
        <v>2</v>
      </c>
      <c r="E7" s="135">
        <v>2</v>
      </c>
      <c r="F7" s="135">
        <v>2</v>
      </c>
      <c r="G7" s="135">
        <v>2</v>
      </c>
      <c r="H7" s="135">
        <v>2</v>
      </c>
      <c r="I7" s="135">
        <v>2</v>
      </c>
      <c r="J7" s="135">
        <v>2</v>
      </c>
      <c r="K7" s="135">
        <v>2</v>
      </c>
      <c r="L7" s="135">
        <v>2</v>
      </c>
      <c r="M7" s="135">
        <v>2</v>
      </c>
      <c r="N7" s="135">
        <v>2</v>
      </c>
      <c r="O7" s="135">
        <v>2</v>
      </c>
      <c r="P7" s="135">
        <v>2</v>
      </c>
      <c r="Q7" s="135">
        <v>2</v>
      </c>
      <c r="R7" s="135">
        <v>2</v>
      </c>
      <c r="S7" s="135">
        <v>2</v>
      </c>
      <c r="T7" s="135">
        <v>2</v>
      </c>
      <c r="U7" s="135">
        <v>2</v>
      </c>
      <c r="V7" s="135">
        <v>2</v>
      </c>
      <c r="W7" s="135">
        <v>2</v>
      </c>
      <c r="X7" s="135">
        <v>2</v>
      </c>
      <c r="Y7" s="135">
        <v>2</v>
      </c>
      <c r="Z7" s="135">
        <v>2</v>
      </c>
      <c r="AA7" s="135">
        <v>2</v>
      </c>
      <c r="AB7" s="135">
        <v>2</v>
      </c>
      <c r="AC7" s="135">
        <v>2</v>
      </c>
      <c r="AD7" s="135">
        <v>2</v>
      </c>
      <c r="AE7" s="135">
        <v>2</v>
      </c>
      <c r="AF7" s="135">
        <v>2</v>
      </c>
      <c r="AG7" s="135">
        <v>2</v>
      </c>
      <c r="AH7" s="135">
        <v>2</v>
      </c>
      <c r="AI7" s="135">
        <v>2</v>
      </c>
      <c r="AJ7" s="135">
        <v>2</v>
      </c>
      <c r="AK7" s="135">
        <v>2</v>
      </c>
      <c r="AL7" s="135">
        <v>2</v>
      </c>
      <c r="AM7" s="135">
        <v>2</v>
      </c>
      <c r="AN7" s="135">
        <v>2</v>
      </c>
      <c r="AO7" s="135">
        <v>2</v>
      </c>
      <c r="AP7" s="135">
        <v>2</v>
      </c>
      <c r="AQ7" s="135">
        <v>2</v>
      </c>
      <c r="AR7" s="135">
        <v>2</v>
      </c>
      <c r="AS7" s="135">
        <v>2</v>
      </c>
      <c r="AT7" s="135">
        <v>2</v>
      </c>
      <c r="AU7" s="135">
        <v>2</v>
      </c>
      <c r="AV7" s="135">
        <v>2</v>
      </c>
      <c r="AW7" s="135">
        <v>2</v>
      </c>
      <c r="AX7" s="135">
        <v>2</v>
      </c>
      <c r="AY7" s="135">
        <v>2</v>
      </c>
      <c r="AZ7" s="135">
        <v>2</v>
      </c>
      <c r="BA7" s="135">
        <v>2</v>
      </c>
      <c r="BB7" s="135">
        <v>2</v>
      </c>
      <c r="BC7" s="135">
        <v>2</v>
      </c>
      <c r="BD7" s="135">
        <v>2</v>
      </c>
    </row>
    <row r="8" spans="1:56" ht="30" x14ac:dyDescent="0.2">
      <c r="A8" s="148">
        <v>2</v>
      </c>
      <c r="B8" s="138" t="s">
        <v>1125</v>
      </c>
      <c r="C8" s="138" t="s">
        <v>1126</v>
      </c>
      <c r="D8" s="138"/>
      <c r="E8" s="138" t="s">
        <v>1127</v>
      </c>
      <c r="F8" s="138"/>
      <c r="G8" s="139" t="s">
        <v>1101</v>
      </c>
      <c r="H8" s="138"/>
      <c r="I8" s="138">
        <v>1.5</v>
      </c>
      <c r="J8" s="138"/>
      <c r="K8" s="138">
        <v>1.5</v>
      </c>
      <c r="L8" s="138"/>
      <c r="M8" s="139">
        <v>0.5</v>
      </c>
      <c r="N8" s="138"/>
      <c r="O8" s="140">
        <v>44053</v>
      </c>
      <c r="P8" s="140">
        <v>44053</v>
      </c>
      <c r="Q8" s="140">
        <v>44053</v>
      </c>
      <c r="R8" s="140">
        <v>44053</v>
      </c>
      <c r="S8" s="141">
        <v>50</v>
      </c>
      <c r="T8" s="141">
        <v>67</v>
      </c>
      <c r="U8" s="141">
        <v>50</v>
      </c>
      <c r="V8" s="141">
        <v>59</v>
      </c>
      <c r="W8" s="141">
        <f t="shared" si="1"/>
        <v>6</v>
      </c>
      <c r="X8" s="141">
        <f t="shared" si="0"/>
        <v>8</v>
      </c>
      <c r="Y8" s="141">
        <f t="shared" si="0"/>
        <v>6</v>
      </c>
      <c r="Z8" s="141">
        <f t="shared" si="0"/>
        <v>7</v>
      </c>
      <c r="AA8" s="142" t="s">
        <v>1210</v>
      </c>
      <c r="AB8" s="142" t="s">
        <v>1206</v>
      </c>
      <c r="AC8" s="142" t="s">
        <v>1207</v>
      </c>
      <c r="AD8" s="142" t="s">
        <v>1208</v>
      </c>
      <c r="AE8" s="142" t="s">
        <v>1209</v>
      </c>
      <c r="AF8" s="143"/>
      <c r="AG8" s="143"/>
      <c r="AH8" s="143"/>
      <c r="AI8" s="143"/>
      <c r="AJ8" s="143"/>
      <c r="AK8" s="142" t="s">
        <v>1210</v>
      </c>
      <c r="AL8" s="142" t="s">
        <v>1206</v>
      </c>
      <c r="AM8" s="142" t="s">
        <v>1207</v>
      </c>
      <c r="AN8" s="142" t="s">
        <v>1208</v>
      </c>
      <c r="AO8" s="142" t="s">
        <v>1209</v>
      </c>
      <c r="AP8" s="143"/>
      <c r="AQ8" s="143"/>
      <c r="AR8" s="143"/>
      <c r="AS8" s="143"/>
      <c r="AT8" s="143"/>
      <c r="AU8" s="144" t="s">
        <v>1211</v>
      </c>
      <c r="AV8" s="144" t="s">
        <v>1212</v>
      </c>
      <c r="AW8" s="144" t="s">
        <v>1213</v>
      </c>
      <c r="AX8" s="144" t="s">
        <v>1214</v>
      </c>
      <c r="AY8" s="144" t="s">
        <v>1215</v>
      </c>
      <c r="AZ8" s="143"/>
      <c r="BA8" s="143"/>
      <c r="BB8" s="143"/>
      <c r="BC8" s="143"/>
      <c r="BD8" s="143"/>
    </row>
    <row r="9" spans="1:56" ht="16" x14ac:dyDescent="0.2">
      <c r="A9" s="148">
        <v>2</v>
      </c>
      <c r="B9" s="138" t="s">
        <v>1130</v>
      </c>
      <c r="C9" s="138"/>
      <c r="D9" s="138">
        <v>1.5</v>
      </c>
      <c r="E9" s="138">
        <v>1.5</v>
      </c>
      <c r="F9" s="138">
        <v>1.5</v>
      </c>
      <c r="G9" s="138">
        <v>1.5</v>
      </c>
      <c r="H9" s="139" t="s">
        <v>1131</v>
      </c>
      <c r="I9" s="138"/>
      <c r="J9" s="138">
        <v>1.5</v>
      </c>
      <c r="K9" s="138">
        <v>1.5</v>
      </c>
      <c r="L9" s="138">
        <v>1.5</v>
      </c>
      <c r="M9" s="138">
        <v>1.5</v>
      </c>
      <c r="N9" s="139">
        <v>0.25</v>
      </c>
      <c r="O9" s="140">
        <v>44053</v>
      </c>
      <c r="P9" s="140">
        <v>44053</v>
      </c>
      <c r="Q9" s="140">
        <v>44053</v>
      </c>
      <c r="R9" s="140">
        <v>44053</v>
      </c>
      <c r="S9" s="141">
        <v>50</v>
      </c>
      <c r="T9" s="141">
        <v>67</v>
      </c>
      <c r="U9" s="141">
        <v>50</v>
      </c>
      <c r="V9" s="141">
        <v>59</v>
      </c>
      <c r="W9" s="141">
        <f t="shared" si="1"/>
        <v>6</v>
      </c>
      <c r="X9" s="141">
        <f t="shared" si="0"/>
        <v>8</v>
      </c>
      <c r="Y9" s="141">
        <f t="shared" si="0"/>
        <v>6</v>
      </c>
      <c r="Z9" s="141">
        <f t="shared" si="0"/>
        <v>7</v>
      </c>
      <c r="AA9" s="137"/>
      <c r="AB9" s="137"/>
      <c r="AC9" s="137"/>
      <c r="AD9" s="137"/>
      <c r="AE9" s="137"/>
      <c r="AF9" s="145" t="s">
        <v>1210</v>
      </c>
      <c r="AG9" s="145" t="s">
        <v>1206</v>
      </c>
      <c r="AH9" s="145" t="s">
        <v>1207</v>
      </c>
      <c r="AI9" s="145" t="s">
        <v>1208</v>
      </c>
      <c r="AJ9" s="145" t="s">
        <v>1209</v>
      </c>
      <c r="AK9" s="142" t="s">
        <v>1210</v>
      </c>
      <c r="AL9" s="142" t="s">
        <v>1206</v>
      </c>
      <c r="AM9" s="142" t="s">
        <v>1207</v>
      </c>
      <c r="AN9" s="142" t="s">
        <v>1208</v>
      </c>
      <c r="AO9" s="142" t="s">
        <v>1209</v>
      </c>
      <c r="AP9" s="145" t="s">
        <v>1210</v>
      </c>
      <c r="AQ9" s="145" t="s">
        <v>1206</v>
      </c>
      <c r="AR9" s="145" t="s">
        <v>1207</v>
      </c>
      <c r="AS9" s="145" t="s">
        <v>1208</v>
      </c>
      <c r="AT9" s="145" t="s">
        <v>1209</v>
      </c>
      <c r="AU9" s="142" t="s">
        <v>1210</v>
      </c>
      <c r="AV9" s="142" t="s">
        <v>1206</v>
      </c>
      <c r="AW9" s="142" t="s">
        <v>1207</v>
      </c>
      <c r="AX9" s="142" t="s">
        <v>1208</v>
      </c>
      <c r="AY9" s="142" t="s">
        <v>1209</v>
      </c>
      <c r="AZ9" s="146" t="s">
        <v>1221</v>
      </c>
      <c r="BA9" s="146" t="s">
        <v>1222</v>
      </c>
      <c r="BB9" s="146" t="s">
        <v>1223</v>
      </c>
      <c r="BC9" s="146" t="s">
        <v>1224</v>
      </c>
      <c r="BD9" s="146" t="s">
        <v>1225</v>
      </c>
    </row>
    <row r="10" spans="1:56" ht="16" x14ac:dyDescent="0.2">
      <c r="A10" s="148">
        <v>2</v>
      </c>
      <c r="B10" s="138" t="s">
        <v>1137</v>
      </c>
      <c r="C10" s="138">
        <v>1.5</v>
      </c>
      <c r="D10" s="138">
        <v>1.5</v>
      </c>
      <c r="E10" s="138"/>
      <c r="F10" s="138">
        <v>1.5</v>
      </c>
      <c r="G10" s="138"/>
      <c r="H10" s="138"/>
      <c r="I10" s="138">
        <v>1.5</v>
      </c>
      <c r="J10" s="138">
        <v>1.5</v>
      </c>
      <c r="K10" s="138"/>
      <c r="L10" s="138">
        <v>1.5</v>
      </c>
      <c r="M10" s="138"/>
      <c r="N10" s="138"/>
      <c r="O10" s="140">
        <v>44053</v>
      </c>
      <c r="P10" s="140">
        <v>44053</v>
      </c>
      <c r="Q10" s="140">
        <v>44053</v>
      </c>
      <c r="R10" s="140">
        <v>44053</v>
      </c>
      <c r="S10" s="141">
        <v>50</v>
      </c>
      <c r="T10" s="141">
        <v>67</v>
      </c>
      <c r="U10" s="141">
        <v>50</v>
      </c>
      <c r="V10" s="141">
        <v>59</v>
      </c>
      <c r="W10" s="141">
        <f t="shared" si="1"/>
        <v>6</v>
      </c>
      <c r="X10" s="141">
        <f t="shared" si="0"/>
        <v>8</v>
      </c>
      <c r="Y10" s="141">
        <f t="shared" si="0"/>
        <v>6</v>
      </c>
      <c r="Z10" s="141">
        <f t="shared" si="0"/>
        <v>7</v>
      </c>
      <c r="AA10" s="142" t="s">
        <v>1210</v>
      </c>
      <c r="AB10" s="142" t="s">
        <v>1206</v>
      </c>
      <c r="AC10" s="142" t="s">
        <v>1207</v>
      </c>
      <c r="AD10" s="142" t="s">
        <v>1208</v>
      </c>
      <c r="AE10" s="142" t="s">
        <v>1209</v>
      </c>
      <c r="AF10" s="145" t="s">
        <v>1210</v>
      </c>
      <c r="AG10" s="145" t="s">
        <v>1206</v>
      </c>
      <c r="AH10" s="145" t="s">
        <v>1207</v>
      </c>
      <c r="AI10" s="145" t="s">
        <v>1208</v>
      </c>
      <c r="AJ10" s="145" t="s">
        <v>1209</v>
      </c>
      <c r="AK10" s="137"/>
      <c r="AL10" s="137"/>
      <c r="AM10" s="137"/>
      <c r="AN10" s="137"/>
      <c r="AO10" s="137"/>
      <c r="AP10" s="145" t="s">
        <v>1210</v>
      </c>
      <c r="AQ10" s="145" t="s">
        <v>1206</v>
      </c>
      <c r="AR10" s="145" t="s">
        <v>1207</v>
      </c>
      <c r="AS10" s="145" t="s">
        <v>1208</v>
      </c>
      <c r="AT10" s="145" t="s">
        <v>1209</v>
      </c>
      <c r="AU10" s="137"/>
      <c r="AV10" s="137"/>
      <c r="AW10" s="137"/>
      <c r="AX10" s="137"/>
      <c r="AY10" s="137"/>
      <c r="AZ10" s="143"/>
      <c r="BA10" s="143"/>
      <c r="BB10" s="143"/>
      <c r="BC10" s="143"/>
      <c r="BD10" s="143"/>
    </row>
    <row r="11" spans="1:56" x14ac:dyDescent="0.2">
      <c r="A11" s="135">
        <v>3</v>
      </c>
      <c r="B11" s="135">
        <v>3</v>
      </c>
      <c r="C11" s="135">
        <v>3</v>
      </c>
      <c r="D11" s="135">
        <v>3</v>
      </c>
      <c r="E11" s="135">
        <v>3</v>
      </c>
      <c r="F11" s="135">
        <v>3</v>
      </c>
      <c r="G11" s="135">
        <v>3</v>
      </c>
      <c r="H11" s="135">
        <v>3</v>
      </c>
      <c r="I11" s="135">
        <v>3</v>
      </c>
      <c r="J11" s="135">
        <v>3</v>
      </c>
      <c r="K11" s="135">
        <v>3</v>
      </c>
      <c r="L11" s="135">
        <v>3</v>
      </c>
      <c r="M11" s="135">
        <v>3</v>
      </c>
      <c r="N11" s="135">
        <v>3</v>
      </c>
      <c r="O11" s="135">
        <v>3</v>
      </c>
      <c r="P11" s="135">
        <v>3</v>
      </c>
      <c r="Q11" s="135">
        <v>3</v>
      </c>
      <c r="R11" s="135">
        <v>3</v>
      </c>
      <c r="S11" s="135">
        <v>3</v>
      </c>
      <c r="T11" s="135">
        <v>3</v>
      </c>
      <c r="U11" s="135">
        <v>3</v>
      </c>
      <c r="V11" s="135">
        <v>3</v>
      </c>
      <c r="W11" s="135">
        <v>3</v>
      </c>
      <c r="X11" s="135">
        <v>3</v>
      </c>
      <c r="Y11" s="135">
        <v>3</v>
      </c>
      <c r="Z11" s="135">
        <v>3</v>
      </c>
      <c r="AA11" s="135">
        <v>3</v>
      </c>
      <c r="AB11" s="135">
        <v>3</v>
      </c>
      <c r="AC11" s="135">
        <v>3</v>
      </c>
      <c r="AD11" s="135">
        <v>3</v>
      </c>
      <c r="AE11" s="135">
        <v>3</v>
      </c>
      <c r="AF11" s="135">
        <v>3</v>
      </c>
      <c r="AG11" s="135">
        <v>3</v>
      </c>
      <c r="AH11" s="135">
        <v>3</v>
      </c>
      <c r="AI11" s="135">
        <v>3</v>
      </c>
      <c r="AJ11" s="135">
        <v>3</v>
      </c>
      <c r="AK11" s="135">
        <v>3</v>
      </c>
      <c r="AL11" s="135">
        <v>3</v>
      </c>
      <c r="AM11" s="135">
        <v>3</v>
      </c>
      <c r="AN11" s="135">
        <v>3</v>
      </c>
      <c r="AO11" s="135">
        <v>3</v>
      </c>
      <c r="AP11" s="135">
        <v>3</v>
      </c>
      <c r="AQ11" s="135">
        <v>3</v>
      </c>
      <c r="AR11" s="135">
        <v>3</v>
      </c>
      <c r="AS11" s="135">
        <v>3</v>
      </c>
      <c r="AT11" s="135">
        <v>3</v>
      </c>
      <c r="AU11" s="135">
        <v>3</v>
      </c>
      <c r="AV11" s="135">
        <v>3</v>
      </c>
      <c r="AW11" s="135">
        <v>3</v>
      </c>
      <c r="AX11" s="135">
        <v>3</v>
      </c>
      <c r="AY11" s="135">
        <v>3</v>
      </c>
      <c r="AZ11" s="135">
        <v>3</v>
      </c>
      <c r="BA11" s="135">
        <v>3</v>
      </c>
      <c r="BB11" s="135">
        <v>3</v>
      </c>
      <c r="BC11" s="135">
        <v>3</v>
      </c>
      <c r="BD11" s="135">
        <v>3</v>
      </c>
    </row>
    <row r="12" spans="1:56" ht="30" x14ac:dyDescent="0.2">
      <c r="A12" s="148">
        <v>3</v>
      </c>
      <c r="B12" s="138" t="s">
        <v>1138</v>
      </c>
      <c r="C12" s="138">
        <v>1.5</v>
      </c>
      <c r="D12" s="138"/>
      <c r="E12" s="138">
        <v>1.5</v>
      </c>
      <c r="F12" s="138"/>
      <c r="G12" s="139" t="s">
        <v>1139</v>
      </c>
      <c r="H12" s="138"/>
      <c r="I12" s="138">
        <v>1.5</v>
      </c>
      <c r="J12" s="138"/>
      <c r="K12" s="138">
        <v>1.5</v>
      </c>
      <c r="L12" s="138"/>
      <c r="M12" s="139">
        <v>0.5</v>
      </c>
      <c r="N12" s="138"/>
      <c r="O12" s="149" t="s">
        <v>1140</v>
      </c>
      <c r="P12" s="149" t="s">
        <v>1140</v>
      </c>
      <c r="Q12" s="149" t="s">
        <v>1140</v>
      </c>
      <c r="R12" s="149" t="s">
        <v>1140</v>
      </c>
      <c r="S12" s="141">
        <v>54</v>
      </c>
      <c r="T12" s="141">
        <v>64</v>
      </c>
      <c r="U12" s="141">
        <v>56</v>
      </c>
      <c r="V12" s="141">
        <v>69</v>
      </c>
      <c r="W12" s="141">
        <f t="shared" si="1"/>
        <v>6</v>
      </c>
      <c r="X12" s="141">
        <f t="shared" si="0"/>
        <v>8</v>
      </c>
      <c r="Y12" s="141">
        <f t="shared" si="0"/>
        <v>7</v>
      </c>
      <c r="Z12" s="141">
        <f t="shared" si="0"/>
        <v>8</v>
      </c>
      <c r="AA12" s="142" t="s">
        <v>1210</v>
      </c>
      <c r="AB12" s="142" t="s">
        <v>1206</v>
      </c>
      <c r="AC12" s="142" t="s">
        <v>1207</v>
      </c>
      <c r="AD12" s="142" t="s">
        <v>1208</v>
      </c>
      <c r="AE12" s="142" t="s">
        <v>1209</v>
      </c>
      <c r="AF12" s="143"/>
      <c r="AG12" s="143"/>
      <c r="AH12" s="143"/>
      <c r="AI12" s="143"/>
      <c r="AJ12" s="143"/>
      <c r="AK12" s="142" t="s">
        <v>1210</v>
      </c>
      <c r="AL12" s="142" t="s">
        <v>1206</v>
      </c>
      <c r="AM12" s="142" t="s">
        <v>1207</v>
      </c>
      <c r="AN12" s="142" t="s">
        <v>1208</v>
      </c>
      <c r="AO12" s="142" t="s">
        <v>1209</v>
      </c>
      <c r="AP12" s="143"/>
      <c r="AQ12" s="143"/>
      <c r="AR12" s="143"/>
      <c r="AS12" s="143"/>
      <c r="AT12" s="143"/>
      <c r="AU12" s="144" t="s">
        <v>1211</v>
      </c>
      <c r="AV12" s="144" t="s">
        <v>1212</v>
      </c>
      <c r="AW12" s="144" t="s">
        <v>1213</v>
      </c>
      <c r="AX12" s="144" t="s">
        <v>1214</v>
      </c>
      <c r="AY12" s="144" t="s">
        <v>1215</v>
      </c>
      <c r="AZ12" s="143"/>
      <c r="BA12" s="143"/>
      <c r="BB12" s="143"/>
      <c r="BC12" s="143"/>
      <c r="BD12" s="143"/>
    </row>
    <row r="13" spans="1:56" ht="45" x14ac:dyDescent="0.2">
      <c r="A13" s="148">
        <v>3</v>
      </c>
      <c r="B13" s="138" t="s">
        <v>1144</v>
      </c>
      <c r="C13" s="138" t="s">
        <v>1145</v>
      </c>
      <c r="D13" s="138" t="s">
        <v>1146</v>
      </c>
      <c r="E13" s="138"/>
      <c r="F13" s="138" t="s">
        <v>1147</v>
      </c>
      <c r="G13" s="138"/>
      <c r="H13" s="138"/>
      <c r="I13" s="138">
        <v>1.5</v>
      </c>
      <c r="J13" s="138">
        <v>1.5</v>
      </c>
      <c r="K13" s="138"/>
      <c r="L13" s="138">
        <v>1.5</v>
      </c>
      <c r="M13" s="138"/>
      <c r="N13" s="138"/>
      <c r="O13" s="149" t="s">
        <v>1140</v>
      </c>
      <c r="P13" s="149" t="s">
        <v>1140</v>
      </c>
      <c r="Q13" s="149" t="s">
        <v>1140</v>
      </c>
      <c r="R13" s="149" t="s">
        <v>1140</v>
      </c>
      <c r="S13" s="141">
        <v>54</v>
      </c>
      <c r="T13" s="141">
        <v>64</v>
      </c>
      <c r="U13" s="141">
        <v>56</v>
      </c>
      <c r="V13" s="141">
        <v>69</v>
      </c>
      <c r="W13" s="141">
        <f t="shared" si="1"/>
        <v>6</v>
      </c>
      <c r="X13" s="141">
        <f t="shared" si="0"/>
        <v>8</v>
      </c>
      <c r="Y13" s="141">
        <f t="shared" si="0"/>
        <v>7</v>
      </c>
      <c r="Z13" s="141">
        <f t="shared" si="0"/>
        <v>8</v>
      </c>
      <c r="AA13" s="142" t="s">
        <v>1210</v>
      </c>
      <c r="AB13" s="142" t="s">
        <v>1206</v>
      </c>
      <c r="AC13" s="142" t="s">
        <v>1207</v>
      </c>
      <c r="AD13" s="142" t="s">
        <v>1208</v>
      </c>
      <c r="AE13" s="142" t="s">
        <v>1209</v>
      </c>
      <c r="AF13" s="145" t="s">
        <v>1210</v>
      </c>
      <c r="AG13" s="145" t="s">
        <v>1206</v>
      </c>
      <c r="AH13" s="145" t="s">
        <v>1207</v>
      </c>
      <c r="AI13" s="145" t="s">
        <v>1208</v>
      </c>
      <c r="AJ13" s="145" t="s">
        <v>1209</v>
      </c>
      <c r="AK13" s="137"/>
      <c r="AL13" s="137"/>
      <c r="AM13" s="137"/>
      <c r="AN13" s="137"/>
      <c r="AO13" s="137"/>
      <c r="AP13" s="145" t="s">
        <v>1210</v>
      </c>
      <c r="AQ13" s="145" t="s">
        <v>1206</v>
      </c>
      <c r="AR13" s="145" t="s">
        <v>1207</v>
      </c>
      <c r="AS13" s="145" t="s">
        <v>1208</v>
      </c>
      <c r="AT13" s="145" t="s">
        <v>1209</v>
      </c>
      <c r="AU13" s="137"/>
      <c r="AV13" s="137"/>
      <c r="AW13" s="137"/>
      <c r="AX13" s="137"/>
      <c r="AY13" s="137"/>
      <c r="AZ13" s="143"/>
      <c r="BA13" s="143"/>
      <c r="BB13" s="143"/>
      <c r="BC13" s="143"/>
      <c r="BD13" s="143"/>
    </row>
    <row r="14" spans="1:56" ht="30" x14ac:dyDescent="0.2">
      <c r="A14" s="148">
        <v>3</v>
      </c>
      <c r="B14" s="138" t="s">
        <v>1148</v>
      </c>
      <c r="C14" s="138"/>
      <c r="D14" s="138" t="s">
        <v>1149</v>
      </c>
      <c r="E14" s="138"/>
      <c r="F14" s="138" t="s">
        <v>1150</v>
      </c>
      <c r="G14" s="139" t="s">
        <v>1139</v>
      </c>
      <c r="H14" s="138"/>
      <c r="I14" s="138"/>
      <c r="J14" s="138">
        <v>1.5</v>
      </c>
      <c r="K14" s="138"/>
      <c r="L14" s="138">
        <v>1.5</v>
      </c>
      <c r="M14" s="139">
        <v>0.5</v>
      </c>
      <c r="N14" s="138"/>
      <c r="O14" s="149" t="s">
        <v>1140</v>
      </c>
      <c r="P14" s="149" t="s">
        <v>1140</v>
      </c>
      <c r="Q14" s="149" t="s">
        <v>1140</v>
      </c>
      <c r="R14" s="149" t="s">
        <v>1140</v>
      </c>
      <c r="S14" s="141">
        <v>54</v>
      </c>
      <c r="T14" s="141">
        <v>64</v>
      </c>
      <c r="U14" s="141">
        <v>56</v>
      </c>
      <c r="V14" s="141">
        <v>69</v>
      </c>
      <c r="W14" s="141">
        <f t="shared" si="1"/>
        <v>6</v>
      </c>
      <c r="X14" s="141">
        <f t="shared" si="0"/>
        <v>8</v>
      </c>
      <c r="Y14" s="141">
        <f t="shared" si="0"/>
        <v>7</v>
      </c>
      <c r="Z14" s="141">
        <f t="shared" si="0"/>
        <v>8</v>
      </c>
      <c r="AA14" s="137"/>
      <c r="AB14" s="137"/>
      <c r="AC14" s="137"/>
      <c r="AD14" s="137"/>
      <c r="AE14" s="137"/>
      <c r="AF14" s="145" t="s">
        <v>1210</v>
      </c>
      <c r="AG14" s="145" t="s">
        <v>1206</v>
      </c>
      <c r="AH14" s="145" t="s">
        <v>1207</v>
      </c>
      <c r="AI14" s="145" t="s">
        <v>1208</v>
      </c>
      <c r="AJ14" s="145" t="s">
        <v>1209</v>
      </c>
      <c r="AK14" s="137"/>
      <c r="AL14" s="137"/>
      <c r="AM14" s="137"/>
      <c r="AN14" s="137"/>
      <c r="AO14" s="137"/>
      <c r="AP14" s="145" t="s">
        <v>1210</v>
      </c>
      <c r="AQ14" s="145" t="s">
        <v>1206</v>
      </c>
      <c r="AR14" s="145" t="s">
        <v>1207</v>
      </c>
      <c r="AS14" s="145" t="s">
        <v>1208</v>
      </c>
      <c r="AT14" s="145" t="s">
        <v>1209</v>
      </c>
      <c r="AU14" s="144" t="s">
        <v>1211</v>
      </c>
      <c r="AV14" s="144" t="s">
        <v>1212</v>
      </c>
      <c r="AW14" s="144" t="s">
        <v>1213</v>
      </c>
      <c r="AX14" s="144" t="s">
        <v>1214</v>
      </c>
      <c r="AY14" s="144" t="s">
        <v>1215</v>
      </c>
      <c r="AZ14" s="143"/>
      <c r="BA14" s="143"/>
      <c r="BB14" s="143"/>
      <c r="BC14" s="143"/>
      <c r="BD14" s="143"/>
    </row>
    <row r="15" spans="1:56" x14ac:dyDescent="0.2">
      <c r="A15" s="135">
        <v>4</v>
      </c>
      <c r="B15" s="135">
        <v>4</v>
      </c>
      <c r="C15" s="135">
        <v>4</v>
      </c>
      <c r="D15" s="135">
        <v>4</v>
      </c>
      <c r="E15" s="135">
        <v>4</v>
      </c>
      <c r="F15" s="135">
        <v>4</v>
      </c>
      <c r="G15" s="135">
        <v>4</v>
      </c>
      <c r="H15" s="135">
        <v>4</v>
      </c>
      <c r="I15" s="135">
        <v>4</v>
      </c>
      <c r="J15" s="135">
        <v>4</v>
      </c>
      <c r="K15" s="135">
        <v>4</v>
      </c>
      <c r="L15" s="135">
        <v>4</v>
      </c>
      <c r="M15" s="135">
        <v>4</v>
      </c>
      <c r="N15" s="135">
        <v>4</v>
      </c>
      <c r="O15" s="135">
        <v>4</v>
      </c>
      <c r="P15" s="135">
        <v>4</v>
      </c>
      <c r="Q15" s="135">
        <v>4</v>
      </c>
      <c r="R15" s="135">
        <v>4</v>
      </c>
      <c r="S15" s="135">
        <v>4</v>
      </c>
      <c r="T15" s="135">
        <v>4</v>
      </c>
      <c r="U15" s="135">
        <v>4</v>
      </c>
      <c r="V15" s="135">
        <v>4</v>
      </c>
      <c r="W15" s="135">
        <v>4</v>
      </c>
      <c r="X15" s="135">
        <v>4</v>
      </c>
      <c r="Y15" s="135">
        <v>4</v>
      </c>
      <c r="Z15" s="135">
        <v>4</v>
      </c>
      <c r="AA15" s="135">
        <v>4</v>
      </c>
      <c r="AB15" s="135">
        <v>4</v>
      </c>
      <c r="AC15" s="135">
        <v>4</v>
      </c>
      <c r="AD15" s="135">
        <v>4</v>
      </c>
      <c r="AE15" s="135">
        <v>4</v>
      </c>
      <c r="AF15" s="135">
        <v>4</v>
      </c>
      <c r="AG15" s="135">
        <v>4</v>
      </c>
      <c r="AH15" s="135">
        <v>4</v>
      </c>
      <c r="AI15" s="135">
        <v>4</v>
      </c>
      <c r="AJ15" s="135">
        <v>4</v>
      </c>
      <c r="AK15" s="135">
        <v>4</v>
      </c>
      <c r="AL15" s="135">
        <v>4</v>
      </c>
      <c r="AM15" s="135">
        <v>4</v>
      </c>
      <c r="AN15" s="135">
        <v>4</v>
      </c>
      <c r="AO15" s="135">
        <v>4</v>
      </c>
      <c r="AP15" s="135">
        <v>4</v>
      </c>
      <c r="AQ15" s="135">
        <v>4</v>
      </c>
      <c r="AR15" s="135">
        <v>4</v>
      </c>
      <c r="AS15" s="135">
        <v>4</v>
      </c>
      <c r="AT15" s="135">
        <v>4</v>
      </c>
      <c r="AU15" s="135">
        <v>4</v>
      </c>
      <c r="AV15" s="135">
        <v>4</v>
      </c>
      <c r="AW15" s="135">
        <v>4</v>
      </c>
      <c r="AX15" s="135">
        <v>4</v>
      </c>
      <c r="AY15" s="135">
        <v>4</v>
      </c>
      <c r="AZ15" s="135">
        <v>4</v>
      </c>
      <c r="BA15" s="135">
        <v>4</v>
      </c>
      <c r="BB15" s="135">
        <v>4</v>
      </c>
      <c r="BC15" s="135">
        <v>4</v>
      </c>
      <c r="BD15" s="135">
        <v>4</v>
      </c>
    </row>
    <row r="16" spans="1:56" ht="16" x14ac:dyDescent="0.2">
      <c r="A16" s="148">
        <v>4</v>
      </c>
      <c r="B16" s="138" t="s">
        <v>1151</v>
      </c>
      <c r="C16" s="138" t="s">
        <v>1152</v>
      </c>
      <c r="D16" s="138"/>
      <c r="E16" s="138" t="s">
        <v>1153</v>
      </c>
      <c r="F16" s="138"/>
      <c r="G16" s="139" t="s">
        <v>1154</v>
      </c>
      <c r="H16" s="138"/>
      <c r="I16" s="138">
        <v>3</v>
      </c>
      <c r="J16" s="138"/>
      <c r="K16" s="138">
        <v>3</v>
      </c>
      <c r="L16" s="138"/>
      <c r="M16" s="139">
        <v>0.5</v>
      </c>
      <c r="N16" s="138"/>
      <c r="O16" s="140">
        <v>44046</v>
      </c>
      <c r="P16" s="140">
        <v>44046</v>
      </c>
      <c r="Q16" s="140">
        <v>44046</v>
      </c>
      <c r="R16" s="140">
        <v>44046</v>
      </c>
      <c r="S16" s="141">
        <v>34</v>
      </c>
      <c r="T16" s="141">
        <v>65</v>
      </c>
      <c r="U16" s="141">
        <v>45</v>
      </c>
      <c r="V16" s="141">
        <v>63</v>
      </c>
      <c r="W16" s="141">
        <f t="shared" si="1"/>
        <v>4</v>
      </c>
      <c r="X16" s="141">
        <f t="shared" si="0"/>
        <v>8</v>
      </c>
      <c r="Y16" s="141">
        <f t="shared" si="0"/>
        <v>5</v>
      </c>
      <c r="Z16" s="141">
        <f t="shared" si="0"/>
        <v>7</v>
      </c>
      <c r="AA16" s="142" t="s">
        <v>1226</v>
      </c>
      <c r="AB16" s="142" t="s">
        <v>1227</v>
      </c>
      <c r="AC16" s="142" t="s">
        <v>1228</v>
      </c>
      <c r="AD16" s="142"/>
      <c r="AE16" s="142"/>
      <c r="AF16" s="143"/>
      <c r="AG16" s="143"/>
      <c r="AH16" s="143"/>
      <c r="AI16" s="143"/>
      <c r="AJ16" s="143"/>
      <c r="AK16" s="142" t="s">
        <v>1226</v>
      </c>
      <c r="AL16" s="142" t="s">
        <v>1227</v>
      </c>
      <c r="AM16" s="142" t="s">
        <v>1228</v>
      </c>
      <c r="AN16" s="142"/>
      <c r="AO16" s="142"/>
      <c r="AP16" s="143"/>
      <c r="AQ16" s="143"/>
      <c r="AR16" s="143"/>
      <c r="AS16" s="143"/>
      <c r="AT16" s="143"/>
      <c r="AU16" s="144" t="s">
        <v>1211</v>
      </c>
      <c r="AV16" s="144" t="s">
        <v>1212</v>
      </c>
      <c r="AW16" s="144" t="s">
        <v>1213</v>
      </c>
      <c r="AX16" s="144"/>
      <c r="AY16" s="144"/>
      <c r="AZ16" s="143"/>
      <c r="BA16" s="143"/>
      <c r="BB16" s="143"/>
      <c r="BC16" s="143"/>
      <c r="BD16" s="143"/>
    </row>
    <row r="17" spans="1:56" ht="16" x14ac:dyDescent="0.2">
      <c r="A17" s="148">
        <v>4</v>
      </c>
      <c r="B17" s="138" t="s">
        <v>1162</v>
      </c>
      <c r="C17" s="138">
        <v>1.5</v>
      </c>
      <c r="D17" s="138"/>
      <c r="E17" s="138">
        <v>1.5</v>
      </c>
      <c r="F17" s="138">
        <v>1.5</v>
      </c>
      <c r="G17" s="138">
        <v>1.5</v>
      </c>
      <c r="H17" s="139" t="s">
        <v>1163</v>
      </c>
      <c r="I17" s="138">
        <v>1.5</v>
      </c>
      <c r="J17" s="138"/>
      <c r="K17" s="138">
        <v>1.5</v>
      </c>
      <c r="L17" s="138">
        <v>1.5</v>
      </c>
      <c r="M17" s="138">
        <v>1.5</v>
      </c>
      <c r="N17" s="139">
        <v>0.75</v>
      </c>
      <c r="O17" s="140">
        <v>44046</v>
      </c>
      <c r="P17" s="140">
        <v>44046</v>
      </c>
      <c r="Q17" s="140">
        <v>44046</v>
      </c>
      <c r="R17" s="140">
        <v>44046</v>
      </c>
      <c r="S17" s="141">
        <v>34</v>
      </c>
      <c r="T17" s="141">
        <v>65</v>
      </c>
      <c r="U17" s="141">
        <v>45</v>
      </c>
      <c r="V17" s="141">
        <v>63</v>
      </c>
      <c r="W17" s="141">
        <f t="shared" si="1"/>
        <v>4</v>
      </c>
      <c r="X17" s="141">
        <f t="shared" si="0"/>
        <v>8</v>
      </c>
      <c r="Y17" s="141">
        <f t="shared" si="0"/>
        <v>5</v>
      </c>
      <c r="Z17" s="141">
        <f t="shared" si="0"/>
        <v>7</v>
      </c>
      <c r="AA17" s="142" t="s">
        <v>1210</v>
      </c>
      <c r="AB17" s="142" t="s">
        <v>1206</v>
      </c>
      <c r="AC17" s="142" t="s">
        <v>1207</v>
      </c>
      <c r="AD17" s="142"/>
      <c r="AE17" s="142"/>
      <c r="AF17" s="143"/>
      <c r="AG17" s="143"/>
      <c r="AH17" s="143"/>
      <c r="AI17" s="143"/>
      <c r="AJ17" s="143"/>
      <c r="AK17" s="142" t="s">
        <v>1210</v>
      </c>
      <c r="AL17" s="142" t="s">
        <v>1206</v>
      </c>
      <c r="AM17" s="142" t="s">
        <v>1207</v>
      </c>
      <c r="AN17" s="142"/>
      <c r="AO17" s="142"/>
      <c r="AP17" s="145" t="s">
        <v>1210</v>
      </c>
      <c r="AQ17" s="145" t="s">
        <v>1206</v>
      </c>
      <c r="AR17" s="145" t="s">
        <v>1207</v>
      </c>
      <c r="AS17" s="145"/>
      <c r="AT17" s="145"/>
      <c r="AU17" s="142" t="s">
        <v>1210</v>
      </c>
      <c r="AV17" s="142" t="s">
        <v>1206</v>
      </c>
      <c r="AW17" s="142" t="s">
        <v>1207</v>
      </c>
      <c r="AX17" s="142"/>
      <c r="AY17" s="142"/>
      <c r="AZ17" s="146" t="s">
        <v>1229</v>
      </c>
      <c r="BA17" s="146" t="s">
        <v>1230</v>
      </c>
      <c r="BB17" s="146" t="s">
        <v>1231</v>
      </c>
      <c r="BC17" s="146"/>
      <c r="BD17" s="146"/>
    </row>
    <row r="18" spans="1:56" ht="16" x14ac:dyDescent="0.2">
      <c r="A18" s="148">
        <v>4</v>
      </c>
      <c r="B18" s="138" t="s">
        <v>1171</v>
      </c>
      <c r="C18" s="138"/>
      <c r="D18" s="138">
        <v>2</v>
      </c>
      <c r="E18" s="138"/>
      <c r="F18" s="138">
        <v>2</v>
      </c>
      <c r="G18" s="139" t="s">
        <v>1131</v>
      </c>
      <c r="H18" s="138"/>
      <c r="I18" s="138"/>
      <c r="J18" s="138">
        <v>2</v>
      </c>
      <c r="K18" s="138"/>
      <c r="L18" s="138">
        <v>2</v>
      </c>
      <c r="M18" s="139">
        <v>0.25</v>
      </c>
      <c r="N18" s="138"/>
      <c r="O18" s="140">
        <v>44046</v>
      </c>
      <c r="P18" s="140">
        <v>44046</v>
      </c>
      <c r="Q18" s="140">
        <v>44046</v>
      </c>
      <c r="R18" s="140">
        <v>44046</v>
      </c>
      <c r="S18" s="141">
        <v>34</v>
      </c>
      <c r="T18" s="141">
        <v>65</v>
      </c>
      <c r="U18" s="141">
        <v>45</v>
      </c>
      <c r="V18" s="141">
        <v>63</v>
      </c>
      <c r="W18" s="141">
        <f t="shared" si="1"/>
        <v>4</v>
      </c>
      <c r="X18" s="141">
        <f t="shared" si="0"/>
        <v>8</v>
      </c>
      <c r="Y18" s="141">
        <f t="shared" si="0"/>
        <v>5</v>
      </c>
      <c r="Z18" s="141">
        <f t="shared" si="0"/>
        <v>7</v>
      </c>
      <c r="AA18" s="137"/>
      <c r="AB18" s="137"/>
      <c r="AC18" s="137"/>
      <c r="AD18" s="137"/>
      <c r="AE18" s="137"/>
      <c r="AF18" s="145" t="s">
        <v>1232</v>
      </c>
      <c r="AG18" s="145" t="s">
        <v>1233</v>
      </c>
      <c r="AH18" s="145" t="s">
        <v>1234</v>
      </c>
      <c r="AI18" s="145"/>
      <c r="AJ18" s="145"/>
      <c r="AK18" s="137"/>
      <c r="AL18" s="137"/>
      <c r="AM18" s="137"/>
      <c r="AN18" s="137"/>
      <c r="AO18" s="137"/>
      <c r="AP18" s="145" t="s">
        <v>1232</v>
      </c>
      <c r="AQ18" s="145" t="s">
        <v>1233</v>
      </c>
      <c r="AR18" s="145" t="s">
        <v>1234</v>
      </c>
      <c r="AS18" s="145"/>
      <c r="AT18" s="145"/>
      <c r="AU18" s="144" t="s">
        <v>1221</v>
      </c>
      <c r="AV18" s="144" t="s">
        <v>1222</v>
      </c>
      <c r="AW18" s="144" t="s">
        <v>1223</v>
      </c>
      <c r="AX18" s="144"/>
      <c r="AY18" s="144"/>
      <c r="AZ18" s="143"/>
      <c r="BA18" s="143"/>
      <c r="BB18" s="143"/>
      <c r="BC18" s="143"/>
      <c r="BD18" s="143"/>
    </row>
    <row r="19" spans="1:56" ht="16" x14ac:dyDescent="0.2">
      <c r="A19" s="150">
        <v>4</v>
      </c>
      <c r="B19" s="151" t="s">
        <v>1179</v>
      </c>
      <c r="C19" s="138">
        <v>1.5</v>
      </c>
      <c r="D19" s="138">
        <v>1.5</v>
      </c>
      <c r="E19" s="138">
        <v>1.5</v>
      </c>
      <c r="F19" s="138"/>
      <c r="G19" s="138">
        <v>1.5</v>
      </c>
      <c r="H19" s="138"/>
      <c r="I19" s="138">
        <v>1.5</v>
      </c>
      <c r="J19" s="138">
        <v>1.5</v>
      </c>
      <c r="K19" s="138">
        <v>1.5</v>
      </c>
      <c r="L19" s="138"/>
      <c r="M19" s="138">
        <v>1.5</v>
      </c>
      <c r="N19" s="138"/>
      <c r="O19" s="140">
        <v>44046</v>
      </c>
      <c r="P19" s="140">
        <v>44046</v>
      </c>
      <c r="Q19" s="140">
        <v>44046</v>
      </c>
      <c r="R19" s="140">
        <v>44046</v>
      </c>
      <c r="S19" s="141">
        <v>34</v>
      </c>
      <c r="T19" s="141">
        <v>65</v>
      </c>
      <c r="U19" s="141">
        <v>45</v>
      </c>
      <c r="V19" s="141">
        <v>63</v>
      </c>
      <c r="W19" s="141">
        <f t="shared" si="1"/>
        <v>4</v>
      </c>
      <c r="X19" s="141">
        <f t="shared" si="0"/>
        <v>8</v>
      </c>
      <c r="Y19" s="141">
        <f t="shared" si="0"/>
        <v>5</v>
      </c>
      <c r="Z19" s="141">
        <f t="shared" si="0"/>
        <v>7</v>
      </c>
      <c r="AA19" s="142" t="s">
        <v>1210</v>
      </c>
      <c r="AB19" s="142" t="s">
        <v>1206</v>
      </c>
      <c r="AC19" s="142" t="s">
        <v>1207</v>
      </c>
      <c r="AD19" s="142"/>
      <c r="AE19" s="142"/>
      <c r="AF19" s="145" t="s">
        <v>1210</v>
      </c>
      <c r="AG19" s="145" t="s">
        <v>1206</v>
      </c>
      <c r="AH19" s="145" t="s">
        <v>1207</v>
      </c>
      <c r="AI19" s="145"/>
      <c r="AJ19" s="145"/>
      <c r="AK19" s="142" t="s">
        <v>1210</v>
      </c>
      <c r="AL19" s="142" t="s">
        <v>1206</v>
      </c>
      <c r="AM19" s="142" t="s">
        <v>1207</v>
      </c>
      <c r="AN19" s="142"/>
      <c r="AO19" s="142"/>
      <c r="AP19" s="143"/>
      <c r="AQ19" s="143"/>
      <c r="AR19" s="143"/>
      <c r="AS19" s="143"/>
      <c r="AT19" s="143"/>
      <c r="AU19" s="142" t="s">
        <v>1210</v>
      </c>
      <c r="AV19" s="142" t="s">
        <v>1206</v>
      </c>
      <c r="AW19" s="142" t="s">
        <v>1207</v>
      </c>
      <c r="AX19" s="142"/>
      <c r="AY19" s="142"/>
      <c r="AZ19" s="143"/>
      <c r="BA19" s="143"/>
      <c r="BB19" s="143"/>
      <c r="BC19" s="143"/>
      <c r="BD19" s="143"/>
    </row>
    <row r="20" spans="1:56" ht="16" x14ac:dyDescent="0.2">
      <c r="A20" s="148">
        <v>4</v>
      </c>
      <c r="B20" s="138" t="s">
        <v>1180</v>
      </c>
      <c r="C20" s="138"/>
      <c r="D20" s="138">
        <v>4</v>
      </c>
      <c r="E20" s="138"/>
      <c r="F20" s="138">
        <v>4</v>
      </c>
      <c r="G20" s="138"/>
      <c r="H20" s="139" t="s">
        <v>1181</v>
      </c>
      <c r="I20" s="138"/>
      <c r="J20" s="138">
        <v>4</v>
      </c>
      <c r="K20" s="138"/>
      <c r="L20" s="138">
        <v>4</v>
      </c>
      <c r="M20" s="138"/>
      <c r="N20" s="139">
        <v>1</v>
      </c>
      <c r="O20" s="140">
        <v>44046</v>
      </c>
      <c r="P20" s="140">
        <v>44046</v>
      </c>
      <c r="Q20" s="140">
        <v>44046</v>
      </c>
      <c r="R20" s="140">
        <v>44046</v>
      </c>
      <c r="S20" s="141">
        <v>34</v>
      </c>
      <c r="T20" s="141">
        <v>65</v>
      </c>
      <c r="U20" s="141">
        <v>45</v>
      </c>
      <c r="V20" s="141">
        <v>63</v>
      </c>
      <c r="W20" s="141">
        <f t="shared" si="1"/>
        <v>4</v>
      </c>
      <c r="X20" s="141">
        <f t="shared" si="1"/>
        <v>8</v>
      </c>
      <c r="Y20" s="141">
        <f t="shared" si="1"/>
        <v>5</v>
      </c>
      <c r="Z20" s="141">
        <f t="shared" si="1"/>
        <v>7</v>
      </c>
      <c r="AA20" s="137"/>
      <c r="AB20" s="137"/>
      <c r="AC20" s="137"/>
      <c r="AD20" s="137"/>
      <c r="AE20" s="137"/>
      <c r="AF20" s="145" t="s">
        <v>1235</v>
      </c>
      <c r="AG20" s="145" t="s">
        <v>1236</v>
      </c>
      <c r="AH20" s="145" t="s">
        <v>1237</v>
      </c>
      <c r="AI20" s="145"/>
      <c r="AJ20" s="145"/>
      <c r="AK20" s="137"/>
      <c r="AL20" s="137"/>
      <c r="AM20" s="137"/>
      <c r="AN20" s="137"/>
      <c r="AO20" s="137"/>
      <c r="AP20" s="145" t="s">
        <v>1235</v>
      </c>
      <c r="AQ20" s="145" t="s">
        <v>1236</v>
      </c>
      <c r="AR20" s="145" t="s">
        <v>1237</v>
      </c>
      <c r="AS20" s="145"/>
      <c r="AT20" s="145"/>
      <c r="AU20" s="137"/>
      <c r="AV20" s="137"/>
      <c r="AW20" s="137"/>
      <c r="AX20" s="137"/>
      <c r="AY20" s="137"/>
      <c r="AZ20" s="146" t="s">
        <v>1216</v>
      </c>
      <c r="BA20" s="146" t="s">
        <v>1217</v>
      </c>
      <c r="BB20" s="146" t="s">
        <v>1218</v>
      </c>
      <c r="BC20" s="146"/>
      <c r="BD20" s="146"/>
    </row>
    <row r="21" spans="1:56" x14ac:dyDescent="0.2">
      <c r="A21" s="135">
        <v>6</v>
      </c>
      <c r="B21" s="135">
        <v>6</v>
      </c>
      <c r="C21" s="135">
        <v>6</v>
      </c>
      <c r="D21" s="135">
        <v>6</v>
      </c>
      <c r="E21" s="135">
        <v>6</v>
      </c>
      <c r="F21" s="135">
        <v>6</v>
      </c>
      <c r="G21" s="135">
        <v>6</v>
      </c>
      <c r="H21" s="135">
        <v>6</v>
      </c>
      <c r="I21" s="135">
        <v>6</v>
      </c>
      <c r="J21" s="135">
        <v>6</v>
      </c>
      <c r="K21" s="135">
        <v>6</v>
      </c>
      <c r="L21" s="135">
        <v>6</v>
      </c>
      <c r="M21" s="135">
        <v>6</v>
      </c>
      <c r="N21" s="135">
        <v>6</v>
      </c>
      <c r="O21" s="135">
        <v>6</v>
      </c>
      <c r="P21" s="135">
        <v>6</v>
      </c>
      <c r="Q21" s="135">
        <v>6</v>
      </c>
      <c r="R21" s="135">
        <v>6</v>
      </c>
      <c r="S21" s="135">
        <v>6</v>
      </c>
      <c r="T21" s="135">
        <v>6</v>
      </c>
      <c r="U21" s="135">
        <v>6</v>
      </c>
      <c r="V21" s="135">
        <v>6</v>
      </c>
      <c r="W21" s="135">
        <v>6</v>
      </c>
      <c r="X21" s="135">
        <v>6</v>
      </c>
      <c r="Y21" s="135">
        <v>6</v>
      </c>
      <c r="Z21" s="135">
        <v>6</v>
      </c>
      <c r="AA21" s="135">
        <v>6</v>
      </c>
      <c r="AB21" s="135">
        <v>6</v>
      </c>
      <c r="AC21" s="135">
        <v>6</v>
      </c>
      <c r="AD21" s="135">
        <v>6</v>
      </c>
      <c r="AE21" s="135">
        <v>6</v>
      </c>
      <c r="AF21" s="135">
        <v>6</v>
      </c>
      <c r="AG21" s="135">
        <v>6</v>
      </c>
      <c r="AH21" s="135">
        <v>6</v>
      </c>
      <c r="AI21" s="135">
        <v>6</v>
      </c>
      <c r="AJ21" s="135">
        <v>6</v>
      </c>
      <c r="AK21" s="135">
        <v>6</v>
      </c>
      <c r="AL21" s="135">
        <v>6</v>
      </c>
      <c r="AM21" s="135">
        <v>6</v>
      </c>
      <c r="AN21" s="135">
        <v>6</v>
      </c>
      <c r="AO21" s="135">
        <v>6</v>
      </c>
      <c r="AP21" s="135">
        <v>6</v>
      </c>
      <c r="AQ21" s="135">
        <v>6</v>
      </c>
      <c r="AR21" s="135">
        <v>6</v>
      </c>
      <c r="AS21" s="135">
        <v>6</v>
      </c>
      <c r="AT21" s="135">
        <v>6</v>
      </c>
      <c r="AU21" s="135">
        <v>6</v>
      </c>
      <c r="AV21" s="135">
        <v>6</v>
      </c>
      <c r="AW21" s="135">
        <v>6</v>
      </c>
      <c r="AX21" s="135">
        <v>6</v>
      </c>
      <c r="AY21" s="135">
        <v>6</v>
      </c>
      <c r="AZ21" s="135">
        <v>6</v>
      </c>
      <c r="BA21" s="135">
        <v>6</v>
      </c>
      <c r="BB21" s="135">
        <v>6</v>
      </c>
      <c r="BC21" s="135">
        <v>6</v>
      </c>
      <c r="BD21" s="135">
        <v>6</v>
      </c>
    </row>
    <row r="22" spans="1:56" ht="16" x14ac:dyDescent="0.2">
      <c r="A22" s="148">
        <v>6</v>
      </c>
      <c r="B22" s="138" t="s">
        <v>1189</v>
      </c>
      <c r="C22" s="138">
        <v>1.5</v>
      </c>
      <c r="D22" s="138"/>
      <c r="E22" s="138"/>
      <c r="F22" s="138">
        <v>1.5</v>
      </c>
      <c r="G22" s="138"/>
      <c r="H22" s="138"/>
      <c r="I22" s="138">
        <v>1.5</v>
      </c>
      <c r="J22" s="138"/>
      <c r="K22" s="138"/>
      <c r="L22" s="138">
        <v>1.5</v>
      </c>
      <c r="M22" s="138"/>
      <c r="N22" s="138"/>
      <c r="O22" s="149" t="s">
        <v>1190</v>
      </c>
      <c r="P22" s="149" t="s">
        <v>1190</v>
      </c>
      <c r="Q22" s="149" t="s">
        <v>1190</v>
      </c>
      <c r="R22" s="149" t="s">
        <v>1190</v>
      </c>
      <c r="S22" s="141">
        <v>52</v>
      </c>
      <c r="T22" s="141">
        <v>67</v>
      </c>
      <c r="U22" s="141">
        <v>48</v>
      </c>
      <c r="V22" s="141">
        <v>59</v>
      </c>
      <c r="W22" s="141">
        <f t="shared" si="1"/>
        <v>6</v>
      </c>
      <c r="X22" s="141">
        <f t="shared" si="1"/>
        <v>8</v>
      </c>
      <c r="Y22" s="141">
        <f t="shared" si="1"/>
        <v>6</v>
      </c>
      <c r="Z22" s="141">
        <f t="shared" si="1"/>
        <v>7</v>
      </c>
      <c r="AA22" s="142" t="s">
        <v>1210</v>
      </c>
      <c r="AB22" s="142" t="s">
        <v>1206</v>
      </c>
      <c r="AC22" s="142" t="s">
        <v>1207</v>
      </c>
      <c r="AD22" s="142" t="s">
        <v>1208</v>
      </c>
      <c r="AE22" s="142" t="s">
        <v>1209</v>
      </c>
      <c r="AF22" s="143"/>
      <c r="AG22" s="143"/>
      <c r="AH22" s="143"/>
      <c r="AI22" s="143"/>
      <c r="AJ22" s="143"/>
      <c r="AK22" s="137"/>
      <c r="AL22" s="137"/>
      <c r="AM22" s="137"/>
      <c r="AN22" s="137"/>
      <c r="AO22" s="137"/>
      <c r="AP22" s="145" t="s">
        <v>1210</v>
      </c>
      <c r="AQ22" s="145" t="s">
        <v>1206</v>
      </c>
      <c r="AR22" s="145" t="s">
        <v>1207</v>
      </c>
      <c r="AS22" s="145" t="s">
        <v>1208</v>
      </c>
      <c r="AT22" s="145" t="s">
        <v>1209</v>
      </c>
      <c r="AU22" s="137"/>
      <c r="AV22" s="137"/>
      <c r="AW22" s="137"/>
      <c r="AX22" s="137"/>
      <c r="AY22" s="137"/>
      <c r="AZ22" s="143"/>
      <c r="BA22" s="143"/>
      <c r="BB22" s="143"/>
      <c r="BC22" s="143"/>
      <c r="BD22" s="143"/>
    </row>
    <row r="23" spans="1:56" ht="30" x14ac:dyDescent="0.2">
      <c r="A23" s="148">
        <v>6</v>
      </c>
      <c r="B23" s="138" t="s">
        <v>1191</v>
      </c>
      <c r="C23" s="138"/>
      <c r="D23" s="138">
        <v>1.5</v>
      </c>
      <c r="E23" s="138">
        <v>1.5</v>
      </c>
      <c r="F23" s="138"/>
      <c r="G23" s="138" t="s">
        <v>1192</v>
      </c>
      <c r="H23" s="138"/>
      <c r="I23" s="138"/>
      <c r="J23" s="138">
        <v>1.5</v>
      </c>
      <c r="K23" s="138">
        <v>1.5</v>
      </c>
      <c r="L23" s="138"/>
      <c r="M23" s="138" t="s">
        <v>1193</v>
      </c>
      <c r="N23" s="138"/>
      <c r="O23" s="149" t="s">
        <v>1190</v>
      </c>
      <c r="P23" s="149" t="s">
        <v>1190</v>
      </c>
      <c r="Q23" s="149" t="s">
        <v>1190</v>
      </c>
      <c r="R23" s="149" t="s">
        <v>1190</v>
      </c>
      <c r="S23" s="141">
        <v>52</v>
      </c>
      <c r="T23" s="141">
        <v>67</v>
      </c>
      <c r="U23" s="141">
        <v>48</v>
      </c>
      <c r="V23" s="141">
        <v>59</v>
      </c>
      <c r="W23" s="141">
        <f t="shared" si="1"/>
        <v>6</v>
      </c>
      <c r="X23" s="141">
        <f t="shared" si="1"/>
        <v>8</v>
      </c>
      <c r="Y23" s="141">
        <f t="shared" si="1"/>
        <v>6</v>
      </c>
      <c r="Z23" s="141">
        <f t="shared" si="1"/>
        <v>7</v>
      </c>
      <c r="AA23" s="137"/>
      <c r="AB23" s="137"/>
      <c r="AC23" s="137"/>
      <c r="AD23" s="137"/>
      <c r="AE23" s="137"/>
      <c r="AF23" s="145" t="s">
        <v>1210</v>
      </c>
      <c r="AG23" s="145" t="s">
        <v>1206</v>
      </c>
      <c r="AH23" s="145" t="s">
        <v>1207</v>
      </c>
      <c r="AI23" s="145" t="s">
        <v>1208</v>
      </c>
      <c r="AJ23" s="145" t="s">
        <v>1209</v>
      </c>
      <c r="AK23" s="142" t="s">
        <v>1210</v>
      </c>
      <c r="AL23" s="142" t="s">
        <v>1206</v>
      </c>
      <c r="AM23" s="142" t="s">
        <v>1207</v>
      </c>
      <c r="AN23" s="142" t="s">
        <v>1208</v>
      </c>
      <c r="AO23" s="142" t="s">
        <v>1209</v>
      </c>
      <c r="AP23" s="143"/>
      <c r="AQ23" s="143"/>
      <c r="AR23" s="143"/>
      <c r="AS23" s="143"/>
      <c r="AT23" s="143"/>
      <c r="AU23" s="142" t="s">
        <v>1238</v>
      </c>
      <c r="AV23" s="142" t="s">
        <v>1239</v>
      </c>
      <c r="AW23" s="142" t="s">
        <v>1240</v>
      </c>
      <c r="AX23" s="142" t="s">
        <v>1241</v>
      </c>
      <c r="AY23" s="142" t="s">
        <v>1242</v>
      </c>
      <c r="AZ23" s="143"/>
      <c r="BA23" s="143"/>
      <c r="BB23" s="143"/>
      <c r="BC23" s="143"/>
      <c r="BD23" s="143"/>
    </row>
    <row r="24" spans="1:56" hidden="1" x14ac:dyDescent="0.2">
      <c r="W24" s="2045" t="s">
        <v>1243</v>
      </c>
      <c r="X24" s="2046"/>
      <c r="Y24" s="2046"/>
      <c r="Z24" s="2046"/>
      <c r="AA24" s="153">
        <f>(COUNTA(AA3:AA23)-5)*2</f>
        <v>20</v>
      </c>
      <c r="AB24" s="153">
        <f t="shared" ref="AB24:AC24" si="2">COUNTA(AB3:AB23)-5</f>
        <v>10</v>
      </c>
      <c r="AC24" s="153">
        <f t="shared" si="2"/>
        <v>10</v>
      </c>
      <c r="AD24" s="153">
        <f t="shared" ref="AD24" si="3">COUNTA(AD3:AD23)-5</f>
        <v>7</v>
      </c>
      <c r="AE24" s="153">
        <f t="shared" ref="AE24" si="4">COUNTA(AE3:AE23)-5</f>
        <v>7</v>
      </c>
      <c r="AF24" s="153">
        <f>(COUNTA(AF3:AF23)-5)*2</f>
        <v>20</v>
      </c>
      <c r="AG24" s="153">
        <f t="shared" ref="AG24" si="5">COUNTA(AG3:AG23)-5</f>
        <v>10</v>
      </c>
      <c r="AH24" s="153">
        <f t="shared" ref="AH24" si="6">COUNTA(AH3:AH23)-5</f>
        <v>10</v>
      </c>
      <c r="AI24" s="153">
        <f t="shared" ref="AI24" si="7">COUNTA(AI3:AI23)-5</f>
        <v>7</v>
      </c>
      <c r="AJ24" s="153">
        <f t="shared" ref="AJ24" si="8">COUNTA(AJ3:AJ23)-5</f>
        <v>7</v>
      </c>
      <c r="AK24" s="153">
        <f>(COUNTA(AK3:AK23)-5)*2</f>
        <v>18</v>
      </c>
      <c r="AL24" s="153">
        <f t="shared" ref="AL24" si="9">COUNTA(AL3:AL23)-5</f>
        <v>9</v>
      </c>
      <c r="AM24" s="153">
        <f t="shared" ref="AM24" si="10">COUNTA(AM3:AM23)-5</f>
        <v>9</v>
      </c>
      <c r="AN24" s="153">
        <f t="shared" ref="AN24" si="11">COUNTA(AN3:AN23)-5</f>
        <v>6</v>
      </c>
      <c r="AO24" s="153">
        <f t="shared" ref="AO24" si="12">COUNTA(AO3:AO23)-5</f>
        <v>6</v>
      </c>
      <c r="AP24" s="153">
        <f>(COUNTA(AP3:AP23)-5)*2</f>
        <v>20</v>
      </c>
      <c r="AQ24" s="153">
        <f t="shared" ref="AQ24" si="13">COUNTA(AQ3:AQ23)-5</f>
        <v>10</v>
      </c>
      <c r="AR24" s="153">
        <f t="shared" ref="AR24" si="14">COUNTA(AR3:AR23)-5</f>
        <v>10</v>
      </c>
      <c r="AS24" s="153">
        <f t="shared" ref="AS24" si="15">COUNTA(AS3:AS23)-5</f>
        <v>7</v>
      </c>
      <c r="AT24" s="153">
        <f t="shared" ref="AT24" si="16">COUNTA(AT3:AT23)-5</f>
        <v>7</v>
      </c>
      <c r="AU24" s="153">
        <f>(COUNTA(AU3:AU23)-5)*2</f>
        <v>22</v>
      </c>
      <c r="AV24" s="153">
        <f t="shared" ref="AV24" si="17">COUNTA(AV3:AV23)-5</f>
        <v>11</v>
      </c>
      <c r="AW24" s="153">
        <f t="shared" ref="AW24" si="18">COUNTA(AW3:AW23)-5</f>
        <v>11</v>
      </c>
      <c r="AX24" s="153">
        <f t="shared" ref="AX24" si="19">COUNTA(AX3:AX23)-5</f>
        <v>7</v>
      </c>
      <c r="AY24" s="153">
        <f t="shared" ref="AY24" si="20">COUNTA(AY3:AY23)-5</f>
        <v>7</v>
      </c>
      <c r="AZ24" s="153">
        <f>(COUNTA(AZ3:AZ23)-5)*2</f>
        <v>10</v>
      </c>
      <c r="BA24" s="153">
        <f t="shared" ref="BA24" si="21">COUNTA(BA3:BA23)-5</f>
        <v>5</v>
      </c>
      <c r="BB24" s="153">
        <f t="shared" ref="BB24" si="22">COUNTA(BB3:BB23)-5</f>
        <v>5</v>
      </c>
      <c r="BC24" s="153">
        <f t="shared" ref="BC24" si="23">COUNTA(BC3:BC23)-5</f>
        <v>3</v>
      </c>
      <c r="BD24" s="153">
        <f t="shared" ref="BD24" si="24">COUNTA(BD3:BD23)-5</f>
        <v>3</v>
      </c>
    </row>
    <row r="25" spans="1:56" hidden="1" x14ac:dyDescent="0.2">
      <c r="W25" s="2047" t="s">
        <v>1244</v>
      </c>
      <c r="X25" s="2048"/>
      <c r="Y25" s="2048"/>
      <c r="Z25" s="2049"/>
      <c r="AA25" s="153">
        <v>33</v>
      </c>
      <c r="AB25" s="153">
        <v>16.5</v>
      </c>
      <c r="AC25" s="153">
        <v>16.5</v>
      </c>
      <c r="AD25" s="153">
        <v>10.5</v>
      </c>
      <c r="AE25" s="153">
        <v>10.5</v>
      </c>
      <c r="AF25" s="153">
        <v>35</v>
      </c>
      <c r="AG25" s="153">
        <v>17.5</v>
      </c>
      <c r="AH25" s="153">
        <v>17.5</v>
      </c>
      <c r="AI25" s="153">
        <v>10</v>
      </c>
      <c r="AJ25" s="153">
        <v>10</v>
      </c>
      <c r="AK25" s="153">
        <v>30</v>
      </c>
      <c r="AL25" s="153">
        <v>15</v>
      </c>
      <c r="AM25" s="153">
        <v>15</v>
      </c>
      <c r="AN25" s="153">
        <v>9</v>
      </c>
      <c r="AO25" s="153">
        <v>9</v>
      </c>
      <c r="AP25" s="153">
        <v>34</v>
      </c>
      <c r="AQ25" s="153">
        <v>17</v>
      </c>
      <c r="AR25" s="153">
        <v>17</v>
      </c>
      <c r="AS25" s="153">
        <v>9.5</v>
      </c>
      <c r="AT25" s="153">
        <v>9.5</v>
      </c>
      <c r="AU25" s="153">
        <v>20</v>
      </c>
      <c r="AV25" s="153">
        <v>10</v>
      </c>
      <c r="AW25" s="153">
        <v>10</v>
      </c>
      <c r="AX25" s="153">
        <v>6.25</v>
      </c>
      <c r="AY25" s="153">
        <v>6.25</v>
      </c>
      <c r="AZ25" s="153">
        <v>6</v>
      </c>
      <c r="BA25" s="153">
        <v>3</v>
      </c>
      <c r="BB25" s="153">
        <v>3</v>
      </c>
      <c r="BC25" s="153">
        <v>1.25</v>
      </c>
      <c r="BD25" s="153">
        <v>1.25</v>
      </c>
    </row>
  </sheetData>
  <mergeCells count="10">
    <mergeCell ref="W24:Z24"/>
    <mergeCell ref="W25:Z25"/>
    <mergeCell ref="AA1:AE1"/>
    <mergeCell ref="AF1:AJ1"/>
    <mergeCell ref="AK1:AO1"/>
    <mergeCell ref="AP1:AT1"/>
    <mergeCell ref="AU1:AY1"/>
    <mergeCell ref="AZ1:BD1"/>
    <mergeCell ref="A1:B1"/>
    <mergeCell ref="C1:R1"/>
  </mergeCells>
  <pageMargins left="0.7" right="0.7" top="0.75" bottom="0.75" header="0.3" footer="0.3"/>
  <pageSetup paperSize="9"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48AE6-81C5-4D87-8368-CA71CF91DE09}">
  <sheetPr codeName="Sheet23">
    <tabColor theme="4"/>
  </sheetPr>
  <dimension ref="A1:BD25"/>
  <sheetViews>
    <sheetView zoomScale="60" zoomScaleNormal="60" workbookViewId="0">
      <pane xSplit="22" ySplit="2" topLeftCell="W3" activePane="bottomRight" state="frozen"/>
      <selection pane="topRight" activeCell="B11" sqref="B11:C18"/>
      <selection pane="bottomLeft" activeCell="B11" sqref="B11:C18"/>
      <selection pane="bottomRight" activeCell="B11" sqref="B11:C18"/>
    </sheetView>
  </sheetViews>
  <sheetFormatPr baseColWidth="10" defaultColWidth="8.83203125" defaultRowHeight="15" x14ac:dyDescent="0.2"/>
  <cols>
    <col min="1" max="1" width="6.1640625" style="134" bestFit="1" customWidth="1"/>
    <col min="2" max="2" width="40" style="152" bestFit="1" customWidth="1"/>
    <col min="3" max="3" width="12.83203125" style="134" hidden="1" customWidth="1"/>
    <col min="4" max="4" width="13.5" style="134" hidden="1" customWidth="1"/>
    <col min="5" max="5" width="14.1640625" style="134" hidden="1" customWidth="1"/>
    <col min="6" max="6" width="10.83203125" style="134" hidden="1" customWidth="1"/>
    <col min="7" max="8" width="10.5" style="134" hidden="1" customWidth="1"/>
    <col min="9" max="11" width="8.5" style="134" customWidth="1"/>
    <col min="12" max="12" width="9.5" style="134" customWidth="1"/>
    <col min="13" max="14" width="10.5" style="134" customWidth="1"/>
    <col min="15" max="15" width="13.1640625" style="134" customWidth="1"/>
    <col min="16" max="16" width="13.5" style="134" customWidth="1"/>
    <col min="17" max="18" width="12.83203125" style="134" customWidth="1"/>
    <col min="19" max="22" width="11.5" style="134" customWidth="1"/>
    <col min="23" max="26" width="14.5" style="134" bestFit="1" customWidth="1"/>
    <col min="27" max="27" width="11.1640625" style="134" customWidth="1"/>
    <col min="28" max="29" width="11.5" style="134" bestFit="1" customWidth="1"/>
    <col min="30" max="31" width="9.5" style="134" bestFit="1" customWidth="1"/>
    <col min="32" max="32" width="11.1640625" style="134" bestFit="1" customWidth="1"/>
    <col min="33" max="34" width="11.5" style="134" bestFit="1" customWidth="1"/>
    <col min="35" max="36" width="9.5" style="134" bestFit="1" customWidth="1"/>
    <col min="37" max="37" width="11.1640625" style="134" bestFit="1" customWidth="1"/>
    <col min="38" max="39" width="11.5" style="134" bestFit="1" customWidth="1"/>
    <col min="40" max="41" width="9.5" style="134" bestFit="1" customWidth="1"/>
    <col min="42" max="42" width="11.1640625" style="134" bestFit="1" customWidth="1"/>
    <col min="43" max="44" width="11.5" style="134" bestFit="1" customWidth="1"/>
    <col min="45" max="46" width="9.5" style="134" bestFit="1" customWidth="1"/>
    <col min="47" max="49" width="13.5" style="134" customWidth="1"/>
    <col min="50" max="50" width="11.5" style="134" bestFit="1" customWidth="1"/>
    <col min="51" max="51" width="11.5" style="134" customWidth="1"/>
    <col min="52" max="52" width="12.5" style="134" bestFit="1" customWidth="1"/>
    <col min="53" max="54" width="12.83203125" style="134" bestFit="1" customWidth="1"/>
    <col min="55" max="56" width="10.83203125" style="134" bestFit="1" customWidth="1"/>
  </cols>
  <sheetData>
    <row r="1" spans="1:56" ht="29.25" customHeight="1" x14ac:dyDescent="0.2">
      <c r="A1" s="2043" t="s">
        <v>1066</v>
      </c>
      <c r="B1" s="2043"/>
      <c r="C1" s="2044" t="s">
        <v>1067</v>
      </c>
      <c r="D1" s="2044"/>
      <c r="E1" s="2044"/>
      <c r="F1" s="2044"/>
      <c r="G1" s="2044"/>
      <c r="H1" s="2044"/>
      <c r="I1" s="2044"/>
      <c r="J1" s="2044"/>
      <c r="K1" s="2044"/>
      <c r="L1" s="2044"/>
      <c r="M1" s="2044"/>
      <c r="N1" s="2044"/>
      <c r="O1" s="2044"/>
      <c r="P1" s="2044"/>
      <c r="Q1" s="2044"/>
      <c r="R1" s="2044"/>
      <c r="S1" s="1143"/>
      <c r="T1" s="124"/>
      <c r="U1" s="124"/>
      <c r="V1" s="124"/>
      <c r="W1" s="125" t="s">
        <v>1068</v>
      </c>
      <c r="X1" s="125" t="s">
        <v>1069</v>
      </c>
      <c r="Y1" s="125" t="s">
        <v>1070</v>
      </c>
      <c r="Z1" s="125" t="s">
        <v>1069</v>
      </c>
      <c r="AA1" s="2040" t="s">
        <v>1199</v>
      </c>
      <c r="AB1" s="2041"/>
      <c r="AC1" s="2041"/>
      <c r="AD1" s="2041"/>
      <c r="AE1" s="2042"/>
      <c r="AF1" s="2037" t="s">
        <v>1200</v>
      </c>
      <c r="AG1" s="2038"/>
      <c r="AH1" s="2038"/>
      <c r="AI1" s="2038"/>
      <c r="AJ1" s="2039"/>
      <c r="AK1" s="2040" t="s">
        <v>1201</v>
      </c>
      <c r="AL1" s="2041"/>
      <c r="AM1" s="2041"/>
      <c r="AN1" s="2041"/>
      <c r="AO1" s="2042"/>
      <c r="AP1" s="2037" t="s">
        <v>1202</v>
      </c>
      <c r="AQ1" s="2038"/>
      <c r="AR1" s="2038"/>
      <c r="AS1" s="2038"/>
      <c r="AT1" s="2039"/>
      <c r="AU1" s="2040" t="s">
        <v>1203</v>
      </c>
      <c r="AV1" s="2041"/>
      <c r="AW1" s="2041"/>
      <c r="AX1" s="2041"/>
      <c r="AY1" s="2042"/>
      <c r="AZ1" s="2037" t="s">
        <v>1204</v>
      </c>
      <c r="BA1" s="2038"/>
      <c r="BB1" s="2038"/>
      <c r="BC1" s="2038"/>
      <c r="BD1" s="2039"/>
    </row>
    <row r="2" spans="1:56" ht="32" x14ac:dyDescent="0.2">
      <c r="A2" s="128" t="s">
        <v>1077</v>
      </c>
      <c r="B2" s="129" t="s">
        <v>998</v>
      </c>
      <c r="C2" s="130" t="s">
        <v>1071</v>
      </c>
      <c r="D2" s="130" t="s">
        <v>1072</v>
      </c>
      <c r="E2" s="130" t="s">
        <v>1073</v>
      </c>
      <c r="F2" s="130" t="s">
        <v>1078</v>
      </c>
      <c r="G2" s="130" t="s">
        <v>1079</v>
      </c>
      <c r="H2" s="130" t="s">
        <v>1080</v>
      </c>
      <c r="I2" s="130" t="s">
        <v>1071</v>
      </c>
      <c r="J2" s="130" t="s">
        <v>1072</v>
      </c>
      <c r="K2" s="130" t="s">
        <v>1073</v>
      </c>
      <c r="L2" s="130" t="s">
        <v>1078</v>
      </c>
      <c r="M2" s="130" t="s">
        <v>1079</v>
      </c>
      <c r="N2" s="130" t="s">
        <v>1080</v>
      </c>
      <c r="O2" s="129" t="s">
        <v>1081</v>
      </c>
      <c r="P2" s="129" t="s">
        <v>1082</v>
      </c>
      <c r="Q2" s="129" t="s">
        <v>1083</v>
      </c>
      <c r="R2" s="129" t="s">
        <v>1084</v>
      </c>
      <c r="S2" s="129" t="s">
        <v>1085</v>
      </c>
      <c r="T2" s="129" t="s">
        <v>1086</v>
      </c>
      <c r="U2" s="129" t="s">
        <v>1087</v>
      </c>
      <c r="V2" s="129" t="s">
        <v>1088</v>
      </c>
      <c r="W2" s="129" t="s">
        <v>1089</v>
      </c>
      <c r="X2" s="129" t="s">
        <v>1090</v>
      </c>
      <c r="Y2" s="129" t="s">
        <v>1091</v>
      </c>
      <c r="Z2" s="129" t="s">
        <v>1092</v>
      </c>
      <c r="AA2" s="131" t="s">
        <v>1093</v>
      </c>
      <c r="AB2" s="131" t="s">
        <v>1094</v>
      </c>
      <c r="AC2" s="131" t="s">
        <v>1095</v>
      </c>
      <c r="AD2" s="132" t="s">
        <v>1096</v>
      </c>
      <c r="AE2" s="131" t="s">
        <v>1097</v>
      </c>
      <c r="AF2" s="133" t="s">
        <v>1093</v>
      </c>
      <c r="AG2" s="133" t="s">
        <v>1094</v>
      </c>
      <c r="AH2" s="133" t="s">
        <v>1095</v>
      </c>
      <c r="AI2" s="133" t="s">
        <v>1096</v>
      </c>
      <c r="AJ2" s="133" t="s">
        <v>1097</v>
      </c>
      <c r="AK2" s="131" t="s">
        <v>1093</v>
      </c>
      <c r="AL2" s="131" t="s">
        <v>1094</v>
      </c>
      <c r="AM2" s="131" t="s">
        <v>1095</v>
      </c>
      <c r="AN2" s="132" t="s">
        <v>1096</v>
      </c>
      <c r="AO2" s="131" t="s">
        <v>1097</v>
      </c>
      <c r="AP2" s="133" t="s">
        <v>1093</v>
      </c>
      <c r="AQ2" s="133" t="s">
        <v>1094</v>
      </c>
      <c r="AR2" s="133" t="s">
        <v>1095</v>
      </c>
      <c r="AS2" s="133" t="s">
        <v>1096</v>
      </c>
      <c r="AT2" s="133" t="s">
        <v>1097</v>
      </c>
      <c r="AU2" s="131" t="s">
        <v>1093</v>
      </c>
      <c r="AV2" s="131" t="s">
        <v>1094</v>
      </c>
      <c r="AW2" s="131" t="s">
        <v>1095</v>
      </c>
      <c r="AX2" s="131" t="s">
        <v>1096</v>
      </c>
      <c r="AY2" s="131" t="s">
        <v>1097</v>
      </c>
      <c r="AZ2" s="133" t="s">
        <v>1093</v>
      </c>
      <c r="BA2" s="133" t="s">
        <v>1094</v>
      </c>
      <c r="BB2" s="133" t="s">
        <v>1095</v>
      </c>
      <c r="BC2" s="133" t="s">
        <v>1096</v>
      </c>
      <c r="BD2" s="133" t="s">
        <v>1097</v>
      </c>
    </row>
    <row r="3" spans="1:56" x14ac:dyDescent="0.2">
      <c r="A3" s="135">
        <v>1</v>
      </c>
      <c r="B3" s="135">
        <v>1</v>
      </c>
      <c r="C3" s="135">
        <v>1</v>
      </c>
      <c r="D3" s="135">
        <v>1</v>
      </c>
      <c r="E3" s="135">
        <v>1</v>
      </c>
      <c r="F3" s="135">
        <v>1</v>
      </c>
      <c r="G3" s="135">
        <v>1</v>
      </c>
      <c r="H3" s="135">
        <v>1</v>
      </c>
      <c r="I3" s="135">
        <v>1</v>
      </c>
      <c r="J3" s="135">
        <v>1</v>
      </c>
      <c r="K3" s="135">
        <v>1</v>
      </c>
      <c r="L3" s="135">
        <v>1</v>
      </c>
      <c r="M3" s="135">
        <v>1</v>
      </c>
      <c r="N3" s="135">
        <v>1</v>
      </c>
      <c r="O3" s="135">
        <v>1</v>
      </c>
      <c r="P3" s="135">
        <v>1</v>
      </c>
      <c r="Q3" s="135">
        <v>1</v>
      </c>
      <c r="R3" s="135">
        <v>1</v>
      </c>
      <c r="S3" s="135">
        <v>1</v>
      </c>
      <c r="T3" s="135">
        <v>1</v>
      </c>
      <c r="U3" s="135">
        <v>1</v>
      </c>
      <c r="V3" s="135">
        <v>1</v>
      </c>
      <c r="W3" s="135">
        <v>1</v>
      </c>
      <c r="X3" s="135">
        <v>1</v>
      </c>
      <c r="Y3" s="135">
        <v>1</v>
      </c>
      <c r="Z3" s="135">
        <v>1</v>
      </c>
      <c r="AA3" s="135">
        <v>1</v>
      </c>
      <c r="AB3" s="135">
        <v>1</v>
      </c>
      <c r="AC3" s="135">
        <v>1</v>
      </c>
      <c r="AD3" s="135">
        <v>1</v>
      </c>
      <c r="AE3" s="135">
        <v>1</v>
      </c>
      <c r="AF3" s="135">
        <v>1</v>
      </c>
      <c r="AG3" s="135">
        <v>1</v>
      </c>
      <c r="AH3" s="135">
        <v>1</v>
      </c>
      <c r="AI3" s="135">
        <v>1</v>
      </c>
      <c r="AJ3" s="135">
        <v>1</v>
      </c>
      <c r="AK3" s="135">
        <v>1</v>
      </c>
      <c r="AL3" s="135">
        <v>1</v>
      </c>
      <c r="AM3" s="135">
        <v>1</v>
      </c>
      <c r="AN3" s="135">
        <v>1</v>
      </c>
      <c r="AO3" s="135">
        <v>1</v>
      </c>
      <c r="AP3" s="135">
        <v>1</v>
      </c>
      <c r="AQ3" s="135">
        <v>1</v>
      </c>
      <c r="AR3" s="135">
        <v>1</v>
      </c>
      <c r="AS3" s="135">
        <v>1</v>
      </c>
      <c r="AT3" s="135">
        <v>1</v>
      </c>
      <c r="AU3" s="135">
        <v>1</v>
      </c>
      <c r="AV3" s="135">
        <v>1</v>
      </c>
      <c r="AW3" s="135">
        <v>1</v>
      </c>
      <c r="AX3" s="135">
        <v>1</v>
      </c>
      <c r="AY3" s="135">
        <v>1</v>
      </c>
      <c r="AZ3" s="135">
        <v>1</v>
      </c>
      <c r="BA3" s="135">
        <v>1</v>
      </c>
      <c r="BB3" s="135">
        <v>1</v>
      </c>
      <c r="BC3" s="135">
        <v>1</v>
      </c>
      <c r="BD3" s="135">
        <v>1</v>
      </c>
    </row>
    <row r="4" spans="1:56" ht="30" x14ac:dyDescent="0.2">
      <c r="A4" s="137">
        <v>1</v>
      </c>
      <c r="B4" s="138" t="s">
        <v>1098</v>
      </c>
      <c r="C4" s="138" t="s">
        <v>1099</v>
      </c>
      <c r="D4" s="138"/>
      <c r="E4" s="138" t="s">
        <v>1100</v>
      </c>
      <c r="F4" s="138"/>
      <c r="G4" s="139" t="s">
        <v>1101</v>
      </c>
      <c r="H4" s="138"/>
      <c r="I4" s="138">
        <v>1.5</v>
      </c>
      <c r="J4" s="138"/>
      <c r="K4" s="138">
        <v>1.5</v>
      </c>
      <c r="L4" s="138"/>
      <c r="M4" s="139">
        <v>0.5</v>
      </c>
      <c r="N4" s="138"/>
      <c r="O4" s="140">
        <v>44039</v>
      </c>
      <c r="P4" s="140">
        <v>44039</v>
      </c>
      <c r="Q4" s="140">
        <v>44039</v>
      </c>
      <c r="R4" s="140">
        <v>44039</v>
      </c>
      <c r="S4" s="141">
        <v>48</v>
      </c>
      <c r="T4" s="141">
        <v>68</v>
      </c>
      <c r="U4" s="141">
        <v>50</v>
      </c>
      <c r="V4" s="141">
        <v>67</v>
      </c>
      <c r="W4" s="141">
        <f>ROUNDUP(S4/9,0)</f>
        <v>6</v>
      </c>
      <c r="X4" s="141">
        <f t="shared" ref="X4:Z19" si="0">ROUNDUP(T4/9,0)</f>
        <v>8</v>
      </c>
      <c r="Y4" s="141">
        <f t="shared" si="0"/>
        <v>6</v>
      </c>
      <c r="Z4" s="141">
        <f t="shared" si="0"/>
        <v>8</v>
      </c>
      <c r="AA4" s="142" t="s">
        <v>1245</v>
      </c>
      <c r="AB4" s="142" t="s">
        <v>1246</v>
      </c>
      <c r="AC4" s="142" t="s">
        <v>1247</v>
      </c>
      <c r="AD4" s="142" t="s">
        <v>1248</v>
      </c>
      <c r="AE4" s="142" t="s">
        <v>1249</v>
      </c>
      <c r="AF4" s="143"/>
      <c r="AG4" s="143"/>
      <c r="AH4" s="143"/>
      <c r="AI4" s="143"/>
      <c r="AJ4" s="143"/>
      <c r="AK4" s="142" t="s">
        <v>1245</v>
      </c>
      <c r="AL4" s="142" t="s">
        <v>1246</v>
      </c>
      <c r="AM4" s="142" t="s">
        <v>1247</v>
      </c>
      <c r="AN4" s="142" t="s">
        <v>1248</v>
      </c>
      <c r="AO4" s="142" t="s">
        <v>1249</v>
      </c>
      <c r="AP4" s="143"/>
      <c r="AQ4" s="143"/>
      <c r="AR4" s="143"/>
      <c r="AS4" s="143"/>
      <c r="AT4" s="143"/>
      <c r="AU4" s="144" t="s">
        <v>1250</v>
      </c>
      <c r="AV4" s="144" t="s">
        <v>1251</v>
      </c>
      <c r="AW4" s="144" t="s">
        <v>1252</v>
      </c>
      <c r="AX4" s="144" t="s">
        <v>1253</v>
      </c>
      <c r="AY4" s="144" t="s">
        <v>1254</v>
      </c>
      <c r="AZ4" s="143"/>
      <c r="BA4" s="143"/>
      <c r="BB4" s="143"/>
      <c r="BC4" s="143"/>
      <c r="BD4" s="143"/>
    </row>
    <row r="5" spans="1:56" ht="30.75" customHeight="1" x14ac:dyDescent="0.2">
      <c r="A5" s="137">
        <v>1</v>
      </c>
      <c r="B5" s="138" t="s">
        <v>1112</v>
      </c>
      <c r="C5" s="138" t="s">
        <v>1113</v>
      </c>
      <c r="D5" s="138" t="s">
        <v>1113</v>
      </c>
      <c r="E5" s="138" t="s">
        <v>1114</v>
      </c>
      <c r="F5" s="138" t="s">
        <v>1115</v>
      </c>
      <c r="G5" s="138" t="s">
        <v>1116</v>
      </c>
      <c r="H5" s="139" t="s">
        <v>1101</v>
      </c>
      <c r="I5" s="138">
        <v>1.5</v>
      </c>
      <c r="J5" s="138">
        <v>1.5</v>
      </c>
      <c r="K5" s="138">
        <v>1.5</v>
      </c>
      <c r="L5" s="138">
        <v>1</v>
      </c>
      <c r="M5" s="138">
        <v>1.5</v>
      </c>
      <c r="N5" s="139">
        <v>0.5</v>
      </c>
      <c r="O5" s="140">
        <v>44039</v>
      </c>
      <c r="P5" s="140">
        <v>44039</v>
      </c>
      <c r="Q5" s="140">
        <v>44039</v>
      </c>
      <c r="R5" s="140">
        <v>44039</v>
      </c>
      <c r="S5" s="141">
        <v>48</v>
      </c>
      <c r="T5" s="141">
        <v>68</v>
      </c>
      <c r="U5" s="141">
        <v>50</v>
      </c>
      <c r="V5" s="141">
        <v>67</v>
      </c>
      <c r="W5" s="141">
        <f t="shared" ref="W5:Z23" si="1">ROUNDUP(S5/9,0)</f>
        <v>6</v>
      </c>
      <c r="X5" s="141">
        <f t="shared" si="0"/>
        <v>8</v>
      </c>
      <c r="Y5" s="141">
        <f t="shared" si="0"/>
        <v>6</v>
      </c>
      <c r="Z5" s="141">
        <f t="shared" si="0"/>
        <v>8</v>
      </c>
      <c r="AA5" s="142" t="s">
        <v>1245</v>
      </c>
      <c r="AB5" s="142" t="s">
        <v>1246</v>
      </c>
      <c r="AC5" s="142" t="s">
        <v>1247</v>
      </c>
      <c r="AD5" s="142" t="s">
        <v>1248</v>
      </c>
      <c r="AE5" s="142" t="s">
        <v>1249</v>
      </c>
      <c r="AF5" s="145" t="s">
        <v>1245</v>
      </c>
      <c r="AG5" s="145" t="s">
        <v>1246</v>
      </c>
      <c r="AH5" s="145" t="s">
        <v>1247</v>
      </c>
      <c r="AI5" s="145" t="s">
        <v>1248</v>
      </c>
      <c r="AJ5" s="145" t="s">
        <v>1249</v>
      </c>
      <c r="AK5" s="142" t="s">
        <v>1245</v>
      </c>
      <c r="AL5" s="142" t="s">
        <v>1246</v>
      </c>
      <c r="AM5" s="142" t="s">
        <v>1247</v>
      </c>
      <c r="AN5" s="142" t="s">
        <v>1248</v>
      </c>
      <c r="AO5" s="142" t="s">
        <v>1249</v>
      </c>
      <c r="AP5" s="145" t="s">
        <v>1255</v>
      </c>
      <c r="AQ5" s="145" t="s">
        <v>1256</v>
      </c>
      <c r="AR5" s="145" t="s">
        <v>1257</v>
      </c>
      <c r="AS5" s="145" t="s">
        <v>1258</v>
      </c>
      <c r="AT5" s="145" t="s">
        <v>1259</v>
      </c>
      <c r="AU5" s="142" t="s">
        <v>1245</v>
      </c>
      <c r="AV5" s="142" t="s">
        <v>1246</v>
      </c>
      <c r="AW5" s="142" t="s">
        <v>1247</v>
      </c>
      <c r="AX5" s="142" t="s">
        <v>1248</v>
      </c>
      <c r="AY5" s="142" t="s">
        <v>1249</v>
      </c>
      <c r="AZ5" s="146" t="s">
        <v>1250</v>
      </c>
      <c r="BA5" s="146" t="s">
        <v>1251</v>
      </c>
      <c r="BB5" s="146" t="s">
        <v>1252</v>
      </c>
      <c r="BC5" s="146" t="s">
        <v>1253</v>
      </c>
      <c r="BD5" s="146" t="s">
        <v>1254</v>
      </c>
    </row>
    <row r="6" spans="1:56" ht="30" x14ac:dyDescent="0.2">
      <c r="A6" s="137">
        <v>1</v>
      </c>
      <c r="B6" s="138" t="s">
        <v>1122</v>
      </c>
      <c r="C6" s="138"/>
      <c r="D6" s="138" t="s">
        <v>1123</v>
      </c>
      <c r="E6" s="138"/>
      <c r="F6" s="138" t="s">
        <v>1124</v>
      </c>
      <c r="G6" s="138"/>
      <c r="H6" s="139" t="s">
        <v>1101</v>
      </c>
      <c r="I6" s="138"/>
      <c r="J6" s="138">
        <v>1</v>
      </c>
      <c r="K6" s="138"/>
      <c r="L6" s="138">
        <v>1</v>
      </c>
      <c r="M6" s="138"/>
      <c r="N6" s="139">
        <v>0.5</v>
      </c>
      <c r="O6" s="140">
        <v>44039</v>
      </c>
      <c r="P6" s="140">
        <v>44039</v>
      </c>
      <c r="Q6" s="140">
        <v>44039</v>
      </c>
      <c r="R6" s="140">
        <v>44039</v>
      </c>
      <c r="S6" s="141">
        <v>48</v>
      </c>
      <c r="T6" s="141">
        <v>68</v>
      </c>
      <c r="U6" s="141">
        <v>50</v>
      </c>
      <c r="V6" s="141">
        <v>67</v>
      </c>
      <c r="W6" s="141">
        <f t="shared" si="1"/>
        <v>6</v>
      </c>
      <c r="X6" s="141">
        <f t="shared" si="0"/>
        <v>8</v>
      </c>
      <c r="Y6" s="141">
        <f t="shared" si="0"/>
        <v>6</v>
      </c>
      <c r="Z6" s="141">
        <f t="shared" si="0"/>
        <v>8</v>
      </c>
      <c r="AA6" s="137"/>
      <c r="AB6" s="137"/>
      <c r="AC6" s="137"/>
      <c r="AD6" s="137"/>
      <c r="AE6" s="137"/>
      <c r="AF6" s="145" t="s">
        <v>1255</v>
      </c>
      <c r="AG6" s="145" t="s">
        <v>1256</v>
      </c>
      <c r="AH6" s="145" t="s">
        <v>1257</v>
      </c>
      <c r="AI6" s="145" t="s">
        <v>1258</v>
      </c>
      <c r="AJ6" s="145" t="s">
        <v>1259</v>
      </c>
      <c r="AK6" s="137"/>
      <c r="AL6" s="137"/>
      <c r="AM6" s="137"/>
      <c r="AN6" s="137"/>
      <c r="AO6" s="137"/>
      <c r="AP6" s="145" t="s">
        <v>1255</v>
      </c>
      <c r="AQ6" s="145" t="s">
        <v>1256</v>
      </c>
      <c r="AR6" s="145" t="s">
        <v>1257</v>
      </c>
      <c r="AS6" s="145" t="s">
        <v>1258</v>
      </c>
      <c r="AT6" s="145" t="s">
        <v>1259</v>
      </c>
      <c r="AU6" s="137"/>
      <c r="AV6" s="137"/>
      <c r="AW6" s="137"/>
      <c r="AX6" s="137"/>
      <c r="AY6" s="137"/>
      <c r="AZ6" s="146" t="s">
        <v>1250</v>
      </c>
      <c r="BA6" s="146" t="s">
        <v>1251</v>
      </c>
      <c r="BB6" s="146" t="s">
        <v>1252</v>
      </c>
      <c r="BC6" s="146" t="s">
        <v>1253</v>
      </c>
      <c r="BD6" s="146" t="s">
        <v>1254</v>
      </c>
    </row>
    <row r="7" spans="1:56" x14ac:dyDescent="0.2">
      <c r="A7" s="135">
        <v>2</v>
      </c>
      <c r="B7" s="135">
        <v>2</v>
      </c>
      <c r="C7" s="135">
        <v>2</v>
      </c>
      <c r="D7" s="135">
        <v>2</v>
      </c>
      <c r="E7" s="135">
        <v>2</v>
      </c>
      <c r="F7" s="135">
        <v>2</v>
      </c>
      <c r="G7" s="135">
        <v>2</v>
      </c>
      <c r="H7" s="135">
        <v>2</v>
      </c>
      <c r="I7" s="135">
        <v>2</v>
      </c>
      <c r="J7" s="135">
        <v>2</v>
      </c>
      <c r="K7" s="135">
        <v>2</v>
      </c>
      <c r="L7" s="135">
        <v>2</v>
      </c>
      <c r="M7" s="135">
        <v>2</v>
      </c>
      <c r="N7" s="135">
        <v>2</v>
      </c>
      <c r="O7" s="135">
        <v>2</v>
      </c>
      <c r="P7" s="135">
        <v>2</v>
      </c>
      <c r="Q7" s="135">
        <v>2</v>
      </c>
      <c r="R7" s="135">
        <v>2</v>
      </c>
      <c r="S7" s="135">
        <v>2</v>
      </c>
      <c r="T7" s="135">
        <v>2</v>
      </c>
      <c r="U7" s="135">
        <v>2</v>
      </c>
      <c r="V7" s="135">
        <v>2</v>
      </c>
      <c r="W7" s="135">
        <v>2</v>
      </c>
      <c r="X7" s="135">
        <v>2</v>
      </c>
      <c r="Y7" s="135">
        <v>2</v>
      </c>
      <c r="Z7" s="135">
        <v>2</v>
      </c>
      <c r="AA7" s="135">
        <v>2</v>
      </c>
      <c r="AB7" s="135">
        <v>2</v>
      </c>
      <c r="AC7" s="135">
        <v>2</v>
      </c>
      <c r="AD7" s="135">
        <v>2</v>
      </c>
      <c r="AE7" s="135">
        <v>2</v>
      </c>
      <c r="AF7" s="135">
        <v>2</v>
      </c>
      <c r="AG7" s="135">
        <v>2</v>
      </c>
      <c r="AH7" s="135">
        <v>2</v>
      </c>
      <c r="AI7" s="135">
        <v>2</v>
      </c>
      <c r="AJ7" s="135">
        <v>2</v>
      </c>
      <c r="AK7" s="135">
        <v>2</v>
      </c>
      <c r="AL7" s="135">
        <v>2</v>
      </c>
      <c r="AM7" s="135">
        <v>2</v>
      </c>
      <c r="AN7" s="135">
        <v>2</v>
      </c>
      <c r="AO7" s="135">
        <v>2</v>
      </c>
      <c r="AP7" s="135">
        <v>2</v>
      </c>
      <c r="AQ7" s="135">
        <v>2</v>
      </c>
      <c r="AR7" s="135">
        <v>2</v>
      </c>
      <c r="AS7" s="135">
        <v>2</v>
      </c>
      <c r="AT7" s="135">
        <v>2</v>
      </c>
      <c r="AU7" s="135">
        <v>2</v>
      </c>
      <c r="AV7" s="135">
        <v>2</v>
      </c>
      <c r="AW7" s="135">
        <v>2</v>
      </c>
      <c r="AX7" s="135">
        <v>2</v>
      </c>
      <c r="AY7" s="135">
        <v>2</v>
      </c>
      <c r="AZ7" s="135">
        <v>2</v>
      </c>
      <c r="BA7" s="135">
        <v>2</v>
      </c>
      <c r="BB7" s="135">
        <v>2</v>
      </c>
      <c r="BC7" s="135">
        <v>2</v>
      </c>
      <c r="BD7" s="135">
        <v>2</v>
      </c>
    </row>
    <row r="8" spans="1:56" ht="32.25" customHeight="1" x14ac:dyDescent="0.2">
      <c r="A8" s="148">
        <v>2</v>
      </c>
      <c r="B8" s="138" t="s">
        <v>1125</v>
      </c>
      <c r="C8" s="138" t="s">
        <v>1126</v>
      </c>
      <c r="D8" s="138"/>
      <c r="E8" s="138" t="s">
        <v>1127</v>
      </c>
      <c r="F8" s="138"/>
      <c r="G8" s="139" t="s">
        <v>1101</v>
      </c>
      <c r="H8" s="138"/>
      <c r="I8" s="138">
        <v>1.5</v>
      </c>
      <c r="J8" s="138"/>
      <c r="K8" s="138">
        <v>1.5</v>
      </c>
      <c r="L8" s="138"/>
      <c r="M8" s="139">
        <v>0.5</v>
      </c>
      <c r="N8" s="138"/>
      <c r="O8" s="140">
        <v>44053</v>
      </c>
      <c r="P8" s="140">
        <v>44053</v>
      </c>
      <c r="Q8" s="140">
        <v>44053</v>
      </c>
      <c r="R8" s="140">
        <v>44053</v>
      </c>
      <c r="S8" s="141">
        <v>50</v>
      </c>
      <c r="T8" s="141">
        <v>67</v>
      </c>
      <c r="U8" s="141">
        <v>50</v>
      </c>
      <c r="V8" s="141">
        <v>59</v>
      </c>
      <c r="W8" s="141">
        <f t="shared" si="1"/>
        <v>6</v>
      </c>
      <c r="X8" s="141">
        <f t="shared" si="0"/>
        <v>8</v>
      </c>
      <c r="Y8" s="141">
        <f t="shared" si="0"/>
        <v>6</v>
      </c>
      <c r="Z8" s="141">
        <f t="shared" si="0"/>
        <v>7</v>
      </c>
      <c r="AA8" s="142" t="s">
        <v>1245</v>
      </c>
      <c r="AB8" s="142" t="s">
        <v>1246</v>
      </c>
      <c r="AC8" s="142" t="s">
        <v>1247</v>
      </c>
      <c r="AD8" s="142" t="s">
        <v>1248</v>
      </c>
      <c r="AE8" s="142" t="s">
        <v>1249</v>
      </c>
      <c r="AF8" s="143"/>
      <c r="AG8" s="143"/>
      <c r="AH8" s="143"/>
      <c r="AI8" s="143"/>
      <c r="AJ8" s="143"/>
      <c r="AK8" s="142" t="s">
        <v>1245</v>
      </c>
      <c r="AL8" s="142" t="s">
        <v>1246</v>
      </c>
      <c r="AM8" s="142" t="s">
        <v>1247</v>
      </c>
      <c r="AN8" s="142" t="s">
        <v>1248</v>
      </c>
      <c r="AO8" s="142" t="s">
        <v>1249</v>
      </c>
      <c r="AP8" s="143"/>
      <c r="AQ8" s="143"/>
      <c r="AR8" s="143"/>
      <c r="AS8" s="143"/>
      <c r="AT8" s="143"/>
      <c r="AU8" s="144" t="s">
        <v>1250</v>
      </c>
      <c r="AV8" s="144" t="s">
        <v>1251</v>
      </c>
      <c r="AW8" s="144" t="s">
        <v>1252</v>
      </c>
      <c r="AX8" s="144" t="s">
        <v>1253</v>
      </c>
      <c r="AY8" s="144" t="s">
        <v>1254</v>
      </c>
      <c r="AZ8" s="143"/>
      <c r="BA8" s="143"/>
      <c r="BB8" s="143"/>
      <c r="BC8" s="143"/>
      <c r="BD8" s="143"/>
    </row>
    <row r="9" spans="1:56" ht="30" x14ac:dyDescent="0.2">
      <c r="A9" s="148">
        <v>2</v>
      </c>
      <c r="B9" s="138" t="s">
        <v>1130</v>
      </c>
      <c r="C9" s="138"/>
      <c r="D9" s="138">
        <v>1.5</v>
      </c>
      <c r="E9" s="138">
        <v>1.5</v>
      </c>
      <c r="F9" s="138">
        <v>1.5</v>
      </c>
      <c r="G9" s="138">
        <v>1.5</v>
      </c>
      <c r="H9" s="139" t="s">
        <v>1131</v>
      </c>
      <c r="I9" s="138"/>
      <c r="J9" s="138">
        <v>1.5</v>
      </c>
      <c r="K9" s="138">
        <v>1.5</v>
      </c>
      <c r="L9" s="138">
        <v>1.5</v>
      </c>
      <c r="M9" s="138">
        <v>1.5</v>
      </c>
      <c r="N9" s="139">
        <v>0.25</v>
      </c>
      <c r="O9" s="140">
        <v>44053</v>
      </c>
      <c r="P9" s="140">
        <v>44053</v>
      </c>
      <c r="Q9" s="140">
        <v>44053</v>
      </c>
      <c r="R9" s="140">
        <v>44053</v>
      </c>
      <c r="S9" s="141">
        <v>50</v>
      </c>
      <c r="T9" s="141">
        <v>67</v>
      </c>
      <c r="U9" s="141">
        <v>50</v>
      </c>
      <c r="V9" s="141">
        <v>59</v>
      </c>
      <c r="W9" s="141">
        <f t="shared" si="1"/>
        <v>6</v>
      </c>
      <c r="X9" s="141">
        <f t="shared" si="0"/>
        <v>8</v>
      </c>
      <c r="Y9" s="141">
        <f t="shared" si="0"/>
        <v>6</v>
      </c>
      <c r="Z9" s="141">
        <f t="shared" si="0"/>
        <v>7</v>
      </c>
      <c r="AA9" s="137"/>
      <c r="AB9" s="137"/>
      <c r="AC9" s="137"/>
      <c r="AD9" s="137"/>
      <c r="AE9" s="137"/>
      <c r="AF9" s="145" t="s">
        <v>1245</v>
      </c>
      <c r="AG9" s="145" t="s">
        <v>1246</v>
      </c>
      <c r="AH9" s="145" t="s">
        <v>1247</v>
      </c>
      <c r="AI9" s="145" t="s">
        <v>1248</v>
      </c>
      <c r="AJ9" s="145" t="s">
        <v>1249</v>
      </c>
      <c r="AK9" s="142" t="s">
        <v>1245</v>
      </c>
      <c r="AL9" s="142" t="s">
        <v>1246</v>
      </c>
      <c r="AM9" s="142" t="s">
        <v>1247</v>
      </c>
      <c r="AN9" s="142" t="s">
        <v>1248</v>
      </c>
      <c r="AO9" s="142" t="s">
        <v>1249</v>
      </c>
      <c r="AP9" s="145" t="s">
        <v>1245</v>
      </c>
      <c r="AQ9" s="145" t="s">
        <v>1246</v>
      </c>
      <c r="AR9" s="145" t="s">
        <v>1247</v>
      </c>
      <c r="AS9" s="145" t="s">
        <v>1248</v>
      </c>
      <c r="AT9" s="145" t="s">
        <v>1249</v>
      </c>
      <c r="AU9" s="142" t="s">
        <v>1245</v>
      </c>
      <c r="AV9" s="142" t="s">
        <v>1246</v>
      </c>
      <c r="AW9" s="142" t="s">
        <v>1247</v>
      </c>
      <c r="AX9" s="142" t="s">
        <v>1248</v>
      </c>
      <c r="AY9" s="142" t="s">
        <v>1249</v>
      </c>
      <c r="AZ9" s="146" t="s">
        <v>1260</v>
      </c>
      <c r="BA9" s="146" t="s">
        <v>1261</v>
      </c>
      <c r="BB9" s="146" t="s">
        <v>1262</v>
      </c>
      <c r="BC9" s="146" t="s">
        <v>1263</v>
      </c>
      <c r="BD9" s="146" t="s">
        <v>1264</v>
      </c>
    </row>
    <row r="10" spans="1:56" ht="16" x14ac:dyDescent="0.2">
      <c r="A10" s="148">
        <v>2</v>
      </c>
      <c r="B10" s="138" t="s">
        <v>1137</v>
      </c>
      <c r="C10" s="138">
        <v>1.5</v>
      </c>
      <c r="D10" s="138">
        <v>1.5</v>
      </c>
      <c r="E10" s="138"/>
      <c r="F10" s="138">
        <v>1.5</v>
      </c>
      <c r="G10" s="138"/>
      <c r="H10" s="138"/>
      <c r="I10" s="138">
        <v>1.5</v>
      </c>
      <c r="J10" s="138">
        <v>1.5</v>
      </c>
      <c r="K10" s="138"/>
      <c r="L10" s="138">
        <v>1.5</v>
      </c>
      <c r="M10" s="138"/>
      <c r="N10" s="138"/>
      <c r="O10" s="140">
        <v>44053</v>
      </c>
      <c r="P10" s="140">
        <v>44053</v>
      </c>
      <c r="Q10" s="140">
        <v>44053</v>
      </c>
      <c r="R10" s="140">
        <v>44053</v>
      </c>
      <c r="S10" s="141">
        <v>50</v>
      </c>
      <c r="T10" s="141">
        <v>67</v>
      </c>
      <c r="U10" s="141">
        <v>50</v>
      </c>
      <c r="V10" s="141">
        <v>59</v>
      </c>
      <c r="W10" s="141">
        <f t="shared" si="1"/>
        <v>6</v>
      </c>
      <c r="X10" s="141">
        <f t="shared" si="0"/>
        <v>8</v>
      </c>
      <c r="Y10" s="141">
        <f t="shared" si="0"/>
        <v>6</v>
      </c>
      <c r="Z10" s="141">
        <f t="shared" si="0"/>
        <v>7</v>
      </c>
      <c r="AA10" s="142" t="s">
        <v>1245</v>
      </c>
      <c r="AB10" s="142" t="s">
        <v>1246</v>
      </c>
      <c r="AC10" s="142" t="s">
        <v>1247</v>
      </c>
      <c r="AD10" s="142" t="s">
        <v>1248</v>
      </c>
      <c r="AE10" s="142" t="s">
        <v>1249</v>
      </c>
      <c r="AF10" s="145" t="s">
        <v>1245</v>
      </c>
      <c r="AG10" s="145" t="s">
        <v>1246</v>
      </c>
      <c r="AH10" s="145" t="s">
        <v>1247</v>
      </c>
      <c r="AI10" s="145" t="s">
        <v>1248</v>
      </c>
      <c r="AJ10" s="145" t="s">
        <v>1249</v>
      </c>
      <c r="AK10" s="137"/>
      <c r="AL10" s="137"/>
      <c r="AM10" s="137"/>
      <c r="AN10" s="137"/>
      <c r="AO10" s="137"/>
      <c r="AP10" s="145" t="s">
        <v>1245</v>
      </c>
      <c r="AQ10" s="145" t="s">
        <v>1246</v>
      </c>
      <c r="AR10" s="145" t="s">
        <v>1247</v>
      </c>
      <c r="AS10" s="145" t="s">
        <v>1248</v>
      </c>
      <c r="AT10" s="145" t="s">
        <v>1249</v>
      </c>
      <c r="AU10" s="137"/>
      <c r="AV10" s="137"/>
      <c r="AW10" s="137"/>
      <c r="AX10" s="137"/>
      <c r="AY10" s="137"/>
      <c r="AZ10" s="143"/>
      <c r="BA10" s="143"/>
      <c r="BB10" s="143"/>
      <c r="BC10" s="143"/>
      <c r="BD10" s="143"/>
    </row>
    <row r="11" spans="1:56" x14ac:dyDescent="0.2">
      <c r="A11" s="135">
        <v>3</v>
      </c>
      <c r="B11" s="135">
        <v>3</v>
      </c>
      <c r="C11" s="135">
        <v>3</v>
      </c>
      <c r="D11" s="135">
        <v>3</v>
      </c>
      <c r="E11" s="135">
        <v>3</v>
      </c>
      <c r="F11" s="135">
        <v>3</v>
      </c>
      <c r="G11" s="135">
        <v>3</v>
      </c>
      <c r="H11" s="135">
        <v>3</v>
      </c>
      <c r="I11" s="135">
        <v>3</v>
      </c>
      <c r="J11" s="135">
        <v>3</v>
      </c>
      <c r="K11" s="135">
        <v>3</v>
      </c>
      <c r="L11" s="135">
        <v>3</v>
      </c>
      <c r="M11" s="135">
        <v>3</v>
      </c>
      <c r="N11" s="135">
        <v>3</v>
      </c>
      <c r="O11" s="135">
        <v>3</v>
      </c>
      <c r="P11" s="135">
        <v>3</v>
      </c>
      <c r="Q11" s="135">
        <v>3</v>
      </c>
      <c r="R11" s="135">
        <v>3</v>
      </c>
      <c r="S11" s="135">
        <v>3</v>
      </c>
      <c r="T11" s="135">
        <v>3</v>
      </c>
      <c r="U11" s="135">
        <v>3</v>
      </c>
      <c r="V11" s="135">
        <v>3</v>
      </c>
      <c r="W11" s="135">
        <v>3</v>
      </c>
      <c r="X11" s="135">
        <v>3</v>
      </c>
      <c r="Y11" s="135">
        <v>3</v>
      </c>
      <c r="Z11" s="135">
        <v>3</v>
      </c>
      <c r="AA11" s="135">
        <v>3</v>
      </c>
      <c r="AB11" s="135">
        <v>3</v>
      </c>
      <c r="AC11" s="135">
        <v>3</v>
      </c>
      <c r="AD11" s="135">
        <v>3</v>
      </c>
      <c r="AE11" s="135">
        <v>3</v>
      </c>
      <c r="AF11" s="135">
        <v>3</v>
      </c>
      <c r="AG11" s="135">
        <v>3</v>
      </c>
      <c r="AH11" s="135">
        <v>3</v>
      </c>
      <c r="AI11" s="135">
        <v>3</v>
      </c>
      <c r="AJ11" s="135">
        <v>3</v>
      </c>
      <c r="AK11" s="135">
        <v>3</v>
      </c>
      <c r="AL11" s="135">
        <v>3</v>
      </c>
      <c r="AM11" s="135">
        <v>3</v>
      </c>
      <c r="AN11" s="135">
        <v>3</v>
      </c>
      <c r="AO11" s="135">
        <v>3</v>
      </c>
      <c r="AP11" s="135">
        <v>3</v>
      </c>
      <c r="AQ11" s="135">
        <v>3</v>
      </c>
      <c r="AR11" s="135">
        <v>3</v>
      </c>
      <c r="AS11" s="135">
        <v>3</v>
      </c>
      <c r="AT11" s="135">
        <v>3</v>
      </c>
      <c r="AU11" s="135">
        <v>3</v>
      </c>
      <c r="AV11" s="135">
        <v>3</v>
      </c>
      <c r="AW11" s="135">
        <v>3</v>
      </c>
      <c r="AX11" s="135">
        <v>3</v>
      </c>
      <c r="AY11" s="135">
        <v>3</v>
      </c>
      <c r="AZ11" s="135">
        <v>3</v>
      </c>
      <c r="BA11" s="135">
        <v>3</v>
      </c>
      <c r="BB11" s="135">
        <v>3</v>
      </c>
      <c r="BC11" s="135">
        <v>3</v>
      </c>
      <c r="BD11" s="135">
        <v>3</v>
      </c>
    </row>
    <row r="12" spans="1:56" ht="45" x14ac:dyDescent="0.2">
      <c r="A12" s="148">
        <v>3</v>
      </c>
      <c r="B12" s="138" t="s">
        <v>1138</v>
      </c>
      <c r="C12" s="138">
        <v>1.5</v>
      </c>
      <c r="D12" s="138"/>
      <c r="E12" s="138">
        <v>1.5</v>
      </c>
      <c r="F12" s="138"/>
      <c r="G12" s="139" t="s">
        <v>1139</v>
      </c>
      <c r="H12" s="138"/>
      <c r="I12" s="138">
        <v>1.5</v>
      </c>
      <c r="J12" s="138"/>
      <c r="K12" s="138">
        <v>1.5</v>
      </c>
      <c r="L12" s="138"/>
      <c r="M12" s="139">
        <v>0.5</v>
      </c>
      <c r="N12" s="138"/>
      <c r="O12" s="149" t="s">
        <v>1140</v>
      </c>
      <c r="P12" s="149" t="s">
        <v>1140</v>
      </c>
      <c r="Q12" s="149" t="s">
        <v>1140</v>
      </c>
      <c r="R12" s="149" t="s">
        <v>1140</v>
      </c>
      <c r="S12" s="141">
        <v>54</v>
      </c>
      <c r="T12" s="141">
        <v>64</v>
      </c>
      <c r="U12" s="141">
        <v>56</v>
      </c>
      <c r="V12" s="141">
        <v>69</v>
      </c>
      <c r="W12" s="141">
        <f t="shared" si="1"/>
        <v>6</v>
      </c>
      <c r="X12" s="141">
        <f t="shared" si="0"/>
        <v>8</v>
      </c>
      <c r="Y12" s="141">
        <f t="shared" si="0"/>
        <v>7</v>
      </c>
      <c r="Z12" s="141">
        <f t="shared" si="0"/>
        <v>8</v>
      </c>
      <c r="AA12" s="142" t="s">
        <v>1245</v>
      </c>
      <c r="AB12" s="142" t="s">
        <v>1246</v>
      </c>
      <c r="AC12" s="142" t="s">
        <v>1247</v>
      </c>
      <c r="AD12" s="142" t="s">
        <v>1248</v>
      </c>
      <c r="AE12" s="142" t="s">
        <v>1249</v>
      </c>
      <c r="AF12" s="143"/>
      <c r="AG12" s="143"/>
      <c r="AH12" s="143"/>
      <c r="AI12" s="143"/>
      <c r="AJ12" s="143"/>
      <c r="AK12" s="142" t="s">
        <v>1245</v>
      </c>
      <c r="AL12" s="142" t="s">
        <v>1246</v>
      </c>
      <c r="AM12" s="142" t="s">
        <v>1247</v>
      </c>
      <c r="AN12" s="142" t="s">
        <v>1248</v>
      </c>
      <c r="AO12" s="142" t="s">
        <v>1249</v>
      </c>
      <c r="AP12" s="143"/>
      <c r="AQ12" s="143"/>
      <c r="AR12" s="143"/>
      <c r="AS12" s="143"/>
      <c r="AT12" s="143"/>
      <c r="AU12" s="144" t="s">
        <v>1250</v>
      </c>
      <c r="AV12" s="144" t="s">
        <v>1251</v>
      </c>
      <c r="AW12" s="144" t="s">
        <v>1252</v>
      </c>
      <c r="AX12" s="144" t="s">
        <v>1253</v>
      </c>
      <c r="AY12" s="144" t="s">
        <v>1254</v>
      </c>
      <c r="AZ12" s="143"/>
      <c r="BA12" s="143"/>
      <c r="BB12" s="143"/>
      <c r="BC12" s="143"/>
      <c r="BD12" s="143"/>
    </row>
    <row r="13" spans="1:56" ht="30.75" customHeight="1" x14ac:dyDescent="0.2">
      <c r="A13" s="148">
        <v>3</v>
      </c>
      <c r="B13" s="138" t="s">
        <v>1144</v>
      </c>
      <c r="C13" s="138" t="s">
        <v>1145</v>
      </c>
      <c r="D13" s="138" t="s">
        <v>1146</v>
      </c>
      <c r="E13" s="138"/>
      <c r="F13" s="138" t="s">
        <v>1147</v>
      </c>
      <c r="G13" s="138"/>
      <c r="H13" s="138"/>
      <c r="I13" s="138">
        <v>1.5</v>
      </c>
      <c r="J13" s="138">
        <v>1.5</v>
      </c>
      <c r="K13" s="138"/>
      <c r="L13" s="138">
        <v>1.5</v>
      </c>
      <c r="M13" s="138"/>
      <c r="N13" s="138"/>
      <c r="O13" s="149" t="s">
        <v>1140</v>
      </c>
      <c r="P13" s="149" t="s">
        <v>1140</v>
      </c>
      <c r="Q13" s="149" t="s">
        <v>1140</v>
      </c>
      <c r="R13" s="149" t="s">
        <v>1140</v>
      </c>
      <c r="S13" s="141">
        <v>54</v>
      </c>
      <c r="T13" s="141">
        <v>64</v>
      </c>
      <c r="U13" s="141">
        <v>56</v>
      </c>
      <c r="V13" s="141">
        <v>69</v>
      </c>
      <c r="W13" s="141">
        <f t="shared" si="1"/>
        <v>6</v>
      </c>
      <c r="X13" s="141">
        <f t="shared" si="0"/>
        <v>8</v>
      </c>
      <c r="Y13" s="141">
        <f t="shared" si="0"/>
        <v>7</v>
      </c>
      <c r="Z13" s="141">
        <f t="shared" si="0"/>
        <v>8</v>
      </c>
      <c r="AA13" s="142" t="s">
        <v>1245</v>
      </c>
      <c r="AB13" s="142" t="s">
        <v>1246</v>
      </c>
      <c r="AC13" s="142" t="s">
        <v>1247</v>
      </c>
      <c r="AD13" s="142" t="s">
        <v>1248</v>
      </c>
      <c r="AE13" s="142" t="s">
        <v>1249</v>
      </c>
      <c r="AF13" s="145" t="s">
        <v>1245</v>
      </c>
      <c r="AG13" s="145" t="s">
        <v>1246</v>
      </c>
      <c r="AH13" s="145" t="s">
        <v>1247</v>
      </c>
      <c r="AI13" s="145" t="s">
        <v>1248</v>
      </c>
      <c r="AJ13" s="145" t="s">
        <v>1249</v>
      </c>
      <c r="AK13" s="137"/>
      <c r="AL13" s="137"/>
      <c r="AM13" s="137"/>
      <c r="AN13" s="137"/>
      <c r="AO13" s="137"/>
      <c r="AP13" s="145" t="s">
        <v>1245</v>
      </c>
      <c r="AQ13" s="145" t="s">
        <v>1246</v>
      </c>
      <c r="AR13" s="145" t="s">
        <v>1247</v>
      </c>
      <c r="AS13" s="145" t="s">
        <v>1248</v>
      </c>
      <c r="AT13" s="145" t="s">
        <v>1249</v>
      </c>
      <c r="AU13" s="137"/>
      <c r="AV13" s="137"/>
      <c r="AW13" s="137"/>
      <c r="AX13" s="137"/>
      <c r="AY13" s="137"/>
      <c r="AZ13" s="143"/>
      <c r="BA13" s="143"/>
      <c r="BB13" s="143"/>
      <c r="BC13" s="143"/>
      <c r="BD13" s="143"/>
    </row>
    <row r="14" spans="1:56" ht="45" x14ac:dyDescent="0.2">
      <c r="A14" s="148">
        <v>3</v>
      </c>
      <c r="B14" s="138" t="s">
        <v>1148</v>
      </c>
      <c r="C14" s="138"/>
      <c r="D14" s="138" t="s">
        <v>1149</v>
      </c>
      <c r="E14" s="138"/>
      <c r="F14" s="138" t="s">
        <v>1150</v>
      </c>
      <c r="G14" s="139" t="s">
        <v>1139</v>
      </c>
      <c r="H14" s="138"/>
      <c r="I14" s="138"/>
      <c r="J14" s="138">
        <v>1.5</v>
      </c>
      <c r="K14" s="138"/>
      <c r="L14" s="138">
        <v>1.5</v>
      </c>
      <c r="M14" s="139">
        <v>0.5</v>
      </c>
      <c r="N14" s="138"/>
      <c r="O14" s="149" t="s">
        <v>1140</v>
      </c>
      <c r="P14" s="149" t="s">
        <v>1140</v>
      </c>
      <c r="Q14" s="149" t="s">
        <v>1140</v>
      </c>
      <c r="R14" s="149" t="s">
        <v>1140</v>
      </c>
      <c r="S14" s="141">
        <v>54</v>
      </c>
      <c r="T14" s="141">
        <v>64</v>
      </c>
      <c r="U14" s="141">
        <v>56</v>
      </c>
      <c r="V14" s="141">
        <v>69</v>
      </c>
      <c r="W14" s="141">
        <f t="shared" si="1"/>
        <v>6</v>
      </c>
      <c r="X14" s="141">
        <f t="shared" si="0"/>
        <v>8</v>
      </c>
      <c r="Y14" s="141">
        <f t="shared" si="0"/>
        <v>7</v>
      </c>
      <c r="Z14" s="141">
        <f t="shared" si="0"/>
        <v>8</v>
      </c>
      <c r="AA14" s="137"/>
      <c r="AB14" s="137"/>
      <c r="AC14" s="137"/>
      <c r="AD14" s="137"/>
      <c r="AE14" s="137"/>
      <c r="AF14" s="145" t="s">
        <v>1245</v>
      </c>
      <c r="AG14" s="145" t="s">
        <v>1246</v>
      </c>
      <c r="AH14" s="145" t="s">
        <v>1247</v>
      </c>
      <c r="AI14" s="145" t="s">
        <v>1248</v>
      </c>
      <c r="AJ14" s="145" t="s">
        <v>1249</v>
      </c>
      <c r="AK14" s="137"/>
      <c r="AL14" s="137"/>
      <c r="AM14" s="137"/>
      <c r="AN14" s="137"/>
      <c r="AO14" s="137"/>
      <c r="AP14" s="145" t="s">
        <v>1245</v>
      </c>
      <c r="AQ14" s="145" t="s">
        <v>1246</v>
      </c>
      <c r="AR14" s="145" t="s">
        <v>1247</v>
      </c>
      <c r="AS14" s="145" t="s">
        <v>1248</v>
      </c>
      <c r="AT14" s="145" t="s">
        <v>1249</v>
      </c>
      <c r="AU14" s="144" t="s">
        <v>1250</v>
      </c>
      <c r="AV14" s="144" t="s">
        <v>1251</v>
      </c>
      <c r="AW14" s="144" t="s">
        <v>1252</v>
      </c>
      <c r="AX14" s="144" t="s">
        <v>1253</v>
      </c>
      <c r="AY14" s="144" t="s">
        <v>1254</v>
      </c>
      <c r="AZ14" s="143"/>
      <c r="BA14" s="143"/>
      <c r="BB14" s="143"/>
      <c r="BC14" s="143"/>
      <c r="BD14" s="143"/>
    </row>
    <row r="15" spans="1:56" x14ac:dyDescent="0.2">
      <c r="A15" s="135">
        <v>4</v>
      </c>
      <c r="B15" s="135">
        <v>4</v>
      </c>
      <c r="C15" s="135">
        <v>4</v>
      </c>
      <c r="D15" s="135">
        <v>4</v>
      </c>
      <c r="E15" s="135">
        <v>4</v>
      </c>
      <c r="F15" s="135">
        <v>4</v>
      </c>
      <c r="G15" s="135">
        <v>4</v>
      </c>
      <c r="H15" s="135">
        <v>4</v>
      </c>
      <c r="I15" s="135">
        <v>4</v>
      </c>
      <c r="J15" s="135">
        <v>4</v>
      </c>
      <c r="K15" s="135">
        <v>4</v>
      </c>
      <c r="L15" s="135">
        <v>4</v>
      </c>
      <c r="M15" s="135">
        <v>4</v>
      </c>
      <c r="N15" s="135">
        <v>4</v>
      </c>
      <c r="O15" s="135">
        <v>4</v>
      </c>
      <c r="P15" s="135">
        <v>4</v>
      </c>
      <c r="Q15" s="135">
        <v>4</v>
      </c>
      <c r="R15" s="135">
        <v>4</v>
      </c>
      <c r="S15" s="135">
        <v>4</v>
      </c>
      <c r="T15" s="135">
        <v>4</v>
      </c>
      <c r="U15" s="135">
        <v>4</v>
      </c>
      <c r="V15" s="135">
        <v>4</v>
      </c>
      <c r="W15" s="135">
        <v>4</v>
      </c>
      <c r="X15" s="135">
        <v>4</v>
      </c>
      <c r="Y15" s="135">
        <v>4</v>
      </c>
      <c r="Z15" s="135">
        <v>4</v>
      </c>
      <c r="AA15" s="135">
        <v>4</v>
      </c>
      <c r="AB15" s="135">
        <v>4</v>
      </c>
      <c r="AC15" s="135">
        <v>4</v>
      </c>
      <c r="AD15" s="135">
        <v>4</v>
      </c>
      <c r="AE15" s="135">
        <v>4</v>
      </c>
      <c r="AF15" s="135">
        <v>4</v>
      </c>
      <c r="AG15" s="135">
        <v>4</v>
      </c>
      <c r="AH15" s="135">
        <v>4</v>
      </c>
      <c r="AI15" s="135">
        <v>4</v>
      </c>
      <c r="AJ15" s="135">
        <v>4</v>
      </c>
      <c r="AK15" s="135">
        <v>4</v>
      </c>
      <c r="AL15" s="135">
        <v>4</v>
      </c>
      <c r="AM15" s="135">
        <v>4</v>
      </c>
      <c r="AN15" s="135">
        <v>4</v>
      </c>
      <c r="AO15" s="135">
        <v>4</v>
      </c>
      <c r="AP15" s="135">
        <v>4</v>
      </c>
      <c r="AQ15" s="135">
        <v>4</v>
      </c>
      <c r="AR15" s="135">
        <v>4</v>
      </c>
      <c r="AS15" s="135">
        <v>4</v>
      </c>
      <c r="AT15" s="135">
        <v>4</v>
      </c>
      <c r="AU15" s="135">
        <v>4</v>
      </c>
      <c r="AV15" s="135">
        <v>4</v>
      </c>
      <c r="AW15" s="135">
        <v>4</v>
      </c>
      <c r="AX15" s="135">
        <v>4</v>
      </c>
      <c r="AY15" s="135">
        <v>4</v>
      </c>
      <c r="AZ15" s="135">
        <v>4</v>
      </c>
      <c r="BA15" s="135">
        <v>4</v>
      </c>
      <c r="BB15" s="135">
        <v>4</v>
      </c>
      <c r="BC15" s="135">
        <v>4</v>
      </c>
      <c r="BD15" s="135">
        <v>4</v>
      </c>
    </row>
    <row r="16" spans="1:56" ht="30" x14ac:dyDescent="0.2">
      <c r="A16" s="148">
        <v>4</v>
      </c>
      <c r="B16" s="138" t="s">
        <v>1151</v>
      </c>
      <c r="C16" s="138" t="s">
        <v>1152</v>
      </c>
      <c r="D16" s="138"/>
      <c r="E16" s="138" t="s">
        <v>1153</v>
      </c>
      <c r="F16" s="138"/>
      <c r="G16" s="139" t="s">
        <v>1154</v>
      </c>
      <c r="H16" s="138"/>
      <c r="I16" s="138">
        <v>3</v>
      </c>
      <c r="J16" s="138"/>
      <c r="K16" s="138">
        <v>3</v>
      </c>
      <c r="L16" s="138"/>
      <c r="M16" s="139">
        <v>0.5</v>
      </c>
      <c r="N16" s="138"/>
      <c r="O16" s="140">
        <v>44046</v>
      </c>
      <c r="P16" s="140">
        <v>44046</v>
      </c>
      <c r="Q16" s="140">
        <v>44046</v>
      </c>
      <c r="R16" s="140">
        <v>44046</v>
      </c>
      <c r="S16" s="141">
        <v>34</v>
      </c>
      <c r="T16" s="141">
        <v>65</v>
      </c>
      <c r="U16" s="141">
        <v>45</v>
      </c>
      <c r="V16" s="141">
        <v>63</v>
      </c>
      <c r="W16" s="141">
        <f t="shared" si="1"/>
        <v>4</v>
      </c>
      <c r="X16" s="141">
        <f t="shared" si="0"/>
        <v>8</v>
      </c>
      <c r="Y16" s="141">
        <f t="shared" si="0"/>
        <v>5</v>
      </c>
      <c r="Z16" s="141">
        <f t="shared" si="0"/>
        <v>7</v>
      </c>
      <c r="AA16" s="142" t="s">
        <v>1265</v>
      </c>
      <c r="AB16" s="142" t="s">
        <v>1266</v>
      </c>
      <c r="AC16" s="142" t="s">
        <v>1267</v>
      </c>
      <c r="AD16" s="142" t="s">
        <v>1268</v>
      </c>
      <c r="AE16" s="142" t="s">
        <v>1269</v>
      </c>
      <c r="AF16" s="143"/>
      <c r="AG16" s="143"/>
      <c r="AH16" s="143"/>
      <c r="AI16" s="143"/>
      <c r="AJ16" s="143"/>
      <c r="AK16" s="142" t="s">
        <v>1265</v>
      </c>
      <c r="AL16" s="142" t="s">
        <v>1266</v>
      </c>
      <c r="AM16" s="142" t="s">
        <v>1267</v>
      </c>
      <c r="AN16" s="142" t="s">
        <v>1268</v>
      </c>
      <c r="AO16" s="142" t="s">
        <v>1269</v>
      </c>
      <c r="AP16" s="143"/>
      <c r="AQ16" s="143"/>
      <c r="AR16" s="143"/>
      <c r="AS16" s="143"/>
      <c r="AT16" s="143"/>
      <c r="AU16" s="144" t="s">
        <v>1250</v>
      </c>
      <c r="AV16" s="144" t="s">
        <v>1251</v>
      </c>
      <c r="AW16" s="144" t="s">
        <v>1252</v>
      </c>
      <c r="AX16" s="144" t="s">
        <v>1253</v>
      </c>
      <c r="AY16" s="144" t="s">
        <v>1254</v>
      </c>
      <c r="AZ16" s="143"/>
      <c r="BA16" s="143"/>
      <c r="BB16" s="143"/>
      <c r="BC16" s="143"/>
      <c r="BD16" s="143"/>
    </row>
    <row r="17" spans="1:56" ht="30" x14ac:dyDescent="0.2">
      <c r="A17" s="148">
        <v>4</v>
      </c>
      <c r="B17" s="138" t="s">
        <v>1162</v>
      </c>
      <c r="C17" s="138">
        <v>1.5</v>
      </c>
      <c r="D17" s="138"/>
      <c r="E17" s="138">
        <v>1.5</v>
      </c>
      <c r="F17" s="138">
        <v>1.5</v>
      </c>
      <c r="G17" s="138">
        <v>1.5</v>
      </c>
      <c r="H17" s="139" t="s">
        <v>1163</v>
      </c>
      <c r="I17" s="138">
        <v>1.5</v>
      </c>
      <c r="J17" s="138"/>
      <c r="K17" s="138">
        <v>1.5</v>
      </c>
      <c r="L17" s="138">
        <v>1.5</v>
      </c>
      <c r="M17" s="138">
        <v>1.5</v>
      </c>
      <c r="N17" s="139">
        <v>0.75</v>
      </c>
      <c r="O17" s="140">
        <v>44046</v>
      </c>
      <c r="P17" s="140">
        <v>44046</v>
      </c>
      <c r="Q17" s="140">
        <v>44046</v>
      </c>
      <c r="R17" s="140">
        <v>44046</v>
      </c>
      <c r="S17" s="141">
        <v>34</v>
      </c>
      <c r="T17" s="141">
        <v>65</v>
      </c>
      <c r="U17" s="141">
        <v>45</v>
      </c>
      <c r="V17" s="141">
        <v>63</v>
      </c>
      <c r="W17" s="141">
        <f t="shared" si="1"/>
        <v>4</v>
      </c>
      <c r="X17" s="141">
        <f t="shared" si="0"/>
        <v>8</v>
      </c>
      <c r="Y17" s="141">
        <f t="shared" si="0"/>
        <v>5</v>
      </c>
      <c r="Z17" s="141">
        <f t="shared" si="0"/>
        <v>7</v>
      </c>
      <c r="AA17" s="142" t="s">
        <v>1245</v>
      </c>
      <c r="AB17" s="142" t="s">
        <v>1246</v>
      </c>
      <c r="AC17" s="142" t="s">
        <v>1247</v>
      </c>
      <c r="AD17" s="142" t="s">
        <v>1248</v>
      </c>
      <c r="AE17" s="142" t="s">
        <v>1249</v>
      </c>
      <c r="AF17" s="143"/>
      <c r="AG17" s="143"/>
      <c r="AH17" s="143"/>
      <c r="AI17" s="143"/>
      <c r="AJ17" s="143"/>
      <c r="AK17" s="142" t="s">
        <v>1245</v>
      </c>
      <c r="AL17" s="142" t="s">
        <v>1246</v>
      </c>
      <c r="AM17" s="142" t="s">
        <v>1247</v>
      </c>
      <c r="AN17" s="142" t="s">
        <v>1248</v>
      </c>
      <c r="AO17" s="142" t="s">
        <v>1249</v>
      </c>
      <c r="AP17" s="145" t="s">
        <v>1245</v>
      </c>
      <c r="AQ17" s="145" t="s">
        <v>1246</v>
      </c>
      <c r="AR17" s="145" t="s">
        <v>1247</v>
      </c>
      <c r="AS17" s="145" t="s">
        <v>1248</v>
      </c>
      <c r="AT17" s="145" t="s">
        <v>1249</v>
      </c>
      <c r="AU17" s="142" t="s">
        <v>1245</v>
      </c>
      <c r="AV17" s="142" t="s">
        <v>1246</v>
      </c>
      <c r="AW17" s="142" t="s">
        <v>1247</v>
      </c>
      <c r="AX17" s="142" t="s">
        <v>1248</v>
      </c>
      <c r="AY17" s="142" t="s">
        <v>1249</v>
      </c>
      <c r="AZ17" s="146" t="s">
        <v>1270</v>
      </c>
      <c r="BA17" s="146" t="s">
        <v>1271</v>
      </c>
      <c r="BB17" s="146" t="s">
        <v>1272</v>
      </c>
      <c r="BC17" s="146" t="s">
        <v>1273</v>
      </c>
      <c r="BD17" s="146" t="s">
        <v>1274</v>
      </c>
    </row>
    <row r="18" spans="1:56" ht="30" x14ac:dyDescent="0.2">
      <c r="A18" s="148">
        <v>4</v>
      </c>
      <c r="B18" s="138" t="s">
        <v>1171</v>
      </c>
      <c r="C18" s="138"/>
      <c r="D18" s="138">
        <v>2</v>
      </c>
      <c r="E18" s="138"/>
      <c r="F18" s="138">
        <v>2</v>
      </c>
      <c r="G18" s="139" t="s">
        <v>1131</v>
      </c>
      <c r="H18" s="138"/>
      <c r="I18" s="138"/>
      <c r="J18" s="138">
        <v>2</v>
      </c>
      <c r="K18" s="138"/>
      <c r="L18" s="138">
        <v>2</v>
      </c>
      <c r="M18" s="139">
        <v>0.25</v>
      </c>
      <c r="N18" s="138"/>
      <c r="O18" s="140">
        <v>44046</v>
      </c>
      <c r="P18" s="140">
        <v>44046</v>
      </c>
      <c r="Q18" s="140">
        <v>44046</v>
      </c>
      <c r="R18" s="140">
        <v>44046</v>
      </c>
      <c r="S18" s="141">
        <v>34</v>
      </c>
      <c r="T18" s="141">
        <v>65</v>
      </c>
      <c r="U18" s="141">
        <v>45</v>
      </c>
      <c r="V18" s="141">
        <v>63</v>
      </c>
      <c r="W18" s="141">
        <f t="shared" si="1"/>
        <v>4</v>
      </c>
      <c r="X18" s="141">
        <f t="shared" si="0"/>
        <v>8</v>
      </c>
      <c r="Y18" s="141">
        <f t="shared" si="0"/>
        <v>5</v>
      </c>
      <c r="Z18" s="141">
        <f t="shared" si="0"/>
        <v>7</v>
      </c>
      <c r="AA18" s="137"/>
      <c r="AB18" s="137"/>
      <c r="AC18" s="137"/>
      <c r="AD18" s="137"/>
      <c r="AE18" s="137"/>
      <c r="AF18" s="145" t="s">
        <v>1275</v>
      </c>
      <c r="AG18" s="145" t="s">
        <v>1276</v>
      </c>
      <c r="AH18" s="145" t="s">
        <v>1277</v>
      </c>
      <c r="AI18" s="145" t="s">
        <v>1278</v>
      </c>
      <c r="AJ18" s="145" t="s">
        <v>1279</v>
      </c>
      <c r="AK18" s="137"/>
      <c r="AL18" s="137"/>
      <c r="AM18" s="137"/>
      <c r="AN18" s="137"/>
      <c r="AO18" s="137"/>
      <c r="AP18" s="145" t="s">
        <v>1275</v>
      </c>
      <c r="AQ18" s="145" t="s">
        <v>1276</v>
      </c>
      <c r="AR18" s="145" t="s">
        <v>1277</v>
      </c>
      <c r="AS18" s="145" t="s">
        <v>1278</v>
      </c>
      <c r="AT18" s="145" t="s">
        <v>1279</v>
      </c>
      <c r="AU18" s="144" t="s">
        <v>1260</v>
      </c>
      <c r="AV18" s="144" t="s">
        <v>1261</v>
      </c>
      <c r="AW18" s="144" t="s">
        <v>1262</v>
      </c>
      <c r="AX18" s="144" t="s">
        <v>1263</v>
      </c>
      <c r="AY18" s="144" t="s">
        <v>1264</v>
      </c>
      <c r="AZ18" s="143"/>
      <c r="BA18" s="143"/>
      <c r="BB18" s="143"/>
      <c r="BC18" s="143"/>
      <c r="BD18" s="143"/>
    </row>
    <row r="19" spans="1:56" ht="16" x14ac:dyDescent="0.2">
      <c r="A19" s="150">
        <v>4</v>
      </c>
      <c r="B19" s="151" t="s">
        <v>1179</v>
      </c>
      <c r="C19" s="138">
        <v>1.5</v>
      </c>
      <c r="D19" s="138">
        <v>1.5</v>
      </c>
      <c r="E19" s="138">
        <v>1.5</v>
      </c>
      <c r="F19" s="138"/>
      <c r="G19" s="138">
        <v>1.5</v>
      </c>
      <c r="H19" s="138"/>
      <c r="I19" s="138">
        <v>1.5</v>
      </c>
      <c r="J19" s="138">
        <v>1.5</v>
      </c>
      <c r="K19" s="138">
        <v>1.5</v>
      </c>
      <c r="L19" s="138"/>
      <c r="M19" s="138">
        <v>1.5</v>
      </c>
      <c r="N19" s="138"/>
      <c r="O19" s="140">
        <v>44046</v>
      </c>
      <c r="P19" s="140">
        <v>44046</v>
      </c>
      <c r="Q19" s="140">
        <v>44046</v>
      </c>
      <c r="R19" s="140">
        <v>44046</v>
      </c>
      <c r="S19" s="141">
        <v>34</v>
      </c>
      <c r="T19" s="141">
        <v>65</v>
      </c>
      <c r="U19" s="141">
        <v>45</v>
      </c>
      <c r="V19" s="141">
        <v>63</v>
      </c>
      <c r="W19" s="141">
        <f t="shared" si="1"/>
        <v>4</v>
      </c>
      <c r="X19" s="141">
        <f t="shared" si="0"/>
        <v>8</v>
      </c>
      <c r="Y19" s="141">
        <f t="shared" si="0"/>
        <v>5</v>
      </c>
      <c r="Z19" s="141">
        <f t="shared" si="0"/>
        <v>7</v>
      </c>
      <c r="AA19" s="142" t="s">
        <v>1245</v>
      </c>
      <c r="AB19" s="142" t="s">
        <v>1246</v>
      </c>
      <c r="AC19" s="142" t="s">
        <v>1247</v>
      </c>
      <c r="AD19" s="142" t="s">
        <v>1248</v>
      </c>
      <c r="AE19" s="142" t="s">
        <v>1249</v>
      </c>
      <c r="AF19" s="145" t="s">
        <v>1245</v>
      </c>
      <c r="AG19" s="145" t="s">
        <v>1246</v>
      </c>
      <c r="AH19" s="145" t="s">
        <v>1247</v>
      </c>
      <c r="AI19" s="145" t="s">
        <v>1248</v>
      </c>
      <c r="AJ19" s="145" t="s">
        <v>1249</v>
      </c>
      <c r="AK19" s="142" t="s">
        <v>1245</v>
      </c>
      <c r="AL19" s="142" t="s">
        <v>1246</v>
      </c>
      <c r="AM19" s="142" t="s">
        <v>1247</v>
      </c>
      <c r="AN19" s="142" t="s">
        <v>1248</v>
      </c>
      <c r="AO19" s="142" t="s">
        <v>1249</v>
      </c>
      <c r="AP19" s="143"/>
      <c r="AQ19" s="143"/>
      <c r="AR19" s="143"/>
      <c r="AS19" s="143"/>
      <c r="AT19" s="143"/>
      <c r="AU19" s="142" t="s">
        <v>1245</v>
      </c>
      <c r="AV19" s="142" t="s">
        <v>1246</v>
      </c>
      <c r="AW19" s="142" t="s">
        <v>1247</v>
      </c>
      <c r="AX19" s="142" t="s">
        <v>1248</v>
      </c>
      <c r="AY19" s="142" t="s">
        <v>1249</v>
      </c>
      <c r="AZ19" s="143"/>
      <c r="BA19" s="143"/>
      <c r="BB19" s="143"/>
      <c r="BC19" s="143"/>
      <c r="BD19" s="143"/>
    </row>
    <row r="20" spans="1:56" ht="30" x14ac:dyDescent="0.2">
      <c r="A20" s="148">
        <v>4</v>
      </c>
      <c r="B20" s="138" t="s">
        <v>1180</v>
      </c>
      <c r="C20" s="138"/>
      <c r="D20" s="138">
        <v>4</v>
      </c>
      <c r="E20" s="138"/>
      <c r="F20" s="138">
        <v>4</v>
      </c>
      <c r="G20" s="138"/>
      <c r="H20" s="139" t="s">
        <v>1181</v>
      </c>
      <c r="I20" s="138"/>
      <c r="J20" s="138">
        <v>4</v>
      </c>
      <c r="K20" s="138"/>
      <c r="L20" s="138">
        <v>4</v>
      </c>
      <c r="M20" s="138"/>
      <c r="N20" s="139">
        <v>1</v>
      </c>
      <c r="O20" s="140">
        <v>44046</v>
      </c>
      <c r="P20" s="140">
        <v>44046</v>
      </c>
      <c r="Q20" s="140">
        <v>44046</v>
      </c>
      <c r="R20" s="140">
        <v>44046</v>
      </c>
      <c r="S20" s="141">
        <v>34</v>
      </c>
      <c r="T20" s="141">
        <v>65</v>
      </c>
      <c r="U20" s="141">
        <v>45</v>
      </c>
      <c r="V20" s="141">
        <v>63</v>
      </c>
      <c r="W20" s="141">
        <f t="shared" si="1"/>
        <v>4</v>
      </c>
      <c r="X20" s="141">
        <f t="shared" si="1"/>
        <v>8</v>
      </c>
      <c r="Y20" s="141">
        <f t="shared" si="1"/>
        <v>5</v>
      </c>
      <c r="Z20" s="141">
        <f t="shared" si="1"/>
        <v>7</v>
      </c>
      <c r="AA20" s="137"/>
      <c r="AB20" s="137"/>
      <c r="AC20" s="137"/>
      <c r="AD20" s="137"/>
      <c r="AE20" s="137"/>
      <c r="AF20" s="145" t="s">
        <v>1280</v>
      </c>
      <c r="AG20" s="145" t="s">
        <v>1281</v>
      </c>
      <c r="AH20" s="145" t="s">
        <v>1282</v>
      </c>
      <c r="AI20" s="145" t="s">
        <v>1283</v>
      </c>
      <c r="AJ20" s="145" t="s">
        <v>1284</v>
      </c>
      <c r="AK20" s="137"/>
      <c r="AL20" s="137"/>
      <c r="AM20" s="137"/>
      <c r="AN20" s="137"/>
      <c r="AO20" s="137"/>
      <c r="AP20" s="145" t="s">
        <v>1280</v>
      </c>
      <c r="AQ20" s="145" t="s">
        <v>1281</v>
      </c>
      <c r="AR20" s="145" t="s">
        <v>1282</v>
      </c>
      <c r="AS20" s="145" t="s">
        <v>1283</v>
      </c>
      <c r="AT20" s="145" t="s">
        <v>1284</v>
      </c>
      <c r="AU20" s="137"/>
      <c r="AV20" s="137"/>
      <c r="AW20" s="137"/>
      <c r="AX20" s="137"/>
      <c r="AY20" s="137"/>
      <c r="AZ20" s="146" t="s">
        <v>1255</v>
      </c>
      <c r="BA20" s="146" t="s">
        <v>1256</v>
      </c>
      <c r="BB20" s="146" t="s">
        <v>1257</v>
      </c>
      <c r="BC20" s="146" t="s">
        <v>1258</v>
      </c>
      <c r="BD20" s="146" t="s">
        <v>1259</v>
      </c>
    </row>
    <row r="21" spans="1:56" x14ac:dyDescent="0.2">
      <c r="A21" s="135">
        <v>6</v>
      </c>
      <c r="B21" s="135">
        <v>6</v>
      </c>
      <c r="C21" s="135">
        <v>6</v>
      </c>
      <c r="D21" s="135">
        <v>6</v>
      </c>
      <c r="E21" s="135">
        <v>6</v>
      </c>
      <c r="F21" s="135">
        <v>6</v>
      </c>
      <c r="G21" s="135">
        <v>6</v>
      </c>
      <c r="H21" s="135">
        <v>6</v>
      </c>
      <c r="I21" s="135">
        <v>6</v>
      </c>
      <c r="J21" s="135">
        <v>6</v>
      </c>
      <c r="K21" s="135">
        <v>6</v>
      </c>
      <c r="L21" s="135">
        <v>6</v>
      </c>
      <c r="M21" s="135">
        <v>6</v>
      </c>
      <c r="N21" s="135">
        <v>6</v>
      </c>
      <c r="O21" s="135">
        <v>6</v>
      </c>
      <c r="P21" s="135">
        <v>6</v>
      </c>
      <c r="Q21" s="135">
        <v>6</v>
      </c>
      <c r="R21" s="135">
        <v>6</v>
      </c>
      <c r="S21" s="135">
        <v>6</v>
      </c>
      <c r="T21" s="135">
        <v>6</v>
      </c>
      <c r="U21" s="135">
        <v>6</v>
      </c>
      <c r="V21" s="135">
        <v>6</v>
      </c>
      <c r="W21" s="135">
        <v>6</v>
      </c>
      <c r="X21" s="135">
        <v>6</v>
      </c>
      <c r="Y21" s="135">
        <v>6</v>
      </c>
      <c r="Z21" s="135">
        <v>6</v>
      </c>
      <c r="AA21" s="135">
        <v>6</v>
      </c>
      <c r="AB21" s="135">
        <v>6</v>
      </c>
      <c r="AC21" s="135">
        <v>6</v>
      </c>
      <c r="AD21" s="135">
        <v>6</v>
      </c>
      <c r="AE21" s="135">
        <v>6</v>
      </c>
      <c r="AF21" s="135">
        <v>6</v>
      </c>
      <c r="AG21" s="135">
        <v>6</v>
      </c>
      <c r="AH21" s="135">
        <v>6</v>
      </c>
      <c r="AI21" s="135">
        <v>6</v>
      </c>
      <c r="AJ21" s="135">
        <v>6</v>
      </c>
      <c r="AK21" s="135">
        <v>6</v>
      </c>
      <c r="AL21" s="135">
        <v>6</v>
      </c>
      <c r="AM21" s="135">
        <v>6</v>
      </c>
      <c r="AN21" s="135">
        <v>6</v>
      </c>
      <c r="AO21" s="135">
        <v>6</v>
      </c>
      <c r="AP21" s="135">
        <v>6</v>
      </c>
      <c r="AQ21" s="135">
        <v>6</v>
      </c>
      <c r="AR21" s="135">
        <v>6</v>
      </c>
      <c r="AS21" s="135">
        <v>6</v>
      </c>
      <c r="AT21" s="135">
        <v>6</v>
      </c>
      <c r="AU21" s="135">
        <v>6</v>
      </c>
      <c r="AV21" s="135">
        <v>6</v>
      </c>
      <c r="AW21" s="135">
        <v>6</v>
      </c>
      <c r="AX21" s="135">
        <v>6</v>
      </c>
      <c r="AY21" s="135">
        <v>6</v>
      </c>
      <c r="AZ21" s="135">
        <v>6</v>
      </c>
      <c r="BA21" s="135">
        <v>6</v>
      </c>
      <c r="BB21" s="135">
        <v>6</v>
      </c>
      <c r="BC21" s="135">
        <v>6</v>
      </c>
      <c r="BD21" s="135">
        <v>6</v>
      </c>
    </row>
    <row r="22" spans="1:56" ht="16" x14ac:dyDescent="0.2">
      <c r="A22" s="148">
        <v>6</v>
      </c>
      <c r="B22" s="138" t="s">
        <v>1189</v>
      </c>
      <c r="C22" s="138">
        <v>1.5</v>
      </c>
      <c r="D22" s="138"/>
      <c r="E22" s="138"/>
      <c r="F22" s="138">
        <v>1.5</v>
      </c>
      <c r="G22" s="138"/>
      <c r="H22" s="138"/>
      <c r="I22" s="138">
        <v>1.5</v>
      </c>
      <c r="J22" s="138"/>
      <c r="K22" s="138"/>
      <c r="L22" s="138">
        <v>1.5</v>
      </c>
      <c r="M22" s="138"/>
      <c r="N22" s="138"/>
      <c r="O22" s="149" t="s">
        <v>1190</v>
      </c>
      <c r="P22" s="149" t="s">
        <v>1190</v>
      </c>
      <c r="Q22" s="149" t="s">
        <v>1190</v>
      </c>
      <c r="R22" s="149" t="s">
        <v>1190</v>
      </c>
      <c r="S22" s="141">
        <v>52</v>
      </c>
      <c r="T22" s="141">
        <v>67</v>
      </c>
      <c r="U22" s="141">
        <v>48</v>
      </c>
      <c r="V22" s="141">
        <v>59</v>
      </c>
      <c r="W22" s="141">
        <f t="shared" si="1"/>
        <v>6</v>
      </c>
      <c r="X22" s="141">
        <f t="shared" si="1"/>
        <v>8</v>
      </c>
      <c r="Y22" s="141">
        <f t="shared" si="1"/>
        <v>6</v>
      </c>
      <c r="Z22" s="141">
        <f t="shared" si="1"/>
        <v>7</v>
      </c>
      <c r="AA22" s="142" t="s">
        <v>1245</v>
      </c>
      <c r="AB22" s="142" t="s">
        <v>1246</v>
      </c>
      <c r="AC22" s="142" t="s">
        <v>1247</v>
      </c>
      <c r="AD22" s="142" t="s">
        <v>1248</v>
      </c>
      <c r="AE22" s="142" t="s">
        <v>1249</v>
      </c>
      <c r="AF22" s="143"/>
      <c r="AG22" s="143"/>
      <c r="AH22" s="143"/>
      <c r="AI22" s="143"/>
      <c r="AJ22" s="143"/>
      <c r="AK22" s="137"/>
      <c r="AL22" s="137"/>
      <c r="AM22" s="137"/>
      <c r="AN22" s="137"/>
      <c r="AO22" s="137"/>
      <c r="AP22" s="145" t="s">
        <v>1245</v>
      </c>
      <c r="AQ22" s="145" t="s">
        <v>1246</v>
      </c>
      <c r="AR22" s="145" t="s">
        <v>1247</v>
      </c>
      <c r="AS22" s="145" t="s">
        <v>1248</v>
      </c>
      <c r="AT22" s="145" t="s">
        <v>1249</v>
      </c>
      <c r="AU22" s="137"/>
      <c r="AV22" s="137"/>
      <c r="AW22" s="137"/>
      <c r="AX22" s="137"/>
      <c r="AY22" s="137"/>
      <c r="AZ22" s="143"/>
      <c r="BA22" s="143"/>
      <c r="BB22" s="143"/>
      <c r="BC22" s="143"/>
      <c r="BD22" s="143"/>
    </row>
    <row r="23" spans="1:56" ht="45" x14ac:dyDescent="0.2">
      <c r="A23" s="148">
        <v>6</v>
      </c>
      <c r="B23" s="138" t="s">
        <v>1191</v>
      </c>
      <c r="C23" s="138"/>
      <c r="D23" s="138">
        <v>1.5</v>
      </c>
      <c r="E23" s="138">
        <v>1.5</v>
      </c>
      <c r="F23" s="138"/>
      <c r="G23" s="138" t="s">
        <v>1192</v>
      </c>
      <c r="H23" s="138"/>
      <c r="I23" s="138"/>
      <c r="J23" s="138">
        <v>1.5</v>
      </c>
      <c r="K23" s="138">
        <v>1.5</v>
      </c>
      <c r="L23" s="138"/>
      <c r="M23" s="138" t="s">
        <v>1193</v>
      </c>
      <c r="N23" s="138"/>
      <c r="O23" s="149" t="s">
        <v>1190</v>
      </c>
      <c r="P23" s="149" t="s">
        <v>1190</v>
      </c>
      <c r="Q23" s="149" t="s">
        <v>1190</v>
      </c>
      <c r="R23" s="149" t="s">
        <v>1190</v>
      </c>
      <c r="S23" s="141">
        <v>52</v>
      </c>
      <c r="T23" s="141">
        <v>67</v>
      </c>
      <c r="U23" s="141">
        <v>48</v>
      </c>
      <c r="V23" s="141">
        <v>59</v>
      </c>
      <c r="W23" s="141">
        <f t="shared" si="1"/>
        <v>6</v>
      </c>
      <c r="X23" s="141">
        <f t="shared" si="1"/>
        <v>8</v>
      </c>
      <c r="Y23" s="141">
        <f t="shared" si="1"/>
        <v>6</v>
      </c>
      <c r="Z23" s="141">
        <f t="shared" si="1"/>
        <v>7</v>
      </c>
      <c r="AA23" s="137"/>
      <c r="AB23" s="137"/>
      <c r="AC23" s="137"/>
      <c r="AD23" s="137"/>
      <c r="AE23" s="137"/>
      <c r="AF23" s="145" t="s">
        <v>1245</v>
      </c>
      <c r="AG23" s="145" t="s">
        <v>1246</v>
      </c>
      <c r="AH23" s="145" t="s">
        <v>1247</v>
      </c>
      <c r="AI23" s="145" t="s">
        <v>1248</v>
      </c>
      <c r="AJ23" s="145" t="s">
        <v>1249</v>
      </c>
      <c r="AK23" s="142" t="s">
        <v>1245</v>
      </c>
      <c r="AL23" s="142" t="s">
        <v>1246</v>
      </c>
      <c r="AM23" s="142" t="s">
        <v>1247</v>
      </c>
      <c r="AN23" s="142" t="s">
        <v>1248</v>
      </c>
      <c r="AO23" s="142" t="s">
        <v>1249</v>
      </c>
      <c r="AP23" s="143"/>
      <c r="AQ23" s="143"/>
      <c r="AR23" s="143"/>
      <c r="AS23" s="143"/>
      <c r="AT23" s="143"/>
      <c r="AU23" s="142" t="s">
        <v>1285</v>
      </c>
      <c r="AV23" s="142" t="s">
        <v>1286</v>
      </c>
      <c r="AW23" s="142" t="s">
        <v>1287</v>
      </c>
      <c r="AX23" s="142" t="s">
        <v>1288</v>
      </c>
      <c r="AY23" s="142" t="s">
        <v>1289</v>
      </c>
      <c r="AZ23" s="143"/>
      <c r="BA23" s="143"/>
      <c r="BB23" s="143"/>
      <c r="BC23" s="143"/>
      <c r="BD23" s="143"/>
    </row>
    <row r="24" spans="1:56" hidden="1" x14ac:dyDescent="0.2">
      <c r="W24" s="2045" t="s">
        <v>1243</v>
      </c>
      <c r="X24" s="2046"/>
      <c r="Y24" s="2046"/>
      <c r="Z24" s="2046"/>
      <c r="AA24" s="153">
        <f>(COUNTA(AA3:AA23)-5)*2</f>
        <v>20</v>
      </c>
      <c r="AB24" s="153">
        <f>(COUNTA(AB3:AB23)-5)*2</f>
        <v>20</v>
      </c>
      <c r="AC24" s="153">
        <f>(COUNTA(AC3:AC23)-5)*2</f>
        <v>20</v>
      </c>
      <c r="AD24" s="153">
        <f t="shared" ref="AD24:AE24" si="2">COUNTA(AD3:AD23)-5</f>
        <v>10</v>
      </c>
      <c r="AE24" s="153">
        <f t="shared" si="2"/>
        <v>10</v>
      </c>
      <c r="AF24" s="153">
        <f>(COUNTA(AF3:AF23)-5)*2</f>
        <v>20</v>
      </c>
      <c r="AG24" s="153">
        <f>(COUNTA(AG3:AG23)-5)*2</f>
        <v>20</v>
      </c>
      <c r="AH24" s="153">
        <f>(COUNTA(AH3:AH23)-5)*2</f>
        <v>20</v>
      </c>
      <c r="AI24" s="153">
        <f t="shared" ref="AI24" si="3">COUNTA(AI3:AI23)-5</f>
        <v>10</v>
      </c>
      <c r="AJ24" s="153">
        <f t="shared" ref="AJ24" si="4">COUNTA(AJ3:AJ23)-5</f>
        <v>10</v>
      </c>
      <c r="AK24" s="153">
        <f>(COUNTA(AK3:AK23)-5)*2</f>
        <v>18</v>
      </c>
      <c r="AL24" s="153">
        <f>(COUNTA(AL3:AL23)-5)*2</f>
        <v>18</v>
      </c>
      <c r="AM24" s="153">
        <f>(COUNTA(AM3:AM23)-5)*2</f>
        <v>18</v>
      </c>
      <c r="AN24" s="153">
        <f t="shared" ref="AN24" si="5">COUNTA(AN3:AN23)-5</f>
        <v>9</v>
      </c>
      <c r="AO24" s="153">
        <f t="shared" ref="AO24" si="6">COUNTA(AO3:AO23)-5</f>
        <v>9</v>
      </c>
      <c r="AP24" s="153">
        <f>(COUNTA(AP3:AP23)-5)*2</f>
        <v>20</v>
      </c>
      <c r="AQ24" s="153">
        <f>(COUNTA(AQ3:AQ23)-5)*2</f>
        <v>20</v>
      </c>
      <c r="AR24" s="153">
        <f>(COUNTA(AR3:AR23)-5)*2</f>
        <v>20</v>
      </c>
      <c r="AS24" s="153">
        <f t="shared" ref="AS24" si="7">COUNTA(AS3:AS23)-5</f>
        <v>10</v>
      </c>
      <c r="AT24" s="153">
        <f t="shared" ref="AT24" si="8">COUNTA(AT3:AT23)-5</f>
        <v>10</v>
      </c>
      <c r="AU24" s="153">
        <f>(COUNTA(AU3:AU23)-5)*2</f>
        <v>22</v>
      </c>
      <c r="AV24" s="153">
        <f>(COUNTA(AV3:AV23)-5)*2</f>
        <v>22</v>
      </c>
      <c r="AW24" s="153">
        <f>(COUNTA(AW3:AW23)-5)*2</f>
        <v>22</v>
      </c>
      <c r="AX24" s="153">
        <f t="shared" ref="AX24" si="9">COUNTA(AX3:AX23)-5</f>
        <v>11</v>
      </c>
      <c r="AY24" s="153">
        <f t="shared" ref="AY24" si="10">COUNTA(AY3:AY23)-5</f>
        <v>11</v>
      </c>
      <c r="AZ24" s="153">
        <f>(COUNTA(AZ3:AZ23)-5)*2</f>
        <v>10</v>
      </c>
      <c r="BA24" s="153">
        <f>(COUNTA(BA3:BA23)-5)*2</f>
        <v>10</v>
      </c>
      <c r="BB24" s="153">
        <f>(COUNTA(BB3:BB23)-5)*2</f>
        <v>10</v>
      </c>
      <c r="BC24" s="153">
        <f t="shared" ref="BC24" si="11">COUNTA(BC3:BC23)-5</f>
        <v>5</v>
      </c>
      <c r="BD24" s="153">
        <f t="shared" ref="BD24" si="12">COUNTA(BD3:BD23)-5</f>
        <v>5</v>
      </c>
    </row>
    <row r="25" spans="1:56" hidden="1" x14ac:dyDescent="0.2">
      <c r="W25" s="2047" t="s">
        <v>1244</v>
      </c>
      <c r="X25" s="2048"/>
      <c r="Y25" s="2048"/>
      <c r="Z25" s="2049"/>
      <c r="AA25" s="153">
        <v>33</v>
      </c>
      <c r="AB25" s="153">
        <v>33</v>
      </c>
      <c r="AC25" s="153">
        <v>33</v>
      </c>
      <c r="AD25" s="153">
        <v>16.5</v>
      </c>
      <c r="AE25" s="153">
        <v>16.5</v>
      </c>
      <c r="AF25" s="153">
        <v>35</v>
      </c>
      <c r="AG25" s="153">
        <v>35</v>
      </c>
      <c r="AH25" s="153">
        <v>35</v>
      </c>
      <c r="AI25" s="153">
        <v>17.5</v>
      </c>
      <c r="AJ25" s="153">
        <v>17.5</v>
      </c>
      <c r="AK25" s="153">
        <v>30</v>
      </c>
      <c r="AL25" s="153">
        <v>30</v>
      </c>
      <c r="AM25" s="153">
        <v>30</v>
      </c>
      <c r="AN25" s="153">
        <v>15</v>
      </c>
      <c r="AO25" s="153">
        <v>15</v>
      </c>
      <c r="AP25" s="153">
        <v>34</v>
      </c>
      <c r="AQ25" s="153">
        <v>34</v>
      </c>
      <c r="AR25" s="153">
        <v>34</v>
      </c>
      <c r="AS25" s="153">
        <v>17</v>
      </c>
      <c r="AT25" s="153">
        <v>17</v>
      </c>
      <c r="AU25" s="153">
        <v>20</v>
      </c>
      <c r="AV25" s="153">
        <v>20</v>
      </c>
      <c r="AW25" s="153">
        <v>20</v>
      </c>
      <c r="AX25" s="153">
        <v>10</v>
      </c>
      <c r="AY25" s="153">
        <v>10</v>
      </c>
      <c r="AZ25" s="153">
        <v>6</v>
      </c>
      <c r="BA25" s="153">
        <v>6</v>
      </c>
      <c r="BB25" s="153">
        <v>6</v>
      </c>
      <c r="BC25" s="153">
        <v>3</v>
      </c>
      <c r="BD25" s="153">
        <v>3</v>
      </c>
    </row>
  </sheetData>
  <mergeCells count="10">
    <mergeCell ref="W24:Z24"/>
    <mergeCell ref="W25:Z25"/>
    <mergeCell ref="AA1:AE1"/>
    <mergeCell ref="AF1:AJ1"/>
    <mergeCell ref="AK1:AO1"/>
    <mergeCell ref="AP1:AT1"/>
    <mergeCell ref="AU1:AY1"/>
    <mergeCell ref="AZ1:BD1"/>
    <mergeCell ref="A1:B1"/>
    <mergeCell ref="C1:R1"/>
  </mergeCells>
  <pageMargins left="0.7" right="0.7" top="0.75" bottom="0.75" header="0.3" footer="0.3"/>
  <pageSetup paperSize="9"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94E5E-DF21-435F-A35B-1A90326E5ED2}">
  <sheetPr codeName="Sheet24">
    <tabColor theme="4"/>
  </sheetPr>
  <dimension ref="A1:BD25"/>
  <sheetViews>
    <sheetView zoomScale="48" workbookViewId="0">
      <pane xSplit="22" ySplit="2" topLeftCell="W9" activePane="bottomRight" state="frozen"/>
      <selection pane="topRight" activeCell="B11" sqref="B11:C18"/>
      <selection pane="bottomLeft" activeCell="B11" sqref="B11:C18"/>
      <selection pane="bottomRight" activeCell="B11" sqref="B11:C18"/>
    </sheetView>
  </sheetViews>
  <sheetFormatPr baseColWidth="10" defaultColWidth="8.83203125" defaultRowHeight="15" x14ac:dyDescent="0.2"/>
  <cols>
    <col min="1" max="1" width="6.5" style="134" bestFit="1" customWidth="1"/>
    <col min="2" max="2" width="42.5" style="152" bestFit="1" customWidth="1"/>
    <col min="3" max="4" width="13.5" style="134" hidden="1" customWidth="1"/>
    <col min="5" max="5" width="15.1640625" style="134" hidden="1" customWidth="1"/>
    <col min="6" max="6" width="11.5" style="134" hidden="1" customWidth="1"/>
    <col min="7" max="7" width="11.83203125" style="134" hidden="1" customWidth="1"/>
    <col min="8" max="8" width="10.83203125" style="134" hidden="1" customWidth="1"/>
    <col min="9" max="9" width="8.83203125" style="134" hidden="1" customWidth="1"/>
    <col min="10" max="11" width="9.1640625" style="134" hidden="1" customWidth="1"/>
    <col min="12" max="12" width="10.1640625" style="134" hidden="1" customWidth="1"/>
    <col min="13" max="14" width="10.83203125" style="134" hidden="1" customWidth="1"/>
    <col min="15" max="18" width="13.5" style="134" hidden="1" customWidth="1"/>
    <col min="19" max="22" width="12" style="134" hidden="1" customWidth="1"/>
    <col min="23" max="26" width="13.5" style="134" bestFit="1" customWidth="1"/>
    <col min="27" max="27" width="9.1640625" style="134" bestFit="1" customWidth="1"/>
    <col min="28" max="29" width="9.5" style="134" bestFit="1" customWidth="1"/>
    <col min="30" max="30" width="11.83203125" style="134" bestFit="1" customWidth="1"/>
    <col min="31" max="31" width="12.5" style="134" customWidth="1"/>
    <col min="32" max="32" width="9.1640625" style="134" bestFit="1" customWidth="1"/>
    <col min="33" max="34" width="9.5" style="134" bestFit="1" customWidth="1"/>
    <col min="35" max="35" width="11.83203125" style="134" bestFit="1" customWidth="1"/>
    <col min="36" max="36" width="14.1640625" style="134" customWidth="1"/>
    <col min="37" max="37" width="9.1640625" style="134" bestFit="1" customWidth="1"/>
    <col min="38" max="39" width="9.5" style="134" bestFit="1" customWidth="1"/>
    <col min="40" max="41" width="11.83203125" style="134" bestFit="1" customWidth="1"/>
    <col min="42" max="42" width="9.1640625" style="134" bestFit="1" customWidth="1"/>
    <col min="43" max="44" width="9.5" style="134" bestFit="1" customWidth="1"/>
    <col min="45" max="45" width="11.83203125" style="134" bestFit="1" customWidth="1"/>
    <col min="46" max="46" width="12.5" style="134" customWidth="1"/>
    <col min="47" max="47" width="10.83203125" style="134" bestFit="1" customWidth="1"/>
    <col min="48" max="49" width="11.1640625" style="134" bestFit="1" customWidth="1"/>
    <col min="50" max="50" width="13.5" style="134" bestFit="1" customWidth="1"/>
    <col min="51" max="51" width="10.83203125" style="134" bestFit="1" customWidth="1"/>
    <col min="52" max="52" width="10.5" style="134" bestFit="1" customWidth="1"/>
    <col min="53" max="54" width="11.1640625" style="134" bestFit="1" customWidth="1"/>
    <col min="55" max="55" width="13.5" style="134" bestFit="1" customWidth="1"/>
    <col min="56" max="56" width="9.83203125" style="134" bestFit="1" customWidth="1"/>
  </cols>
  <sheetData>
    <row r="1" spans="1:56" ht="32" x14ac:dyDescent="0.2">
      <c r="A1" s="2043" t="s">
        <v>1066</v>
      </c>
      <c r="B1" s="2043"/>
      <c r="C1" s="2044" t="s">
        <v>1067</v>
      </c>
      <c r="D1" s="2044"/>
      <c r="E1" s="2044"/>
      <c r="F1" s="2044"/>
      <c r="G1" s="2044"/>
      <c r="H1" s="2044"/>
      <c r="I1" s="2044"/>
      <c r="J1" s="2044"/>
      <c r="K1" s="2044"/>
      <c r="L1" s="2044"/>
      <c r="M1" s="2044"/>
      <c r="N1" s="2044"/>
      <c r="O1" s="2044"/>
      <c r="P1" s="2044"/>
      <c r="Q1" s="2044"/>
      <c r="R1" s="2044"/>
      <c r="S1" s="1143"/>
      <c r="T1" s="124"/>
      <c r="U1" s="124"/>
      <c r="V1" s="124"/>
      <c r="W1" s="125" t="s">
        <v>1068</v>
      </c>
      <c r="X1" s="125" t="s">
        <v>1069</v>
      </c>
      <c r="Y1" s="125" t="s">
        <v>1070</v>
      </c>
      <c r="Z1" s="125" t="s">
        <v>1069</v>
      </c>
      <c r="AA1" s="2040" t="s">
        <v>1199</v>
      </c>
      <c r="AB1" s="2041"/>
      <c r="AC1" s="2041"/>
      <c r="AD1" s="2041"/>
      <c r="AE1" s="2042"/>
      <c r="AF1" s="2037" t="s">
        <v>1200</v>
      </c>
      <c r="AG1" s="2038"/>
      <c r="AH1" s="2038"/>
      <c r="AI1" s="2038"/>
      <c r="AJ1" s="2039"/>
      <c r="AK1" s="2040" t="s">
        <v>1201</v>
      </c>
      <c r="AL1" s="2041"/>
      <c r="AM1" s="2041"/>
      <c r="AN1" s="2041"/>
      <c r="AO1" s="2042"/>
      <c r="AP1" s="2037" t="s">
        <v>1202</v>
      </c>
      <c r="AQ1" s="2038"/>
      <c r="AR1" s="2038"/>
      <c r="AS1" s="2038"/>
      <c r="AT1" s="2039"/>
      <c r="AU1" s="2040" t="s">
        <v>1203</v>
      </c>
      <c r="AV1" s="2041"/>
      <c r="AW1" s="2041"/>
      <c r="AX1" s="2041"/>
      <c r="AY1" s="2042"/>
      <c r="AZ1" s="2037" t="s">
        <v>1204</v>
      </c>
      <c r="BA1" s="2038"/>
      <c r="BB1" s="2038"/>
      <c r="BC1" s="2038"/>
      <c r="BD1" s="2039"/>
    </row>
    <row r="2" spans="1:56" ht="32" x14ac:dyDescent="0.2">
      <c r="A2" s="128" t="s">
        <v>1077</v>
      </c>
      <c r="B2" s="129" t="s">
        <v>998</v>
      </c>
      <c r="C2" s="130" t="s">
        <v>1071</v>
      </c>
      <c r="D2" s="130" t="s">
        <v>1072</v>
      </c>
      <c r="E2" s="130" t="s">
        <v>1073</v>
      </c>
      <c r="F2" s="130" t="s">
        <v>1078</v>
      </c>
      <c r="G2" s="130" t="s">
        <v>1079</v>
      </c>
      <c r="H2" s="130" t="s">
        <v>1080</v>
      </c>
      <c r="I2" s="130" t="s">
        <v>1071</v>
      </c>
      <c r="J2" s="130" t="s">
        <v>1072</v>
      </c>
      <c r="K2" s="130" t="s">
        <v>1073</v>
      </c>
      <c r="L2" s="130" t="s">
        <v>1078</v>
      </c>
      <c r="M2" s="130" t="s">
        <v>1079</v>
      </c>
      <c r="N2" s="130" t="s">
        <v>1080</v>
      </c>
      <c r="O2" s="129" t="s">
        <v>1081</v>
      </c>
      <c r="P2" s="129" t="s">
        <v>1082</v>
      </c>
      <c r="Q2" s="129" t="s">
        <v>1083</v>
      </c>
      <c r="R2" s="129" t="s">
        <v>1084</v>
      </c>
      <c r="S2" s="129" t="s">
        <v>1085</v>
      </c>
      <c r="T2" s="129" t="s">
        <v>1086</v>
      </c>
      <c r="U2" s="129" t="s">
        <v>1087</v>
      </c>
      <c r="V2" s="129" t="s">
        <v>1088</v>
      </c>
      <c r="W2" s="129" t="s">
        <v>1089</v>
      </c>
      <c r="X2" s="129" t="s">
        <v>1090</v>
      </c>
      <c r="Y2" s="129" t="s">
        <v>1091</v>
      </c>
      <c r="Z2" s="129" t="s">
        <v>1092</v>
      </c>
      <c r="AA2" s="131" t="s">
        <v>1093</v>
      </c>
      <c r="AB2" s="131" t="s">
        <v>1094</v>
      </c>
      <c r="AC2" s="131" t="s">
        <v>1095</v>
      </c>
      <c r="AD2" s="132" t="s">
        <v>1096</v>
      </c>
      <c r="AE2" s="131" t="s">
        <v>1097</v>
      </c>
      <c r="AF2" s="133" t="s">
        <v>1093</v>
      </c>
      <c r="AG2" s="133" t="s">
        <v>1094</v>
      </c>
      <c r="AH2" s="133" t="s">
        <v>1095</v>
      </c>
      <c r="AI2" s="133" t="s">
        <v>1096</v>
      </c>
      <c r="AJ2" s="133" t="s">
        <v>1097</v>
      </c>
      <c r="AK2" s="131" t="s">
        <v>1093</v>
      </c>
      <c r="AL2" s="131" t="s">
        <v>1094</v>
      </c>
      <c r="AM2" s="131" t="s">
        <v>1095</v>
      </c>
      <c r="AN2" s="132" t="s">
        <v>1096</v>
      </c>
      <c r="AO2" s="131" t="s">
        <v>1097</v>
      </c>
      <c r="AP2" s="133" t="s">
        <v>1093</v>
      </c>
      <c r="AQ2" s="133" t="s">
        <v>1094</v>
      </c>
      <c r="AR2" s="133" t="s">
        <v>1095</v>
      </c>
      <c r="AS2" s="133" t="s">
        <v>1096</v>
      </c>
      <c r="AT2" s="133" t="s">
        <v>1097</v>
      </c>
      <c r="AU2" s="131" t="s">
        <v>1093</v>
      </c>
      <c r="AV2" s="131" t="s">
        <v>1094</v>
      </c>
      <c r="AW2" s="131" t="s">
        <v>1095</v>
      </c>
      <c r="AX2" s="131" t="s">
        <v>1096</v>
      </c>
      <c r="AY2" s="131" t="s">
        <v>1097</v>
      </c>
      <c r="AZ2" s="133" t="s">
        <v>1093</v>
      </c>
      <c r="BA2" s="133" t="s">
        <v>1094</v>
      </c>
      <c r="BB2" s="133" t="s">
        <v>1095</v>
      </c>
      <c r="BC2" s="133" t="s">
        <v>1096</v>
      </c>
      <c r="BD2" s="133" t="s">
        <v>1097</v>
      </c>
    </row>
    <row r="3" spans="1:56" x14ac:dyDescent="0.2">
      <c r="A3" s="135">
        <v>1</v>
      </c>
      <c r="B3" s="135">
        <v>1</v>
      </c>
      <c r="C3" s="135">
        <v>1</v>
      </c>
      <c r="D3" s="135">
        <v>1</v>
      </c>
      <c r="E3" s="135">
        <v>1</v>
      </c>
      <c r="F3" s="135">
        <v>1</v>
      </c>
      <c r="G3" s="135">
        <v>1</v>
      </c>
      <c r="H3" s="135">
        <v>1</v>
      </c>
      <c r="I3" s="135">
        <v>1</v>
      </c>
      <c r="J3" s="135">
        <v>1</v>
      </c>
      <c r="K3" s="135">
        <v>1</v>
      </c>
      <c r="L3" s="135">
        <v>1</v>
      </c>
      <c r="M3" s="135">
        <v>1</v>
      </c>
      <c r="N3" s="135">
        <v>1</v>
      </c>
      <c r="O3" s="135">
        <v>1</v>
      </c>
      <c r="P3" s="135">
        <v>1</v>
      </c>
      <c r="Q3" s="135">
        <v>1</v>
      </c>
      <c r="R3" s="135">
        <v>1</v>
      </c>
      <c r="S3" s="135">
        <v>1</v>
      </c>
      <c r="T3" s="135">
        <v>1</v>
      </c>
      <c r="U3" s="135">
        <v>1</v>
      </c>
      <c r="V3" s="135">
        <v>1</v>
      </c>
      <c r="W3" s="135">
        <v>1</v>
      </c>
      <c r="X3" s="135">
        <v>1</v>
      </c>
      <c r="Y3" s="135">
        <v>1</v>
      </c>
      <c r="Z3" s="135">
        <v>1</v>
      </c>
      <c r="AA3" s="135">
        <v>1</v>
      </c>
      <c r="AB3" s="135">
        <v>1</v>
      </c>
      <c r="AC3" s="135">
        <v>1</v>
      </c>
      <c r="AD3" s="135">
        <v>1</v>
      </c>
      <c r="AE3" s="135">
        <v>1</v>
      </c>
      <c r="AF3" s="135">
        <v>1</v>
      </c>
      <c r="AG3" s="135">
        <v>1</v>
      </c>
      <c r="AH3" s="135">
        <v>1</v>
      </c>
      <c r="AI3" s="135">
        <v>1</v>
      </c>
      <c r="AJ3" s="135">
        <v>1</v>
      </c>
      <c r="AK3" s="135">
        <v>1</v>
      </c>
      <c r="AL3" s="135">
        <v>1</v>
      </c>
      <c r="AM3" s="135">
        <v>1</v>
      </c>
      <c r="AN3" s="135">
        <v>1</v>
      </c>
      <c r="AO3" s="135">
        <v>1</v>
      </c>
      <c r="AP3" s="135">
        <v>1</v>
      </c>
      <c r="AQ3" s="135">
        <v>1</v>
      </c>
      <c r="AR3" s="135">
        <v>1</v>
      </c>
      <c r="AS3" s="135">
        <v>1</v>
      </c>
      <c r="AT3" s="135">
        <v>1</v>
      </c>
      <c r="AU3" s="135">
        <v>1</v>
      </c>
      <c r="AV3" s="135">
        <v>1</v>
      </c>
      <c r="AW3" s="135">
        <v>1</v>
      </c>
      <c r="AX3" s="135">
        <v>1</v>
      </c>
      <c r="AY3" s="135">
        <v>1</v>
      </c>
      <c r="AZ3" s="135">
        <v>1</v>
      </c>
      <c r="BA3" s="135">
        <v>1</v>
      </c>
      <c r="BB3" s="135">
        <v>1</v>
      </c>
      <c r="BC3" s="135">
        <v>1</v>
      </c>
      <c r="BD3" s="135">
        <v>1</v>
      </c>
    </row>
    <row r="4" spans="1:56" ht="30" x14ac:dyDescent="0.2">
      <c r="A4" s="137">
        <v>1</v>
      </c>
      <c r="B4" s="138" t="s">
        <v>1098</v>
      </c>
      <c r="C4" s="138" t="s">
        <v>1099</v>
      </c>
      <c r="D4" s="138"/>
      <c r="E4" s="138" t="s">
        <v>1100</v>
      </c>
      <c r="F4" s="138"/>
      <c r="G4" s="139" t="s">
        <v>1101</v>
      </c>
      <c r="H4" s="138"/>
      <c r="I4" s="138">
        <v>1.5</v>
      </c>
      <c r="J4" s="138"/>
      <c r="K4" s="138">
        <v>1.5</v>
      </c>
      <c r="L4" s="138"/>
      <c r="M4" s="139">
        <v>0.5</v>
      </c>
      <c r="N4" s="138"/>
      <c r="O4" s="140">
        <v>44039</v>
      </c>
      <c r="P4" s="140">
        <v>44039</v>
      </c>
      <c r="Q4" s="140">
        <v>44039</v>
      </c>
      <c r="R4" s="140">
        <v>44039</v>
      </c>
      <c r="S4" s="141">
        <v>48</v>
      </c>
      <c r="T4" s="141">
        <v>68</v>
      </c>
      <c r="U4" s="141">
        <v>50</v>
      </c>
      <c r="V4" s="141">
        <v>67</v>
      </c>
      <c r="W4" s="141">
        <f>ROUNDUP(S4/9,0)</f>
        <v>6</v>
      </c>
      <c r="X4" s="141">
        <f t="shared" ref="X4:Z19" si="0">ROUNDUP(T4/9,0)</f>
        <v>8</v>
      </c>
      <c r="Y4" s="141">
        <f t="shared" si="0"/>
        <v>6</v>
      </c>
      <c r="Z4" s="141">
        <f t="shared" si="0"/>
        <v>8</v>
      </c>
      <c r="AA4" s="142" t="s">
        <v>1290</v>
      </c>
      <c r="AB4" s="142" t="s">
        <v>1291</v>
      </c>
      <c r="AC4" s="142" t="s">
        <v>1292</v>
      </c>
      <c r="AD4" s="142" t="s">
        <v>1293</v>
      </c>
      <c r="AE4" s="142" t="s">
        <v>1294</v>
      </c>
      <c r="AF4" s="143"/>
      <c r="AG4" s="143"/>
      <c r="AH4" s="143"/>
      <c r="AI4" s="143"/>
      <c r="AJ4" s="143"/>
      <c r="AK4" s="142" t="s">
        <v>1290</v>
      </c>
      <c r="AL4" s="142" t="s">
        <v>1291</v>
      </c>
      <c r="AM4" s="142" t="s">
        <v>1292</v>
      </c>
      <c r="AN4" s="142" t="s">
        <v>1293</v>
      </c>
      <c r="AO4" s="142" t="s">
        <v>1294</v>
      </c>
      <c r="AP4" s="143"/>
      <c r="AQ4" s="143"/>
      <c r="AR4" s="143"/>
      <c r="AS4" s="143"/>
      <c r="AT4" s="143"/>
      <c r="AU4" s="144" t="s">
        <v>1295</v>
      </c>
      <c r="AV4" s="144" t="s">
        <v>1296</v>
      </c>
      <c r="AW4" s="144" t="s">
        <v>1297</v>
      </c>
      <c r="AX4" s="144" t="s">
        <v>1298</v>
      </c>
      <c r="AY4" s="144" t="s">
        <v>1299</v>
      </c>
      <c r="AZ4" s="143"/>
      <c r="BA4" s="143"/>
      <c r="BB4" s="143"/>
      <c r="BC4" s="143"/>
      <c r="BD4" s="143"/>
    </row>
    <row r="5" spans="1:56" ht="60" x14ac:dyDescent="0.2">
      <c r="A5" s="137">
        <v>1</v>
      </c>
      <c r="B5" s="138" t="s">
        <v>1112</v>
      </c>
      <c r="C5" s="138" t="s">
        <v>1113</v>
      </c>
      <c r="D5" s="138" t="s">
        <v>1113</v>
      </c>
      <c r="E5" s="138" t="s">
        <v>1114</v>
      </c>
      <c r="F5" s="138" t="s">
        <v>1115</v>
      </c>
      <c r="G5" s="138" t="s">
        <v>1116</v>
      </c>
      <c r="H5" s="139" t="s">
        <v>1101</v>
      </c>
      <c r="I5" s="138">
        <v>1.5</v>
      </c>
      <c r="J5" s="138">
        <v>1.5</v>
      </c>
      <c r="K5" s="138">
        <v>1.5</v>
      </c>
      <c r="L5" s="138">
        <v>1</v>
      </c>
      <c r="M5" s="138">
        <v>1.5</v>
      </c>
      <c r="N5" s="139">
        <v>0.5</v>
      </c>
      <c r="O5" s="140">
        <v>44039</v>
      </c>
      <c r="P5" s="140">
        <v>44039</v>
      </c>
      <c r="Q5" s="140">
        <v>44039</v>
      </c>
      <c r="R5" s="140">
        <v>44039</v>
      </c>
      <c r="S5" s="141">
        <v>48</v>
      </c>
      <c r="T5" s="141">
        <v>68</v>
      </c>
      <c r="U5" s="141">
        <v>50</v>
      </c>
      <c r="V5" s="141">
        <v>67</v>
      </c>
      <c r="W5" s="141">
        <f t="shared" ref="W5:Z23" si="1">ROUNDUP(S5/9,0)</f>
        <v>6</v>
      </c>
      <c r="X5" s="141">
        <f t="shared" si="0"/>
        <v>8</v>
      </c>
      <c r="Y5" s="141">
        <f t="shared" si="0"/>
        <v>6</v>
      </c>
      <c r="Z5" s="141">
        <f t="shared" si="0"/>
        <v>8</v>
      </c>
      <c r="AA5" s="142" t="s">
        <v>1290</v>
      </c>
      <c r="AB5" s="142" t="s">
        <v>1291</v>
      </c>
      <c r="AC5" s="142" t="s">
        <v>1292</v>
      </c>
      <c r="AD5" s="142" t="s">
        <v>1293</v>
      </c>
      <c r="AE5" s="142" t="s">
        <v>1294</v>
      </c>
      <c r="AF5" s="145" t="s">
        <v>1290</v>
      </c>
      <c r="AG5" s="145" t="s">
        <v>1291</v>
      </c>
      <c r="AH5" s="145" t="s">
        <v>1292</v>
      </c>
      <c r="AI5" s="145" t="s">
        <v>1293</v>
      </c>
      <c r="AJ5" s="145" t="s">
        <v>1294</v>
      </c>
      <c r="AK5" s="142" t="s">
        <v>1290</v>
      </c>
      <c r="AL5" s="142" t="s">
        <v>1291</v>
      </c>
      <c r="AM5" s="142" t="s">
        <v>1292</v>
      </c>
      <c r="AN5" s="142" t="s">
        <v>1293</v>
      </c>
      <c r="AO5" s="142" t="s">
        <v>1294</v>
      </c>
      <c r="AP5" s="145" t="s">
        <v>1300</v>
      </c>
      <c r="AQ5" s="145" t="s">
        <v>1301</v>
      </c>
      <c r="AR5" s="145" t="s">
        <v>1302</v>
      </c>
      <c r="AS5" s="145" t="s">
        <v>1303</v>
      </c>
      <c r="AT5" s="145" t="s">
        <v>1304</v>
      </c>
      <c r="AU5" s="142" t="s">
        <v>1290</v>
      </c>
      <c r="AV5" s="142" t="s">
        <v>1291</v>
      </c>
      <c r="AW5" s="142" t="s">
        <v>1292</v>
      </c>
      <c r="AX5" s="142" t="s">
        <v>1293</v>
      </c>
      <c r="AY5" s="142" t="s">
        <v>1294</v>
      </c>
      <c r="AZ5" s="146" t="s">
        <v>1295</v>
      </c>
      <c r="BA5" s="146" t="s">
        <v>1296</v>
      </c>
      <c r="BB5" s="146" t="s">
        <v>1297</v>
      </c>
      <c r="BC5" s="146" t="s">
        <v>1298</v>
      </c>
      <c r="BD5" s="146" t="s">
        <v>1299</v>
      </c>
    </row>
    <row r="6" spans="1:56" ht="30" x14ac:dyDescent="0.2">
      <c r="A6" s="137">
        <v>1</v>
      </c>
      <c r="B6" s="138" t="s">
        <v>1122</v>
      </c>
      <c r="C6" s="138"/>
      <c r="D6" s="138" t="s">
        <v>1123</v>
      </c>
      <c r="E6" s="138"/>
      <c r="F6" s="138" t="s">
        <v>1124</v>
      </c>
      <c r="G6" s="138"/>
      <c r="H6" s="139" t="s">
        <v>1101</v>
      </c>
      <c r="I6" s="138"/>
      <c r="J6" s="138">
        <v>1</v>
      </c>
      <c r="K6" s="138"/>
      <c r="L6" s="138">
        <v>1</v>
      </c>
      <c r="M6" s="138"/>
      <c r="N6" s="139">
        <v>0.5</v>
      </c>
      <c r="O6" s="140">
        <v>44039</v>
      </c>
      <c r="P6" s="140">
        <v>44039</v>
      </c>
      <c r="Q6" s="140">
        <v>44039</v>
      </c>
      <c r="R6" s="140">
        <v>44039</v>
      </c>
      <c r="S6" s="141">
        <v>48</v>
      </c>
      <c r="T6" s="141">
        <v>68</v>
      </c>
      <c r="U6" s="141">
        <v>50</v>
      </c>
      <c r="V6" s="141">
        <v>67</v>
      </c>
      <c r="W6" s="141">
        <f t="shared" si="1"/>
        <v>6</v>
      </c>
      <c r="X6" s="141">
        <f t="shared" si="0"/>
        <v>8</v>
      </c>
      <c r="Y6" s="141">
        <f t="shared" si="0"/>
        <v>6</v>
      </c>
      <c r="Z6" s="141">
        <f t="shared" si="0"/>
        <v>8</v>
      </c>
      <c r="AA6" s="137"/>
      <c r="AB6" s="137"/>
      <c r="AC6" s="137"/>
      <c r="AD6" s="137"/>
      <c r="AE6" s="137"/>
      <c r="AF6" s="145" t="s">
        <v>1300</v>
      </c>
      <c r="AG6" s="145" t="s">
        <v>1301</v>
      </c>
      <c r="AH6" s="145" t="s">
        <v>1302</v>
      </c>
      <c r="AI6" s="145" t="s">
        <v>1303</v>
      </c>
      <c r="AJ6" s="145" t="s">
        <v>1304</v>
      </c>
      <c r="AK6" s="137"/>
      <c r="AL6" s="137"/>
      <c r="AM6" s="137"/>
      <c r="AN6" s="137"/>
      <c r="AO6" s="137"/>
      <c r="AP6" s="145" t="s">
        <v>1300</v>
      </c>
      <c r="AQ6" s="145" t="s">
        <v>1301</v>
      </c>
      <c r="AR6" s="145" t="s">
        <v>1302</v>
      </c>
      <c r="AS6" s="145" t="s">
        <v>1303</v>
      </c>
      <c r="AT6" s="145" t="s">
        <v>1304</v>
      </c>
      <c r="AU6" s="137"/>
      <c r="AV6" s="137"/>
      <c r="AW6" s="137"/>
      <c r="AX6" s="137"/>
      <c r="AY6" s="137"/>
      <c r="AZ6" s="146" t="s">
        <v>1295</v>
      </c>
      <c r="BA6" s="146" t="s">
        <v>1296</v>
      </c>
      <c r="BB6" s="146" t="s">
        <v>1297</v>
      </c>
      <c r="BC6" s="146" t="s">
        <v>1298</v>
      </c>
      <c r="BD6" s="146" t="s">
        <v>1299</v>
      </c>
    </row>
    <row r="7" spans="1:56" x14ac:dyDescent="0.2">
      <c r="A7" s="135">
        <v>2</v>
      </c>
      <c r="B7" s="135">
        <v>2</v>
      </c>
      <c r="C7" s="135">
        <v>2</v>
      </c>
      <c r="D7" s="135">
        <v>2</v>
      </c>
      <c r="E7" s="135">
        <v>2</v>
      </c>
      <c r="F7" s="135">
        <v>2</v>
      </c>
      <c r="G7" s="135">
        <v>2</v>
      </c>
      <c r="H7" s="135">
        <v>2</v>
      </c>
      <c r="I7" s="135">
        <v>2</v>
      </c>
      <c r="J7" s="135">
        <v>2</v>
      </c>
      <c r="K7" s="135">
        <v>2</v>
      </c>
      <c r="L7" s="135">
        <v>2</v>
      </c>
      <c r="M7" s="135">
        <v>2</v>
      </c>
      <c r="N7" s="135">
        <v>2</v>
      </c>
      <c r="O7" s="135">
        <v>2</v>
      </c>
      <c r="P7" s="135">
        <v>2</v>
      </c>
      <c r="Q7" s="135">
        <v>2</v>
      </c>
      <c r="R7" s="135">
        <v>2</v>
      </c>
      <c r="S7" s="135">
        <v>2</v>
      </c>
      <c r="T7" s="135">
        <v>2</v>
      </c>
      <c r="U7" s="135">
        <v>2</v>
      </c>
      <c r="V7" s="135">
        <v>2</v>
      </c>
      <c r="W7" s="135">
        <v>2</v>
      </c>
      <c r="X7" s="135">
        <v>2</v>
      </c>
      <c r="Y7" s="135">
        <v>2</v>
      </c>
      <c r="Z7" s="135">
        <v>2</v>
      </c>
      <c r="AA7" s="135">
        <v>2</v>
      </c>
      <c r="AB7" s="135">
        <v>2</v>
      </c>
      <c r="AC7" s="135">
        <v>2</v>
      </c>
      <c r="AD7" s="135">
        <v>2</v>
      </c>
      <c r="AE7" s="135">
        <v>2</v>
      </c>
      <c r="AF7" s="135">
        <v>2</v>
      </c>
      <c r="AG7" s="135">
        <v>2</v>
      </c>
      <c r="AH7" s="135">
        <v>2</v>
      </c>
      <c r="AI7" s="135">
        <v>2</v>
      </c>
      <c r="AJ7" s="135">
        <v>2</v>
      </c>
      <c r="AK7" s="135">
        <v>2</v>
      </c>
      <c r="AL7" s="135">
        <v>2</v>
      </c>
      <c r="AM7" s="135">
        <v>2</v>
      </c>
      <c r="AN7" s="135">
        <v>2</v>
      </c>
      <c r="AO7" s="135">
        <v>2</v>
      </c>
      <c r="AP7" s="135">
        <v>2</v>
      </c>
      <c r="AQ7" s="135">
        <v>2</v>
      </c>
      <c r="AR7" s="135">
        <v>2</v>
      </c>
      <c r="AS7" s="135">
        <v>2</v>
      </c>
      <c r="AT7" s="135">
        <v>2</v>
      </c>
      <c r="AU7" s="135">
        <v>2</v>
      </c>
      <c r="AV7" s="135">
        <v>2</v>
      </c>
      <c r="AW7" s="135">
        <v>2</v>
      </c>
      <c r="AX7" s="135">
        <v>2</v>
      </c>
      <c r="AY7" s="135">
        <v>2</v>
      </c>
      <c r="AZ7" s="135">
        <v>2</v>
      </c>
      <c r="BA7" s="135">
        <v>2</v>
      </c>
      <c r="BB7" s="135">
        <v>2</v>
      </c>
      <c r="BC7" s="135">
        <v>2</v>
      </c>
      <c r="BD7" s="135">
        <v>2</v>
      </c>
    </row>
    <row r="8" spans="1:56" ht="30" x14ac:dyDescent="0.2">
      <c r="A8" s="148">
        <v>2</v>
      </c>
      <c r="B8" s="138" t="s">
        <v>1125</v>
      </c>
      <c r="C8" s="138" t="s">
        <v>1126</v>
      </c>
      <c r="D8" s="138"/>
      <c r="E8" s="138" t="s">
        <v>1127</v>
      </c>
      <c r="F8" s="138"/>
      <c r="G8" s="139" t="s">
        <v>1101</v>
      </c>
      <c r="H8" s="138"/>
      <c r="I8" s="138">
        <v>1.5</v>
      </c>
      <c r="J8" s="138"/>
      <c r="K8" s="138">
        <v>1.5</v>
      </c>
      <c r="L8" s="138"/>
      <c r="M8" s="139">
        <v>0.5</v>
      </c>
      <c r="N8" s="138"/>
      <c r="O8" s="140">
        <v>44053</v>
      </c>
      <c r="P8" s="140">
        <v>44053</v>
      </c>
      <c r="Q8" s="140">
        <v>44053</v>
      </c>
      <c r="R8" s="140">
        <v>44053</v>
      </c>
      <c r="S8" s="141">
        <v>50</v>
      </c>
      <c r="T8" s="141">
        <v>67</v>
      </c>
      <c r="U8" s="141">
        <v>50</v>
      </c>
      <c r="V8" s="141">
        <v>59</v>
      </c>
      <c r="W8" s="141">
        <f t="shared" si="1"/>
        <v>6</v>
      </c>
      <c r="X8" s="141">
        <f t="shared" si="0"/>
        <v>8</v>
      </c>
      <c r="Y8" s="141">
        <f t="shared" si="0"/>
        <v>6</v>
      </c>
      <c r="Z8" s="141">
        <f t="shared" si="0"/>
        <v>7</v>
      </c>
      <c r="AA8" s="142" t="s">
        <v>1290</v>
      </c>
      <c r="AB8" s="142" t="s">
        <v>1291</v>
      </c>
      <c r="AC8" s="142" t="s">
        <v>1292</v>
      </c>
      <c r="AD8" s="142" t="s">
        <v>1293</v>
      </c>
      <c r="AE8" s="142" t="s">
        <v>1294</v>
      </c>
      <c r="AF8" s="143"/>
      <c r="AG8" s="143"/>
      <c r="AH8" s="143"/>
      <c r="AI8" s="143"/>
      <c r="AJ8" s="143"/>
      <c r="AK8" s="142" t="s">
        <v>1290</v>
      </c>
      <c r="AL8" s="142" t="s">
        <v>1291</v>
      </c>
      <c r="AM8" s="142" t="s">
        <v>1292</v>
      </c>
      <c r="AN8" s="142" t="s">
        <v>1293</v>
      </c>
      <c r="AO8" s="142" t="s">
        <v>1294</v>
      </c>
      <c r="AP8" s="143"/>
      <c r="AQ8" s="143"/>
      <c r="AR8" s="143"/>
      <c r="AS8" s="143"/>
      <c r="AT8" s="143"/>
      <c r="AU8" s="144" t="s">
        <v>1295</v>
      </c>
      <c r="AV8" s="144" t="s">
        <v>1296</v>
      </c>
      <c r="AW8" s="144" t="s">
        <v>1297</v>
      </c>
      <c r="AX8" s="144" t="s">
        <v>1298</v>
      </c>
      <c r="AY8" s="144" t="s">
        <v>1299</v>
      </c>
      <c r="AZ8" s="143"/>
      <c r="BA8" s="143"/>
      <c r="BB8" s="143"/>
      <c r="BC8" s="143"/>
      <c r="BD8" s="143"/>
    </row>
    <row r="9" spans="1:56" ht="30" x14ac:dyDescent="0.2">
      <c r="A9" s="148">
        <v>2</v>
      </c>
      <c r="B9" s="138" t="s">
        <v>1130</v>
      </c>
      <c r="C9" s="138"/>
      <c r="D9" s="138">
        <v>1.5</v>
      </c>
      <c r="E9" s="138">
        <v>1.5</v>
      </c>
      <c r="F9" s="138">
        <v>1.5</v>
      </c>
      <c r="G9" s="138">
        <v>1.5</v>
      </c>
      <c r="H9" s="139" t="s">
        <v>1131</v>
      </c>
      <c r="I9" s="138"/>
      <c r="J9" s="138">
        <v>1.5</v>
      </c>
      <c r="K9" s="138">
        <v>1.5</v>
      </c>
      <c r="L9" s="138">
        <v>1.5</v>
      </c>
      <c r="M9" s="138">
        <v>1.5</v>
      </c>
      <c r="N9" s="139">
        <v>0.25</v>
      </c>
      <c r="O9" s="140">
        <v>44053</v>
      </c>
      <c r="P9" s="140">
        <v>44053</v>
      </c>
      <c r="Q9" s="140">
        <v>44053</v>
      </c>
      <c r="R9" s="140">
        <v>44053</v>
      </c>
      <c r="S9" s="141">
        <v>50</v>
      </c>
      <c r="T9" s="141">
        <v>67</v>
      </c>
      <c r="U9" s="141">
        <v>50</v>
      </c>
      <c r="V9" s="141">
        <v>59</v>
      </c>
      <c r="W9" s="141">
        <f t="shared" si="1"/>
        <v>6</v>
      </c>
      <c r="X9" s="141">
        <f t="shared" si="0"/>
        <v>8</v>
      </c>
      <c r="Y9" s="141">
        <f t="shared" si="0"/>
        <v>6</v>
      </c>
      <c r="Z9" s="141">
        <f t="shared" si="0"/>
        <v>7</v>
      </c>
      <c r="AA9" s="137"/>
      <c r="AB9" s="137"/>
      <c r="AC9" s="137"/>
      <c r="AD9" s="137"/>
      <c r="AE9" s="137"/>
      <c r="AF9" s="145" t="s">
        <v>1290</v>
      </c>
      <c r="AG9" s="145" t="s">
        <v>1291</v>
      </c>
      <c r="AH9" s="145" t="s">
        <v>1292</v>
      </c>
      <c r="AI9" s="145" t="s">
        <v>1293</v>
      </c>
      <c r="AJ9" s="145" t="s">
        <v>1294</v>
      </c>
      <c r="AK9" s="142" t="s">
        <v>1290</v>
      </c>
      <c r="AL9" s="142" t="s">
        <v>1291</v>
      </c>
      <c r="AM9" s="142" t="s">
        <v>1292</v>
      </c>
      <c r="AN9" s="142" t="s">
        <v>1293</v>
      </c>
      <c r="AO9" s="142" t="s">
        <v>1294</v>
      </c>
      <c r="AP9" s="145" t="s">
        <v>1290</v>
      </c>
      <c r="AQ9" s="145" t="s">
        <v>1291</v>
      </c>
      <c r="AR9" s="145" t="s">
        <v>1292</v>
      </c>
      <c r="AS9" s="145" t="s">
        <v>1293</v>
      </c>
      <c r="AT9" s="145" t="s">
        <v>1294</v>
      </c>
      <c r="AU9" s="142" t="s">
        <v>1290</v>
      </c>
      <c r="AV9" s="142" t="s">
        <v>1291</v>
      </c>
      <c r="AW9" s="142" t="s">
        <v>1292</v>
      </c>
      <c r="AX9" s="142" t="s">
        <v>1293</v>
      </c>
      <c r="AY9" s="142" t="s">
        <v>1294</v>
      </c>
      <c r="AZ9" s="146" t="s">
        <v>1305</v>
      </c>
      <c r="BA9" s="146" t="s">
        <v>1306</v>
      </c>
      <c r="BB9" s="146" t="s">
        <v>1307</v>
      </c>
      <c r="BC9" s="146" t="s">
        <v>1308</v>
      </c>
      <c r="BD9" s="146" t="s">
        <v>1309</v>
      </c>
    </row>
    <row r="10" spans="1:56" ht="16" x14ac:dyDescent="0.2">
      <c r="A10" s="148">
        <v>2</v>
      </c>
      <c r="B10" s="138" t="s">
        <v>1137</v>
      </c>
      <c r="C10" s="138">
        <v>1.5</v>
      </c>
      <c r="D10" s="138">
        <v>1.5</v>
      </c>
      <c r="E10" s="138"/>
      <c r="F10" s="138">
        <v>1.5</v>
      </c>
      <c r="G10" s="138"/>
      <c r="H10" s="138"/>
      <c r="I10" s="138">
        <v>1.5</v>
      </c>
      <c r="J10" s="138">
        <v>1.5</v>
      </c>
      <c r="K10" s="138"/>
      <c r="L10" s="138">
        <v>1.5</v>
      </c>
      <c r="M10" s="138"/>
      <c r="N10" s="138"/>
      <c r="O10" s="140">
        <v>44053</v>
      </c>
      <c r="P10" s="140">
        <v>44053</v>
      </c>
      <c r="Q10" s="140">
        <v>44053</v>
      </c>
      <c r="R10" s="140">
        <v>44053</v>
      </c>
      <c r="S10" s="141">
        <v>50</v>
      </c>
      <c r="T10" s="141">
        <v>67</v>
      </c>
      <c r="U10" s="141">
        <v>50</v>
      </c>
      <c r="V10" s="141">
        <v>59</v>
      </c>
      <c r="W10" s="141">
        <f t="shared" si="1"/>
        <v>6</v>
      </c>
      <c r="X10" s="141">
        <f t="shared" si="0"/>
        <v>8</v>
      </c>
      <c r="Y10" s="141">
        <f t="shared" si="0"/>
        <v>6</v>
      </c>
      <c r="Z10" s="141">
        <f t="shared" si="0"/>
        <v>7</v>
      </c>
      <c r="AA10" s="142" t="s">
        <v>1290</v>
      </c>
      <c r="AB10" s="142" t="s">
        <v>1291</v>
      </c>
      <c r="AC10" s="142" t="s">
        <v>1292</v>
      </c>
      <c r="AD10" s="142" t="s">
        <v>1293</v>
      </c>
      <c r="AE10" s="142" t="s">
        <v>1294</v>
      </c>
      <c r="AF10" s="145" t="s">
        <v>1290</v>
      </c>
      <c r="AG10" s="145" t="s">
        <v>1291</v>
      </c>
      <c r="AH10" s="145" t="s">
        <v>1292</v>
      </c>
      <c r="AI10" s="145" t="s">
        <v>1293</v>
      </c>
      <c r="AJ10" s="145" t="s">
        <v>1294</v>
      </c>
      <c r="AK10" s="137"/>
      <c r="AL10" s="137"/>
      <c r="AM10" s="137"/>
      <c r="AN10" s="137"/>
      <c r="AO10" s="137"/>
      <c r="AP10" s="145" t="s">
        <v>1290</v>
      </c>
      <c r="AQ10" s="145" t="s">
        <v>1291</v>
      </c>
      <c r="AR10" s="145" t="s">
        <v>1292</v>
      </c>
      <c r="AS10" s="145" t="s">
        <v>1293</v>
      </c>
      <c r="AT10" s="145" t="s">
        <v>1294</v>
      </c>
      <c r="AU10" s="137"/>
      <c r="AV10" s="137"/>
      <c r="AW10" s="137"/>
      <c r="AX10" s="137"/>
      <c r="AY10" s="137"/>
      <c r="AZ10" s="143"/>
      <c r="BA10" s="143"/>
      <c r="BB10" s="143"/>
      <c r="BC10" s="143"/>
      <c r="BD10" s="143"/>
    </row>
    <row r="11" spans="1:56" x14ac:dyDescent="0.2">
      <c r="A11" s="135">
        <v>3</v>
      </c>
      <c r="B11" s="135">
        <v>3</v>
      </c>
      <c r="C11" s="135">
        <v>3</v>
      </c>
      <c r="D11" s="135">
        <v>3</v>
      </c>
      <c r="E11" s="135">
        <v>3</v>
      </c>
      <c r="F11" s="135">
        <v>3</v>
      </c>
      <c r="G11" s="135">
        <v>3</v>
      </c>
      <c r="H11" s="135">
        <v>3</v>
      </c>
      <c r="I11" s="135">
        <v>3</v>
      </c>
      <c r="J11" s="135">
        <v>3</v>
      </c>
      <c r="K11" s="135">
        <v>3</v>
      </c>
      <c r="L11" s="135">
        <v>3</v>
      </c>
      <c r="M11" s="135">
        <v>3</v>
      </c>
      <c r="N11" s="135">
        <v>3</v>
      </c>
      <c r="O11" s="135">
        <v>3</v>
      </c>
      <c r="P11" s="135">
        <v>3</v>
      </c>
      <c r="Q11" s="135">
        <v>3</v>
      </c>
      <c r="R11" s="135">
        <v>3</v>
      </c>
      <c r="S11" s="135">
        <v>3</v>
      </c>
      <c r="T11" s="135">
        <v>3</v>
      </c>
      <c r="U11" s="135">
        <v>3</v>
      </c>
      <c r="V11" s="135">
        <v>3</v>
      </c>
      <c r="W11" s="135">
        <v>3</v>
      </c>
      <c r="X11" s="135">
        <v>3</v>
      </c>
      <c r="Y11" s="135">
        <v>3</v>
      </c>
      <c r="Z11" s="135">
        <v>3</v>
      </c>
      <c r="AA11" s="135">
        <v>3</v>
      </c>
      <c r="AB11" s="135">
        <v>3</v>
      </c>
      <c r="AC11" s="135">
        <v>3</v>
      </c>
      <c r="AD11" s="135">
        <v>3</v>
      </c>
      <c r="AE11" s="135">
        <v>3</v>
      </c>
      <c r="AF11" s="135">
        <v>3</v>
      </c>
      <c r="AG11" s="135">
        <v>3</v>
      </c>
      <c r="AH11" s="135">
        <v>3</v>
      </c>
      <c r="AI11" s="135">
        <v>3</v>
      </c>
      <c r="AJ11" s="135">
        <v>3</v>
      </c>
      <c r="AK11" s="135">
        <v>3</v>
      </c>
      <c r="AL11" s="135">
        <v>3</v>
      </c>
      <c r="AM11" s="135">
        <v>3</v>
      </c>
      <c r="AN11" s="135">
        <v>3</v>
      </c>
      <c r="AO11" s="135">
        <v>3</v>
      </c>
      <c r="AP11" s="135">
        <v>3</v>
      </c>
      <c r="AQ11" s="135">
        <v>3</v>
      </c>
      <c r="AR11" s="135">
        <v>3</v>
      </c>
      <c r="AS11" s="135">
        <v>3</v>
      </c>
      <c r="AT11" s="135">
        <v>3</v>
      </c>
      <c r="AU11" s="135">
        <v>3</v>
      </c>
      <c r="AV11" s="135">
        <v>3</v>
      </c>
      <c r="AW11" s="135">
        <v>3</v>
      </c>
      <c r="AX11" s="135">
        <v>3</v>
      </c>
      <c r="AY11" s="135">
        <v>3</v>
      </c>
      <c r="AZ11" s="135">
        <v>3</v>
      </c>
      <c r="BA11" s="135">
        <v>3</v>
      </c>
      <c r="BB11" s="135">
        <v>3</v>
      </c>
      <c r="BC11" s="135">
        <v>3</v>
      </c>
      <c r="BD11" s="135">
        <v>3</v>
      </c>
    </row>
    <row r="12" spans="1:56" ht="45" x14ac:dyDescent="0.2">
      <c r="A12" s="148">
        <v>3</v>
      </c>
      <c r="B12" s="138" t="s">
        <v>1138</v>
      </c>
      <c r="C12" s="138">
        <v>1.5</v>
      </c>
      <c r="D12" s="138"/>
      <c r="E12" s="138">
        <v>1.5</v>
      </c>
      <c r="F12" s="138"/>
      <c r="G12" s="139" t="s">
        <v>1139</v>
      </c>
      <c r="H12" s="138"/>
      <c r="I12" s="138">
        <v>1.5</v>
      </c>
      <c r="J12" s="138"/>
      <c r="K12" s="138">
        <v>1.5</v>
      </c>
      <c r="L12" s="138"/>
      <c r="M12" s="139">
        <v>0.5</v>
      </c>
      <c r="N12" s="138"/>
      <c r="O12" s="149" t="s">
        <v>1140</v>
      </c>
      <c r="P12" s="149" t="s">
        <v>1140</v>
      </c>
      <c r="Q12" s="149" t="s">
        <v>1140</v>
      </c>
      <c r="R12" s="149" t="s">
        <v>1140</v>
      </c>
      <c r="S12" s="141">
        <v>54</v>
      </c>
      <c r="T12" s="141">
        <v>64</v>
      </c>
      <c r="U12" s="141">
        <v>56</v>
      </c>
      <c r="V12" s="141">
        <v>69</v>
      </c>
      <c r="W12" s="141">
        <f t="shared" si="1"/>
        <v>6</v>
      </c>
      <c r="X12" s="141">
        <f t="shared" si="0"/>
        <v>8</v>
      </c>
      <c r="Y12" s="141">
        <f t="shared" si="0"/>
        <v>7</v>
      </c>
      <c r="Z12" s="141">
        <f t="shared" si="0"/>
        <v>8</v>
      </c>
      <c r="AA12" s="142" t="s">
        <v>1290</v>
      </c>
      <c r="AB12" s="142" t="s">
        <v>1291</v>
      </c>
      <c r="AC12" s="142" t="s">
        <v>1292</v>
      </c>
      <c r="AD12" s="142" t="s">
        <v>1293</v>
      </c>
      <c r="AE12" s="142" t="s">
        <v>1310</v>
      </c>
      <c r="AF12" s="143"/>
      <c r="AG12" s="143"/>
      <c r="AH12" s="143"/>
      <c r="AI12" s="143"/>
      <c r="AJ12" s="143"/>
      <c r="AK12" s="142" t="s">
        <v>1290</v>
      </c>
      <c r="AL12" s="142" t="s">
        <v>1291</v>
      </c>
      <c r="AM12" s="142" t="s">
        <v>1292</v>
      </c>
      <c r="AN12" s="142" t="s">
        <v>1293</v>
      </c>
      <c r="AO12" s="142" t="s">
        <v>1310</v>
      </c>
      <c r="AP12" s="143"/>
      <c r="AQ12" s="143"/>
      <c r="AR12" s="143"/>
      <c r="AS12" s="143"/>
      <c r="AT12" s="143"/>
      <c r="AU12" s="144" t="s">
        <v>1295</v>
      </c>
      <c r="AV12" s="144" t="s">
        <v>1296</v>
      </c>
      <c r="AW12" s="144" t="s">
        <v>1297</v>
      </c>
      <c r="AX12" s="144" t="s">
        <v>1298</v>
      </c>
      <c r="AY12" s="144" t="s">
        <v>1311</v>
      </c>
      <c r="AZ12" s="143"/>
      <c r="BA12" s="143"/>
      <c r="BB12" s="143"/>
      <c r="BC12" s="143"/>
      <c r="BD12" s="143"/>
    </row>
    <row r="13" spans="1:56" ht="45" x14ac:dyDescent="0.2">
      <c r="A13" s="148">
        <v>3</v>
      </c>
      <c r="B13" s="138" t="s">
        <v>1144</v>
      </c>
      <c r="C13" s="138" t="s">
        <v>1145</v>
      </c>
      <c r="D13" s="138" t="s">
        <v>1146</v>
      </c>
      <c r="E13" s="138"/>
      <c r="F13" s="138" t="s">
        <v>1147</v>
      </c>
      <c r="G13" s="138"/>
      <c r="H13" s="138"/>
      <c r="I13" s="138">
        <v>1.5</v>
      </c>
      <c r="J13" s="138">
        <v>1.5</v>
      </c>
      <c r="K13" s="138"/>
      <c r="L13" s="138">
        <v>1.5</v>
      </c>
      <c r="M13" s="138"/>
      <c r="N13" s="138"/>
      <c r="O13" s="149" t="s">
        <v>1140</v>
      </c>
      <c r="P13" s="149" t="s">
        <v>1140</v>
      </c>
      <c r="Q13" s="149" t="s">
        <v>1140</v>
      </c>
      <c r="R13" s="149" t="s">
        <v>1140</v>
      </c>
      <c r="S13" s="141">
        <v>54</v>
      </c>
      <c r="T13" s="141">
        <v>64</v>
      </c>
      <c r="U13" s="141">
        <v>56</v>
      </c>
      <c r="V13" s="141">
        <v>69</v>
      </c>
      <c r="W13" s="141">
        <f t="shared" si="1"/>
        <v>6</v>
      </c>
      <c r="X13" s="141">
        <f t="shared" si="0"/>
        <v>8</v>
      </c>
      <c r="Y13" s="141">
        <f t="shared" si="0"/>
        <v>7</v>
      </c>
      <c r="Z13" s="141">
        <f t="shared" si="0"/>
        <v>8</v>
      </c>
      <c r="AA13" s="142" t="s">
        <v>1290</v>
      </c>
      <c r="AB13" s="142" t="s">
        <v>1291</v>
      </c>
      <c r="AC13" s="142" t="s">
        <v>1292</v>
      </c>
      <c r="AD13" s="142" t="s">
        <v>1293</v>
      </c>
      <c r="AE13" s="142" t="s">
        <v>1310</v>
      </c>
      <c r="AF13" s="145" t="s">
        <v>1290</v>
      </c>
      <c r="AG13" s="145" t="s">
        <v>1291</v>
      </c>
      <c r="AH13" s="145" t="s">
        <v>1292</v>
      </c>
      <c r="AI13" s="145" t="s">
        <v>1293</v>
      </c>
      <c r="AJ13" s="145" t="s">
        <v>1310</v>
      </c>
      <c r="AK13" s="137"/>
      <c r="AL13" s="137"/>
      <c r="AM13" s="137"/>
      <c r="AN13" s="137"/>
      <c r="AO13" s="137"/>
      <c r="AP13" s="145" t="s">
        <v>1290</v>
      </c>
      <c r="AQ13" s="145" t="s">
        <v>1291</v>
      </c>
      <c r="AR13" s="145" t="s">
        <v>1292</v>
      </c>
      <c r="AS13" s="145" t="s">
        <v>1293</v>
      </c>
      <c r="AT13" s="145" t="s">
        <v>1310</v>
      </c>
      <c r="AU13" s="137"/>
      <c r="AV13" s="137"/>
      <c r="AW13" s="137"/>
      <c r="AX13" s="137"/>
      <c r="AY13" s="137"/>
      <c r="AZ13" s="143"/>
      <c r="BA13" s="143"/>
      <c r="BB13" s="143"/>
      <c r="BC13" s="143"/>
      <c r="BD13" s="143"/>
    </row>
    <row r="14" spans="1:56" ht="45" x14ac:dyDescent="0.2">
      <c r="A14" s="148">
        <v>3</v>
      </c>
      <c r="B14" s="138" t="s">
        <v>1148</v>
      </c>
      <c r="C14" s="138"/>
      <c r="D14" s="138" t="s">
        <v>1149</v>
      </c>
      <c r="E14" s="138"/>
      <c r="F14" s="138" t="s">
        <v>1150</v>
      </c>
      <c r="G14" s="139" t="s">
        <v>1139</v>
      </c>
      <c r="H14" s="138"/>
      <c r="I14" s="138"/>
      <c r="J14" s="138">
        <v>1.5</v>
      </c>
      <c r="K14" s="138"/>
      <c r="L14" s="138">
        <v>1.5</v>
      </c>
      <c r="M14" s="139">
        <v>0.5</v>
      </c>
      <c r="N14" s="138"/>
      <c r="O14" s="149" t="s">
        <v>1140</v>
      </c>
      <c r="P14" s="149" t="s">
        <v>1140</v>
      </c>
      <c r="Q14" s="149" t="s">
        <v>1140</v>
      </c>
      <c r="R14" s="149" t="s">
        <v>1140</v>
      </c>
      <c r="S14" s="141">
        <v>54</v>
      </c>
      <c r="T14" s="141">
        <v>64</v>
      </c>
      <c r="U14" s="141">
        <v>56</v>
      </c>
      <c r="V14" s="141">
        <v>69</v>
      </c>
      <c r="W14" s="141">
        <f t="shared" si="1"/>
        <v>6</v>
      </c>
      <c r="X14" s="141">
        <f t="shared" si="0"/>
        <v>8</v>
      </c>
      <c r="Y14" s="141">
        <f t="shared" si="0"/>
        <v>7</v>
      </c>
      <c r="Z14" s="141">
        <f t="shared" si="0"/>
        <v>8</v>
      </c>
      <c r="AA14" s="137"/>
      <c r="AB14" s="137"/>
      <c r="AC14" s="137"/>
      <c r="AD14" s="137"/>
      <c r="AE14" s="137"/>
      <c r="AF14" s="145" t="s">
        <v>1290</v>
      </c>
      <c r="AG14" s="145" t="s">
        <v>1291</v>
      </c>
      <c r="AH14" s="145" t="s">
        <v>1292</v>
      </c>
      <c r="AI14" s="145" t="s">
        <v>1293</v>
      </c>
      <c r="AJ14" s="145" t="s">
        <v>1310</v>
      </c>
      <c r="AK14" s="137"/>
      <c r="AL14" s="137"/>
      <c r="AM14" s="137"/>
      <c r="AN14" s="137"/>
      <c r="AO14" s="137"/>
      <c r="AP14" s="145" t="s">
        <v>1290</v>
      </c>
      <c r="AQ14" s="145" t="s">
        <v>1291</v>
      </c>
      <c r="AR14" s="145" t="s">
        <v>1292</v>
      </c>
      <c r="AS14" s="145" t="s">
        <v>1293</v>
      </c>
      <c r="AT14" s="145" t="s">
        <v>1310</v>
      </c>
      <c r="AU14" s="144" t="s">
        <v>1295</v>
      </c>
      <c r="AV14" s="144" t="s">
        <v>1296</v>
      </c>
      <c r="AW14" s="144" t="s">
        <v>1297</v>
      </c>
      <c r="AX14" s="144" t="s">
        <v>1298</v>
      </c>
      <c r="AY14" s="144" t="s">
        <v>1311</v>
      </c>
      <c r="AZ14" s="143"/>
      <c r="BA14" s="143"/>
      <c r="BB14" s="143"/>
      <c r="BC14" s="143"/>
      <c r="BD14" s="143"/>
    </row>
    <row r="15" spans="1:56" x14ac:dyDescent="0.2">
      <c r="A15" s="135">
        <v>4</v>
      </c>
      <c r="B15" s="135">
        <v>4</v>
      </c>
      <c r="C15" s="135">
        <v>4</v>
      </c>
      <c r="D15" s="135">
        <v>4</v>
      </c>
      <c r="E15" s="135">
        <v>4</v>
      </c>
      <c r="F15" s="135">
        <v>4</v>
      </c>
      <c r="G15" s="135">
        <v>4</v>
      </c>
      <c r="H15" s="135">
        <v>4</v>
      </c>
      <c r="I15" s="135">
        <v>4</v>
      </c>
      <c r="J15" s="135">
        <v>4</v>
      </c>
      <c r="K15" s="135">
        <v>4</v>
      </c>
      <c r="L15" s="135">
        <v>4</v>
      </c>
      <c r="M15" s="135">
        <v>4</v>
      </c>
      <c r="N15" s="135">
        <v>4</v>
      </c>
      <c r="O15" s="135">
        <v>4</v>
      </c>
      <c r="P15" s="135">
        <v>4</v>
      </c>
      <c r="Q15" s="135">
        <v>4</v>
      </c>
      <c r="R15" s="135">
        <v>4</v>
      </c>
      <c r="S15" s="135">
        <v>4</v>
      </c>
      <c r="T15" s="135">
        <v>4</v>
      </c>
      <c r="U15" s="135">
        <v>4</v>
      </c>
      <c r="V15" s="135">
        <v>4</v>
      </c>
      <c r="W15" s="135">
        <v>4</v>
      </c>
      <c r="X15" s="135">
        <v>4</v>
      </c>
      <c r="Y15" s="135">
        <v>4</v>
      </c>
      <c r="Z15" s="135">
        <v>4</v>
      </c>
      <c r="AA15" s="135">
        <v>4</v>
      </c>
      <c r="AB15" s="135">
        <v>4</v>
      </c>
      <c r="AC15" s="135">
        <v>4</v>
      </c>
      <c r="AD15" s="135">
        <v>4</v>
      </c>
      <c r="AE15" s="135">
        <v>4</v>
      </c>
      <c r="AF15" s="135">
        <v>4</v>
      </c>
      <c r="AG15" s="135">
        <v>4</v>
      </c>
      <c r="AH15" s="135">
        <v>4</v>
      </c>
      <c r="AI15" s="135">
        <v>4</v>
      </c>
      <c r="AJ15" s="135">
        <v>4</v>
      </c>
      <c r="AK15" s="135">
        <v>4</v>
      </c>
      <c r="AL15" s="135">
        <v>4</v>
      </c>
      <c r="AM15" s="135">
        <v>4</v>
      </c>
      <c r="AN15" s="135">
        <v>4</v>
      </c>
      <c r="AO15" s="135">
        <v>4</v>
      </c>
      <c r="AP15" s="135">
        <v>4</v>
      </c>
      <c r="AQ15" s="135">
        <v>4</v>
      </c>
      <c r="AR15" s="135">
        <v>4</v>
      </c>
      <c r="AS15" s="135">
        <v>4</v>
      </c>
      <c r="AT15" s="135">
        <v>4</v>
      </c>
      <c r="AU15" s="135">
        <v>4</v>
      </c>
      <c r="AV15" s="135">
        <v>4</v>
      </c>
      <c r="AW15" s="135">
        <v>4</v>
      </c>
      <c r="AX15" s="135">
        <v>4</v>
      </c>
      <c r="AY15" s="135">
        <v>4</v>
      </c>
      <c r="AZ15" s="135">
        <v>4</v>
      </c>
      <c r="BA15" s="135">
        <v>4</v>
      </c>
      <c r="BB15" s="135">
        <v>4</v>
      </c>
      <c r="BC15" s="135">
        <v>4</v>
      </c>
      <c r="BD15" s="135">
        <v>4</v>
      </c>
    </row>
    <row r="16" spans="1:56" ht="30" x14ac:dyDescent="0.2">
      <c r="A16" s="148">
        <v>4</v>
      </c>
      <c r="B16" s="138" t="s">
        <v>1151</v>
      </c>
      <c r="C16" s="138" t="s">
        <v>1152</v>
      </c>
      <c r="D16" s="138"/>
      <c r="E16" s="138" t="s">
        <v>1153</v>
      </c>
      <c r="F16" s="138"/>
      <c r="G16" s="139" t="s">
        <v>1154</v>
      </c>
      <c r="H16" s="138"/>
      <c r="I16" s="138">
        <v>3</v>
      </c>
      <c r="J16" s="138"/>
      <c r="K16" s="138">
        <v>3</v>
      </c>
      <c r="L16" s="138"/>
      <c r="M16" s="139">
        <v>0.5</v>
      </c>
      <c r="N16" s="138"/>
      <c r="O16" s="140">
        <v>44046</v>
      </c>
      <c r="P16" s="140">
        <v>44046</v>
      </c>
      <c r="Q16" s="140">
        <v>44046</v>
      </c>
      <c r="R16" s="140">
        <v>44046</v>
      </c>
      <c r="S16" s="141">
        <v>34</v>
      </c>
      <c r="T16" s="141">
        <v>65</v>
      </c>
      <c r="U16" s="141">
        <v>45</v>
      </c>
      <c r="V16" s="141">
        <v>63</v>
      </c>
      <c r="W16" s="141">
        <f t="shared" si="1"/>
        <v>4</v>
      </c>
      <c r="X16" s="141">
        <f t="shared" si="0"/>
        <v>8</v>
      </c>
      <c r="Y16" s="141">
        <f t="shared" si="0"/>
        <v>5</v>
      </c>
      <c r="Z16" s="141">
        <f t="shared" si="0"/>
        <v>7</v>
      </c>
      <c r="AA16" s="142" t="s">
        <v>1312</v>
      </c>
      <c r="AB16" s="142" t="s">
        <v>1313</v>
      </c>
      <c r="AC16" s="142" t="s">
        <v>1314</v>
      </c>
      <c r="AD16" s="142" t="s">
        <v>1315</v>
      </c>
      <c r="AE16" s="142"/>
      <c r="AF16" s="143"/>
      <c r="AG16" s="143"/>
      <c r="AH16" s="143"/>
      <c r="AI16" s="143"/>
      <c r="AJ16" s="143"/>
      <c r="AK16" s="142" t="s">
        <v>1312</v>
      </c>
      <c r="AL16" s="142" t="s">
        <v>1313</v>
      </c>
      <c r="AM16" s="142" t="s">
        <v>1314</v>
      </c>
      <c r="AN16" s="142" t="s">
        <v>1315</v>
      </c>
      <c r="AO16" s="142"/>
      <c r="AP16" s="143"/>
      <c r="AQ16" s="143"/>
      <c r="AR16" s="143"/>
      <c r="AS16" s="143"/>
      <c r="AT16" s="143"/>
      <c r="AU16" s="144" t="s">
        <v>1295</v>
      </c>
      <c r="AV16" s="144" t="s">
        <v>1296</v>
      </c>
      <c r="AW16" s="144" t="s">
        <v>1297</v>
      </c>
      <c r="AX16" s="144" t="s">
        <v>1298</v>
      </c>
      <c r="AY16" s="144"/>
      <c r="AZ16" s="143"/>
      <c r="BA16" s="143"/>
      <c r="BB16" s="143"/>
      <c r="BC16" s="143"/>
      <c r="BD16" s="143"/>
    </row>
    <row r="17" spans="1:56" ht="30" x14ac:dyDescent="0.2">
      <c r="A17" s="148">
        <v>4</v>
      </c>
      <c r="B17" s="138" t="s">
        <v>1162</v>
      </c>
      <c r="C17" s="138">
        <v>1.5</v>
      </c>
      <c r="D17" s="138"/>
      <c r="E17" s="138">
        <v>1.5</v>
      </c>
      <c r="F17" s="138">
        <v>1.5</v>
      </c>
      <c r="G17" s="138">
        <v>1.5</v>
      </c>
      <c r="H17" s="139" t="s">
        <v>1163</v>
      </c>
      <c r="I17" s="138">
        <v>1.5</v>
      </c>
      <c r="J17" s="138"/>
      <c r="K17" s="138">
        <v>1.5</v>
      </c>
      <c r="L17" s="138">
        <v>1.5</v>
      </c>
      <c r="M17" s="138">
        <v>1.5</v>
      </c>
      <c r="N17" s="139">
        <v>0.75</v>
      </c>
      <c r="O17" s="140">
        <v>44046</v>
      </c>
      <c r="P17" s="140">
        <v>44046</v>
      </c>
      <c r="Q17" s="140">
        <v>44046</v>
      </c>
      <c r="R17" s="140">
        <v>44046</v>
      </c>
      <c r="S17" s="141">
        <v>34</v>
      </c>
      <c r="T17" s="141">
        <v>65</v>
      </c>
      <c r="U17" s="141">
        <v>45</v>
      </c>
      <c r="V17" s="141">
        <v>63</v>
      </c>
      <c r="W17" s="141">
        <f t="shared" si="1"/>
        <v>4</v>
      </c>
      <c r="X17" s="141">
        <f t="shared" si="0"/>
        <v>8</v>
      </c>
      <c r="Y17" s="141">
        <f t="shared" si="0"/>
        <v>5</v>
      </c>
      <c r="Z17" s="141">
        <f t="shared" si="0"/>
        <v>7</v>
      </c>
      <c r="AA17" s="142" t="s">
        <v>1290</v>
      </c>
      <c r="AB17" s="142" t="s">
        <v>1291</v>
      </c>
      <c r="AC17" s="142" t="s">
        <v>1292</v>
      </c>
      <c r="AD17" s="142" t="s">
        <v>1293</v>
      </c>
      <c r="AE17" s="142"/>
      <c r="AF17" s="143"/>
      <c r="AG17" s="143"/>
      <c r="AH17" s="143"/>
      <c r="AI17" s="143"/>
      <c r="AJ17" s="143"/>
      <c r="AK17" s="142" t="s">
        <v>1290</v>
      </c>
      <c r="AL17" s="142" t="s">
        <v>1291</v>
      </c>
      <c r="AM17" s="142" t="s">
        <v>1292</v>
      </c>
      <c r="AN17" s="142" t="s">
        <v>1293</v>
      </c>
      <c r="AO17" s="142"/>
      <c r="AP17" s="145" t="s">
        <v>1290</v>
      </c>
      <c r="AQ17" s="145" t="s">
        <v>1291</v>
      </c>
      <c r="AR17" s="145" t="s">
        <v>1292</v>
      </c>
      <c r="AS17" s="145" t="s">
        <v>1293</v>
      </c>
      <c r="AT17" s="145"/>
      <c r="AU17" s="142" t="s">
        <v>1290</v>
      </c>
      <c r="AV17" s="142" t="s">
        <v>1291</v>
      </c>
      <c r="AW17" s="142" t="s">
        <v>1292</v>
      </c>
      <c r="AX17" s="142" t="s">
        <v>1293</v>
      </c>
      <c r="AY17" s="142"/>
      <c r="AZ17" s="146" t="s">
        <v>1316</v>
      </c>
      <c r="BA17" s="146" t="s">
        <v>1317</v>
      </c>
      <c r="BB17" s="146" t="s">
        <v>1318</v>
      </c>
      <c r="BC17" s="146" t="s">
        <v>1319</v>
      </c>
      <c r="BD17" s="146"/>
    </row>
    <row r="18" spans="1:56" ht="30" x14ac:dyDescent="0.2">
      <c r="A18" s="148">
        <v>4</v>
      </c>
      <c r="B18" s="138" t="s">
        <v>1171</v>
      </c>
      <c r="C18" s="138"/>
      <c r="D18" s="138">
        <v>2</v>
      </c>
      <c r="E18" s="138"/>
      <c r="F18" s="138">
        <v>2</v>
      </c>
      <c r="G18" s="139" t="s">
        <v>1131</v>
      </c>
      <c r="H18" s="138"/>
      <c r="I18" s="138"/>
      <c r="J18" s="138">
        <v>2</v>
      </c>
      <c r="K18" s="138"/>
      <c r="L18" s="138">
        <v>2</v>
      </c>
      <c r="M18" s="139">
        <v>0.25</v>
      </c>
      <c r="N18" s="138"/>
      <c r="O18" s="140">
        <v>44046</v>
      </c>
      <c r="P18" s="140">
        <v>44046</v>
      </c>
      <c r="Q18" s="140">
        <v>44046</v>
      </c>
      <c r="R18" s="140">
        <v>44046</v>
      </c>
      <c r="S18" s="141">
        <v>34</v>
      </c>
      <c r="T18" s="141">
        <v>65</v>
      </c>
      <c r="U18" s="141">
        <v>45</v>
      </c>
      <c r="V18" s="141">
        <v>63</v>
      </c>
      <c r="W18" s="141">
        <f t="shared" si="1"/>
        <v>4</v>
      </c>
      <c r="X18" s="141">
        <f t="shared" si="0"/>
        <v>8</v>
      </c>
      <c r="Y18" s="141">
        <f t="shared" si="0"/>
        <v>5</v>
      </c>
      <c r="Z18" s="141">
        <f t="shared" si="0"/>
        <v>7</v>
      </c>
      <c r="AA18" s="137"/>
      <c r="AB18" s="137"/>
      <c r="AC18" s="137"/>
      <c r="AD18" s="137"/>
      <c r="AE18" s="137"/>
      <c r="AF18" s="145" t="s">
        <v>1320</v>
      </c>
      <c r="AG18" s="145" t="s">
        <v>1321</v>
      </c>
      <c r="AH18" s="145" t="s">
        <v>1322</v>
      </c>
      <c r="AI18" s="145" t="s">
        <v>1323</v>
      </c>
      <c r="AJ18" s="145"/>
      <c r="AK18" s="137"/>
      <c r="AL18" s="137"/>
      <c r="AM18" s="137"/>
      <c r="AN18" s="137"/>
      <c r="AO18" s="137"/>
      <c r="AP18" s="145" t="s">
        <v>1320</v>
      </c>
      <c r="AQ18" s="145" t="s">
        <v>1321</v>
      </c>
      <c r="AR18" s="145" t="s">
        <v>1322</v>
      </c>
      <c r="AS18" s="145" t="s">
        <v>1323</v>
      </c>
      <c r="AT18" s="145"/>
      <c r="AU18" s="144" t="s">
        <v>1305</v>
      </c>
      <c r="AV18" s="144" t="s">
        <v>1306</v>
      </c>
      <c r="AW18" s="144" t="s">
        <v>1307</v>
      </c>
      <c r="AX18" s="144" t="s">
        <v>1308</v>
      </c>
      <c r="AY18" s="144"/>
      <c r="AZ18" s="143"/>
      <c r="BA18" s="143"/>
      <c r="BB18" s="143"/>
      <c r="BC18" s="143"/>
      <c r="BD18" s="143"/>
    </row>
    <row r="19" spans="1:56" ht="16" x14ac:dyDescent="0.2">
      <c r="A19" s="150">
        <v>4</v>
      </c>
      <c r="B19" s="151" t="s">
        <v>1179</v>
      </c>
      <c r="C19" s="138">
        <v>1.5</v>
      </c>
      <c r="D19" s="138">
        <v>1.5</v>
      </c>
      <c r="E19" s="138">
        <v>1.5</v>
      </c>
      <c r="F19" s="138"/>
      <c r="G19" s="138">
        <v>1.5</v>
      </c>
      <c r="H19" s="138"/>
      <c r="I19" s="138">
        <v>1.5</v>
      </c>
      <c r="J19" s="138">
        <v>1.5</v>
      </c>
      <c r="K19" s="138">
        <v>1.5</v>
      </c>
      <c r="L19" s="138"/>
      <c r="M19" s="138">
        <v>1.5</v>
      </c>
      <c r="N19" s="138"/>
      <c r="O19" s="140">
        <v>44046</v>
      </c>
      <c r="P19" s="140">
        <v>44046</v>
      </c>
      <c r="Q19" s="140">
        <v>44046</v>
      </c>
      <c r="R19" s="140">
        <v>44046</v>
      </c>
      <c r="S19" s="141">
        <v>34</v>
      </c>
      <c r="T19" s="141">
        <v>65</v>
      </c>
      <c r="U19" s="141">
        <v>45</v>
      </c>
      <c r="V19" s="141">
        <v>63</v>
      </c>
      <c r="W19" s="141">
        <f t="shared" si="1"/>
        <v>4</v>
      </c>
      <c r="X19" s="141">
        <f t="shared" si="0"/>
        <v>8</v>
      </c>
      <c r="Y19" s="141">
        <f t="shared" si="0"/>
        <v>5</v>
      </c>
      <c r="Z19" s="141">
        <f t="shared" si="0"/>
        <v>7</v>
      </c>
      <c r="AA19" s="142" t="s">
        <v>1290</v>
      </c>
      <c r="AB19" s="142" t="s">
        <v>1291</v>
      </c>
      <c r="AC19" s="142" t="s">
        <v>1292</v>
      </c>
      <c r="AD19" s="142" t="s">
        <v>1293</v>
      </c>
      <c r="AE19" s="142"/>
      <c r="AF19" s="145" t="s">
        <v>1290</v>
      </c>
      <c r="AG19" s="145" t="s">
        <v>1291</v>
      </c>
      <c r="AH19" s="145" t="s">
        <v>1292</v>
      </c>
      <c r="AI19" s="145" t="s">
        <v>1293</v>
      </c>
      <c r="AJ19" s="145"/>
      <c r="AK19" s="142" t="s">
        <v>1290</v>
      </c>
      <c r="AL19" s="142" t="s">
        <v>1291</v>
      </c>
      <c r="AM19" s="142" t="s">
        <v>1292</v>
      </c>
      <c r="AN19" s="142" t="s">
        <v>1293</v>
      </c>
      <c r="AO19" s="142"/>
      <c r="AP19" s="143"/>
      <c r="AQ19" s="143"/>
      <c r="AR19" s="143"/>
      <c r="AS19" s="143"/>
      <c r="AT19" s="143"/>
      <c r="AU19" s="142" t="s">
        <v>1290</v>
      </c>
      <c r="AV19" s="142" t="s">
        <v>1291</v>
      </c>
      <c r="AW19" s="142" t="s">
        <v>1292</v>
      </c>
      <c r="AX19" s="142" t="s">
        <v>1293</v>
      </c>
      <c r="AY19" s="142"/>
      <c r="AZ19" s="143"/>
      <c r="BA19" s="143"/>
      <c r="BB19" s="143"/>
      <c r="BC19" s="143"/>
      <c r="BD19" s="143"/>
    </row>
    <row r="20" spans="1:56" ht="30" x14ac:dyDescent="0.2">
      <c r="A20" s="148">
        <v>4</v>
      </c>
      <c r="B20" s="138" t="s">
        <v>1180</v>
      </c>
      <c r="C20" s="138"/>
      <c r="D20" s="138">
        <v>4</v>
      </c>
      <c r="E20" s="138"/>
      <c r="F20" s="138">
        <v>4</v>
      </c>
      <c r="G20" s="138"/>
      <c r="H20" s="139" t="s">
        <v>1181</v>
      </c>
      <c r="I20" s="138"/>
      <c r="J20" s="138">
        <v>4</v>
      </c>
      <c r="K20" s="138"/>
      <c r="L20" s="138">
        <v>4</v>
      </c>
      <c r="M20" s="138"/>
      <c r="N20" s="139">
        <v>1</v>
      </c>
      <c r="O20" s="140">
        <v>44046</v>
      </c>
      <c r="P20" s="140">
        <v>44046</v>
      </c>
      <c r="Q20" s="140">
        <v>44046</v>
      </c>
      <c r="R20" s="140">
        <v>44046</v>
      </c>
      <c r="S20" s="141">
        <v>34</v>
      </c>
      <c r="T20" s="141">
        <v>65</v>
      </c>
      <c r="U20" s="141">
        <v>45</v>
      </c>
      <c r="V20" s="141">
        <v>63</v>
      </c>
      <c r="W20" s="141">
        <f t="shared" si="1"/>
        <v>4</v>
      </c>
      <c r="X20" s="141">
        <f t="shared" si="1"/>
        <v>8</v>
      </c>
      <c r="Y20" s="141">
        <f t="shared" si="1"/>
        <v>5</v>
      </c>
      <c r="Z20" s="141">
        <f t="shared" si="1"/>
        <v>7</v>
      </c>
      <c r="AA20" s="137"/>
      <c r="AB20" s="137"/>
      <c r="AC20" s="137"/>
      <c r="AD20" s="137"/>
      <c r="AE20" s="137"/>
      <c r="AF20" s="145" t="s">
        <v>1324</v>
      </c>
      <c r="AG20" s="145" t="s">
        <v>1325</v>
      </c>
      <c r="AH20" s="145" t="s">
        <v>1326</v>
      </c>
      <c r="AI20" s="145" t="s">
        <v>1327</v>
      </c>
      <c r="AJ20" s="145"/>
      <c r="AK20" s="137"/>
      <c r="AL20" s="137"/>
      <c r="AM20" s="137"/>
      <c r="AN20" s="137"/>
      <c r="AO20" s="137"/>
      <c r="AP20" s="145" t="s">
        <v>1324</v>
      </c>
      <c r="AQ20" s="145" t="s">
        <v>1325</v>
      </c>
      <c r="AR20" s="145" t="s">
        <v>1326</v>
      </c>
      <c r="AS20" s="145" t="s">
        <v>1327</v>
      </c>
      <c r="AT20" s="145"/>
      <c r="AU20" s="137"/>
      <c r="AV20" s="137"/>
      <c r="AW20" s="137"/>
      <c r="AX20" s="137"/>
      <c r="AY20" s="137"/>
      <c r="AZ20" s="146" t="s">
        <v>1300</v>
      </c>
      <c r="BA20" s="146" t="s">
        <v>1301</v>
      </c>
      <c r="BB20" s="146" t="s">
        <v>1302</v>
      </c>
      <c r="BC20" s="146" t="s">
        <v>1303</v>
      </c>
      <c r="BD20" s="146"/>
    </row>
    <row r="21" spans="1:56" x14ac:dyDescent="0.2">
      <c r="A21" s="135">
        <v>6</v>
      </c>
      <c r="B21" s="135">
        <v>6</v>
      </c>
      <c r="C21" s="135">
        <v>6</v>
      </c>
      <c r="D21" s="135">
        <v>6</v>
      </c>
      <c r="E21" s="135">
        <v>6</v>
      </c>
      <c r="F21" s="135">
        <v>6</v>
      </c>
      <c r="G21" s="135">
        <v>6</v>
      </c>
      <c r="H21" s="135">
        <v>6</v>
      </c>
      <c r="I21" s="135">
        <v>6</v>
      </c>
      <c r="J21" s="135">
        <v>6</v>
      </c>
      <c r="K21" s="135">
        <v>6</v>
      </c>
      <c r="L21" s="135">
        <v>6</v>
      </c>
      <c r="M21" s="135">
        <v>6</v>
      </c>
      <c r="N21" s="135">
        <v>6</v>
      </c>
      <c r="O21" s="135">
        <v>6</v>
      </c>
      <c r="P21" s="135">
        <v>6</v>
      </c>
      <c r="Q21" s="135">
        <v>6</v>
      </c>
      <c r="R21" s="135">
        <v>6</v>
      </c>
      <c r="S21" s="135">
        <v>6</v>
      </c>
      <c r="T21" s="135">
        <v>6</v>
      </c>
      <c r="U21" s="135">
        <v>6</v>
      </c>
      <c r="V21" s="135">
        <v>6</v>
      </c>
      <c r="W21" s="135">
        <v>6</v>
      </c>
      <c r="X21" s="135">
        <v>6</v>
      </c>
      <c r="Y21" s="135">
        <v>6</v>
      </c>
      <c r="Z21" s="135">
        <v>6</v>
      </c>
      <c r="AA21" s="135">
        <v>6</v>
      </c>
      <c r="AB21" s="135">
        <v>6</v>
      </c>
      <c r="AC21" s="135">
        <v>6</v>
      </c>
      <c r="AD21" s="135">
        <v>6</v>
      </c>
      <c r="AE21" s="135">
        <v>6</v>
      </c>
      <c r="AF21" s="135">
        <v>6</v>
      </c>
      <c r="AG21" s="135">
        <v>6</v>
      </c>
      <c r="AH21" s="135">
        <v>6</v>
      </c>
      <c r="AI21" s="135">
        <v>6</v>
      </c>
      <c r="AJ21" s="135">
        <v>6</v>
      </c>
      <c r="AK21" s="135">
        <v>6</v>
      </c>
      <c r="AL21" s="135">
        <v>6</v>
      </c>
      <c r="AM21" s="135">
        <v>6</v>
      </c>
      <c r="AN21" s="135">
        <v>6</v>
      </c>
      <c r="AO21" s="135">
        <v>6</v>
      </c>
      <c r="AP21" s="135">
        <v>6</v>
      </c>
      <c r="AQ21" s="135">
        <v>6</v>
      </c>
      <c r="AR21" s="135">
        <v>6</v>
      </c>
      <c r="AS21" s="135">
        <v>6</v>
      </c>
      <c r="AT21" s="135">
        <v>6</v>
      </c>
      <c r="AU21" s="135">
        <v>6</v>
      </c>
      <c r="AV21" s="135">
        <v>6</v>
      </c>
      <c r="AW21" s="135">
        <v>6</v>
      </c>
      <c r="AX21" s="135">
        <v>6</v>
      </c>
      <c r="AY21" s="135">
        <v>6</v>
      </c>
      <c r="AZ21" s="135">
        <v>6</v>
      </c>
      <c r="BA21" s="135">
        <v>6</v>
      </c>
      <c r="BB21" s="135">
        <v>6</v>
      </c>
      <c r="BC21" s="135">
        <v>6</v>
      </c>
      <c r="BD21" s="135">
        <v>6</v>
      </c>
    </row>
    <row r="22" spans="1:56" ht="16" x14ac:dyDescent="0.2">
      <c r="A22" s="148">
        <v>6</v>
      </c>
      <c r="B22" s="138" t="s">
        <v>1189</v>
      </c>
      <c r="C22" s="138">
        <v>1.5</v>
      </c>
      <c r="D22" s="138"/>
      <c r="E22" s="138"/>
      <c r="F22" s="138">
        <v>1.5</v>
      </c>
      <c r="G22" s="138"/>
      <c r="H22" s="138"/>
      <c r="I22" s="138">
        <v>1.5</v>
      </c>
      <c r="J22" s="138"/>
      <c r="K22" s="138"/>
      <c r="L22" s="138">
        <v>1.5</v>
      </c>
      <c r="M22" s="138"/>
      <c r="N22" s="138"/>
      <c r="O22" s="149" t="s">
        <v>1190</v>
      </c>
      <c r="P22" s="149" t="s">
        <v>1190</v>
      </c>
      <c r="Q22" s="149" t="s">
        <v>1190</v>
      </c>
      <c r="R22" s="149" t="s">
        <v>1190</v>
      </c>
      <c r="S22" s="141">
        <v>52</v>
      </c>
      <c r="T22" s="141">
        <v>67</v>
      </c>
      <c r="U22" s="141">
        <v>48</v>
      </c>
      <c r="V22" s="141">
        <v>59</v>
      </c>
      <c r="W22" s="141">
        <f t="shared" si="1"/>
        <v>6</v>
      </c>
      <c r="X22" s="141">
        <f t="shared" si="1"/>
        <v>8</v>
      </c>
      <c r="Y22" s="141">
        <f t="shared" si="1"/>
        <v>6</v>
      </c>
      <c r="Z22" s="141">
        <f t="shared" si="1"/>
        <v>7</v>
      </c>
      <c r="AA22" s="142" t="s">
        <v>1290</v>
      </c>
      <c r="AB22" s="142" t="s">
        <v>1291</v>
      </c>
      <c r="AC22" s="142" t="s">
        <v>1292</v>
      </c>
      <c r="AD22" s="142" t="s">
        <v>1293</v>
      </c>
      <c r="AE22" s="142" t="s">
        <v>1294</v>
      </c>
      <c r="AF22" s="143"/>
      <c r="AG22" s="143"/>
      <c r="AH22" s="143"/>
      <c r="AI22" s="143"/>
      <c r="AJ22" s="143"/>
      <c r="AK22" s="137"/>
      <c r="AL22" s="137"/>
      <c r="AM22" s="137"/>
      <c r="AN22" s="137"/>
      <c r="AO22" s="137"/>
      <c r="AP22" s="145" t="s">
        <v>1290</v>
      </c>
      <c r="AQ22" s="145" t="s">
        <v>1291</v>
      </c>
      <c r="AR22" s="145" t="s">
        <v>1292</v>
      </c>
      <c r="AS22" s="145" t="s">
        <v>1293</v>
      </c>
      <c r="AT22" s="145" t="s">
        <v>1294</v>
      </c>
      <c r="AU22" s="137"/>
      <c r="AV22" s="137"/>
      <c r="AW22" s="137"/>
      <c r="AX22" s="137"/>
      <c r="AY22" s="137"/>
      <c r="AZ22" s="143"/>
      <c r="BA22" s="143"/>
      <c r="BB22" s="143"/>
      <c r="BC22" s="143"/>
      <c r="BD22" s="143"/>
    </row>
    <row r="23" spans="1:56" ht="45" x14ac:dyDescent="0.2">
      <c r="A23" s="148">
        <v>6</v>
      </c>
      <c r="B23" s="138" t="s">
        <v>1191</v>
      </c>
      <c r="C23" s="138"/>
      <c r="D23" s="138">
        <v>1.5</v>
      </c>
      <c r="E23" s="138">
        <v>1.5</v>
      </c>
      <c r="F23" s="138"/>
      <c r="G23" s="138" t="s">
        <v>1192</v>
      </c>
      <c r="H23" s="138"/>
      <c r="I23" s="138"/>
      <c r="J23" s="138">
        <v>1.5</v>
      </c>
      <c r="K23" s="138">
        <v>1.5</v>
      </c>
      <c r="L23" s="138"/>
      <c r="M23" s="138" t="s">
        <v>1193</v>
      </c>
      <c r="N23" s="138"/>
      <c r="O23" s="149" t="s">
        <v>1190</v>
      </c>
      <c r="P23" s="149" t="s">
        <v>1190</v>
      </c>
      <c r="Q23" s="149" t="s">
        <v>1190</v>
      </c>
      <c r="R23" s="149" t="s">
        <v>1190</v>
      </c>
      <c r="S23" s="141">
        <v>52</v>
      </c>
      <c r="T23" s="141">
        <v>67</v>
      </c>
      <c r="U23" s="141">
        <v>48</v>
      </c>
      <c r="V23" s="141">
        <v>59</v>
      </c>
      <c r="W23" s="141">
        <f t="shared" si="1"/>
        <v>6</v>
      </c>
      <c r="X23" s="141">
        <f t="shared" si="1"/>
        <v>8</v>
      </c>
      <c r="Y23" s="141">
        <f t="shared" si="1"/>
        <v>6</v>
      </c>
      <c r="Z23" s="141">
        <f t="shared" si="1"/>
        <v>7</v>
      </c>
      <c r="AA23" s="137"/>
      <c r="AB23" s="137"/>
      <c r="AC23" s="137"/>
      <c r="AD23" s="137"/>
      <c r="AE23" s="137"/>
      <c r="AF23" s="145" t="s">
        <v>1290</v>
      </c>
      <c r="AG23" s="145" t="s">
        <v>1291</v>
      </c>
      <c r="AH23" s="145" t="s">
        <v>1292</v>
      </c>
      <c r="AI23" s="145" t="s">
        <v>1293</v>
      </c>
      <c r="AJ23" s="145" t="s">
        <v>1294</v>
      </c>
      <c r="AK23" s="142" t="s">
        <v>1290</v>
      </c>
      <c r="AL23" s="142" t="s">
        <v>1291</v>
      </c>
      <c r="AM23" s="142" t="s">
        <v>1292</v>
      </c>
      <c r="AN23" s="142" t="s">
        <v>1293</v>
      </c>
      <c r="AO23" s="142" t="s">
        <v>1294</v>
      </c>
      <c r="AP23" s="143"/>
      <c r="AQ23" s="143"/>
      <c r="AR23" s="143"/>
      <c r="AS23" s="143"/>
      <c r="AT23" s="143"/>
      <c r="AU23" s="142" t="s">
        <v>1328</v>
      </c>
      <c r="AV23" s="142" t="s">
        <v>1329</v>
      </c>
      <c r="AW23" s="142" t="s">
        <v>1330</v>
      </c>
      <c r="AX23" s="142" t="s">
        <v>1331</v>
      </c>
      <c r="AY23" s="142" t="s">
        <v>1332</v>
      </c>
      <c r="AZ23" s="143"/>
      <c r="BA23" s="143"/>
      <c r="BB23" s="143"/>
      <c r="BC23" s="143"/>
      <c r="BD23" s="143"/>
    </row>
    <row r="24" spans="1:56" hidden="1" x14ac:dyDescent="0.2">
      <c r="W24" s="2045" t="s">
        <v>1243</v>
      </c>
      <c r="X24" s="2046"/>
      <c r="Y24" s="2046"/>
      <c r="Z24" s="2046"/>
      <c r="AA24" s="153">
        <f>(COUNTA(AA3:AA23)-5)</f>
        <v>10</v>
      </c>
      <c r="AB24" s="153">
        <f>(COUNTA(AB3:AB23)-5)</f>
        <v>10</v>
      </c>
      <c r="AC24" s="153">
        <f>(COUNTA(AC3:AC23)-5)</f>
        <v>10</v>
      </c>
      <c r="AD24" s="153">
        <f>(COUNTA(AD3:AD23)-5)*2</f>
        <v>20</v>
      </c>
      <c r="AE24" s="153">
        <f>COUNTA(AE3:AE23)-5+2</f>
        <v>9</v>
      </c>
      <c r="AF24" s="153">
        <f>(COUNTA(AF3:AF23)-5)</f>
        <v>10</v>
      </c>
      <c r="AG24" s="153">
        <f>(COUNTA(AG3:AG23)-5)</f>
        <v>10</v>
      </c>
      <c r="AH24" s="153">
        <f>(COUNTA(AH3:AH23)-5)</f>
        <v>10</v>
      </c>
      <c r="AI24" s="153">
        <f>(COUNTA(AI3:AI23)-5)*2</f>
        <v>20</v>
      </c>
      <c r="AJ24" s="153">
        <f>COUNTA(AJ3:AJ23)-5+2</f>
        <v>9</v>
      </c>
      <c r="AK24" s="153">
        <f>(COUNTA(AK3:AK23)-5)</f>
        <v>9</v>
      </c>
      <c r="AL24" s="153">
        <f>(COUNTA(AL3:AL23)-5)</f>
        <v>9</v>
      </c>
      <c r="AM24" s="153">
        <f>(COUNTA(AM3:AM23)-5)</f>
        <v>9</v>
      </c>
      <c r="AN24" s="153">
        <f>(COUNTA(AN3:AN23)-5)*2</f>
        <v>18</v>
      </c>
      <c r="AO24" s="153">
        <f>(COUNTA(AO3:AO23))-5+1</f>
        <v>7</v>
      </c>
      <c r="AP24" s="153">
        <f>(COUNTA(AP3:AP23)-5)</f>
        <v>10</v>
      </c>
      <c r="AQ24" s="153">
        <f>(COUNTA(AQ3:AQ23)-5)</f>
        <v>10</v>
      </c>
      <c r="AR24" s="153">
        <f>(COUNTA(AR3:AR23)-5)</f>
        <v>10</v>
      </c>
      <c r="AS24" s="153">
        <f>(COUNTA(AS3:AS23)-5)*2</f>
        <v>20</v>
      </c>
      <c r="AT24" s="153">
        <f>(COUNTA(AT3:AT23))-5+2</f>
        <v>9</v>
      </c>
      <c r="AU24" s="153">
        <f>(COUNTA(AU3:AU23)-5)</f>
        <v>11</v>
      </c>
      <c r="AV24" s="153">
        <f>(COUNTA(AV3:AV23)-5)</f>
        <v>11</v>
      </c>
      <c r="AW24" s="153">
        <f>(COUNTA(AW3:AW23)-5)</f>
        <v>11</v>
      </c>
      <c r="AX24" s="153">
        <f>(COUNTA(AX3:AX23)-5)*2</f>
        <v>22</v>
      </c>
      <c r="AY24" s="153">
        <f>(COUNTA(AY3:AY23))-5+2</f>
        <v>9</v>
      </c>
      <c r="AZ24" s="153">
        <f>(COUNTA(AZ3:AZ23)-5)</f>
        <v>5</v>
      </c>
      <c r="BA24" s="153">
        <f>(COUNTA(BA3:BA23)-5)</f>
        <v>5</v>
      </c>
      <c r="BB24" s="153">
        <f>(COUNTA(BB3:BB23)-5)</f>
        <v>5</v>
      </c>
      <c r="BC24" s="153">
        <f>(COUNTA(BC3:BC23)-5)*2</f>
        <v>10</v>
      </c>
      <c r="BD24" s="153">
        <f>(COUNTA(BD3:BD23))-5</f>
        <v>3</v>
      </c>
    </row>
    <row r="25" spans="1:56" hidden="1" x14ac:dyDescent="0.2">
      <c r="W25" s="2047" t="s">
        <v>1244</v>
      </c>
      <c r="X25" s="2048"/>
      <c r="Y25" s="2048"/>
      <c r="Z25" s="2049"/>
      <c r="AA25" s="153">
        <v>16.5</v>
      </c>
      <c r="AB25" s="153">
        <v>16.5</v>
      </c>
      <c r="AC25" s="153">
        <v>16.5</v>
      </c>
      <c r="AD25" s="153">
        <v>33</v>
      </c>
      <c r="AE25" s="153">
        <f>16.5+3-6</f>
        <v>13.5</v>
      </c>
      <c r="AF25" s="153">
        <v>17.5</v>
      </c>
      <c r="AG25" s="153">
        <v>17.5</v>
      </c>
      <c r="AH25" s="153">
        <v>17.5</v>
      </c>
      <c r="AI25" s="153">
        <v>35</v>
      </c>
      <c r="AJ25" s="153">
        <f>17.5+3-7.5</f>
        <v>13</v>
      </c>
      <c r="AK25" s="153">
        <v>15</v>
      </c>
      <c r="AL25" s="153">
        <v>15</v>
      </c>
      <c r="AM25" s="153">
        <v>15</v>
      </c>
      <c r="AN25" s="153">
        <v>30</v>
      </c>
      <c r="AO25" s="153">
        <f>15+1.5-6</f>
        <v>10.5</v>
      </c>
      <c r="AP25" s="153">
        <v>17</v>
      </c>
      <c r="AQ25" s="153">
        <v>17</v>
      </c>
      <c r="AR25" s="153">
        <v>17</v>
      </c>
      <c r="AS25" s="153">
        <v>34</v>
      </c>
      <c r="AT25" s="153">
        <f>17+3-7.5</f>
        <v>12.5</v>
      </c>
      <c r="AU25" s="153">
        <v>10</v>
      </c>
      <c r="AV25" s="153">
        <v>10</v>
      </c>
      <c r="AW25" s="153">
        <v>10</v>
      </c>
      <c r="AX25" s="153">
        <v>20</v>
      </c>
      <c r="AY25" s="153">
        <f>10.5+1-3.75</f>
        <v>7.75</v>
      </c>
      <c r="AZ25" s="153">
        <v>3</v>
      </c>
      <c r="BA25" s="153">
        <v>3</v>
      </c>
      <c r="BB25" s="153">
        <v>3</v>
      </c>
      <c r="BC25" s="153">
        <v>6</v>
      </c>
      <c r="BD25" s="153">
        <v>1.25</v>
      </c>
    </row>
  </sheetData>
  <mergeCells count="10">
    <mergeCell ref="W24:Z24"/>
    <mergeCell ref="W25:Z25"/>
    <mergeCell ref="AA1:AE1"/>
    <mergeCell ref="AF1:AJ1"/>
    <mergeCell ref="AK1:AO1"/>
    <mergeCell ref="AP1:AT1"/>
    <mergeCell ref="AU1:AY1"/>
    <mergeCell ref="AZ1:BD1"/>
    <mergeCell ref="A1:B1"/>
    <mergeCell ref="C1:R1"/>
  </mergeCells>
  <pageMargins left="0.7" right="0.7" top="0.75" bottom="0.75" header="0.3" footer="0.3"/>
  <pageSetup paperSize="9" orientation="portrait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40A46-BFA9-411F-A313-A11EC840C8F9}">
  <sheetPr codeName="Sheet25">
    <tabColor theme="4"/>
  </sheetPr>
  <dimension ref="A1:BD25"/>
  <sheetViews>
    <sheetView zoomScale="50" zoomScaleNormal="50" workbookViewId="0">
      <pane xSplit="22" ySplit="2" topLeftCell="W3" activePane="bottomRight" state="frozen"/>
      <selection pane="topRight" activeCell="B11" sqref="B11:C18"/>
      <selection pane="bottomLeft" activeCell="B11" sqref="B11:C18"/>
      <selection pane="bottomRight" activeCell="B11" sqref="B11:C18"/>
    </sheetView>
  </sheetViews>
  <sheetFormatPr baseColWidth="10" defaultColWidth="8.83203125" defaultRowHeight="15" x14ac:dyDescent="0.2"/>
  <cols>
    <col min="1" max="1" width="8.5" style="134"/>
    <col min="2" max="2" width="45.83203125" style="152" customWidth="1"/>
    <col min="3" max="3" width="13.83203125" style="134" customWidth="1"/>
    <col min="4" max="4" width="14.1640625" style="134" customWidth="1"/>
    <col min="5" max="5" width="15.1640625" style="134" customWidth="1"/>
    <col min="6" max="7" width="11.1640625" style="134" customWidth="1"/>
    <col min="8" max="8" width="10" style="134" customWidth="1"/>
    <col min="9" max="11" width="10.5" style="134" customWidth="1"/>
    <col min="12" max="13" width="11.1640625" style="134" customWidth="1"/>
    <col min="14" max="15" width="10" style="134" customWidth="1"/>
    <col min="16" max="16" width="11.1640625" style="134" customWidth="1"/>
    <col min="17" max="17" width="12" style="134" customWidth="1"/>
    <col min="18" max="19" width="15.5" style="134" customWidth="1"/>
    <col min="20" max="22" width="10" style="134" customWidth="1"/>
    <col min="23" max="23" width="12" style="134" customWidth="1"/>
    <col min="24" max="25" width="11.1640625" style="134" customWidth="1"/>
    <col min="26" max="26" width="11.5" style="134" customWidth="1"/>
    <col min="27" max="28" width="10.5" style="134" bestFit="1" customWidth="1"/>
    <col min="29" max="31" width="11.83203125" style="134" bestFit="1" customWidth="1"/>
    <col min="32" max="33" width="10.83203125" style="134" bestFit="1" customWidth="1"/>
    <col min="34" max="35" width="11.83203125" style="134" bestFit="1" customWidth="1"/>
    <col min="36" max="36" width="11.5" style="134" bestFit="1" customWidth="1"/>
    <col min="37" max="38" width="10.83203125" style="134" bestFit="1" customWidth="1"/>
    <col min="39" max="40" width="11.83203125" style="134" bestFit="1" customWidth="1"/>
    <col min="41" max="41" width="11.83203125" style="134" customWidth="1"/>
    <col min="42" max="43" width="10.83203125" style="134" bestFit="1" customWidth="1"/>
    <col min="44" max="45" width="11.83203125" style="134" bestFit="1" customWidth="1"/>
    <col min="46" max="46" width="10.83203125" style="134" bestFit="1" customWidth="1"/>
    <col min="47" max="48" width="11.5" style="134" bestFit="1" customWidth="1"/>
    <col min="49" max="49" width="13.5" style="134" bestFit="1" customWidth="1"/>
    <col min="50" max="51" width="12.5" style="134" bestFit="1" customWidth="1"/>
    <col min="52" max="52" width="10.83203125" style="134" bestFit="1" customWidth="1"/>
    <col min="53" max="53" width="11.5" style="134" bestFit="1" customWidth="1"/>
    <col min="54" max="55" width="13.5" style="134" bestFit="1" customWidth="1"/>
    <col min="56" max="56" width="11.5" style="134" bestFit="1" customWidth="1"/>
  </cols>
  <sheetData>
    <row r="1" spans="1:56" ht="32" x14ac:dyDescent="0.2">
      <c r="A1" s="2043" t="s">
        <v>1066</v>
      </c>
      <c r="B1" s="2043"/>
      <c r="C1" s="2044" t="s">
        <v>1067</v>
      </c>
      <c r="D1" s="2044"/>
      <c r="E1" s="2044"/>
      <c r="F1" s="2044"/>
      <c r="G1" s="2044"/>
      <c r="H1" s="2044"/>
      <c r="I1" s="2044"/>
      <c r="J1" s="2044"/>
      <c r="K1" s="2044"/>
      <c r="L1" s="2044"/>
      <c r="M1" s="2044"/>
      <c r="N1" s="2044"/>
      <c r="O1" s="2044"/>
      <c r="P1" s="2044"/>
      <c r="Q1" s="2044"/>
      <c r="R1" s="2044"/>
      <c r="S1" s="1143"/>
      <c r="T1" s="124"/>
      <c r="U1" s="124"/>
      <c r="V1" s="124"/>
      <c r="W1" s="125" t="s">
        <v>1068</v>
      </c>
      <c r="X1" s="125" t="s">
        <v>1069</v>
      </c>
      <c r="Y1" s="125" t="s">
        <v>1070</v>
      </c>
      <c r="Z1" s="125" t="s">
        <v>1069</v>
      </c>
      <c r="AA1" s="2040" t="s">
        <v>1199</v>
      </c>
      <c r="AB1" s="2041"/>
      <c r="AC1" s="2041"/>
      <c r="AD1" s="2041"/>
      <c r="AE1" s="2042"/>
      <c r="AF1" s="2037" t="s">
        <v>1200</v>
      </c>
      <c r="AG1" s="2038"/>
      <c r="AH1" s="2038"/>
      <c r="AI1" s="2038"/>
      <c r="AJ1" s="2039"/>
      <c r="AK1" s="2040" t="s">
        <v>1201</v>
      </c>
      <c r="AL1" s="2041"/>
      <c r="AM1" s="2041"/>
      <c r="AN1" s="2041"/>
      <c r="AO1" s="2042"/>
      <c r="AP1" s="2037" t="s">
        <v>1202</v>
      </c>
      <c r="AQ1" s="2038"/>
      <c r="AR1" s="2038"/>
      <c r="AS1" s="2038"/>
      <c r="AT1" s="2039"/>
      <c r="AU1" s="2040" t="s">
        <v>1203</v>
      </c>
      <c r="AV1" s="2041"/>
      <c r="AW1" s="2041"/>
      <c r="AX1" s="2041"/>
      <c r="AY1" s="2042"/>
      <c r="AZ1" s="2037" t="s">
        <v>1204</v>
      </c>
      <c r="BA1" s="2038"/>
      <c r="BB1" s="2038"/>
      <c r="BC1" s="2038"/>
      <c r="BD1" s="2039"/>
    </row>
    <row r="2" spans="1:56" ht="32" x14ac:dyDescent="0.2">
      <c r="A2" s="128" t="s">
        <v>1077</v>
      </c>
      <c r="B2" s="129" t="s">
        <v>998</v>
      </c>
      <c r="C2" s="130" t="s">
        <v>1071</v>
      </c>
      <c r="D2" s="130" t="s">
        <v>1072</v>
      </c>
      <c r="E2" s="130" t="s">
        <v>1073</v>
      </c>
      <c r="F2" s="130" t="s">
        <v>1078</v>
      </c>
      <c r="G2" s="130" t="s">
        <v>1079</v>
      </c>
      <c r="H2" s="130" t="s">
        <v>1080</v>
      </c>
      <c r="I2" s="130" t="s">
        <v>1071</v>
      </c>
      <c r="J2" s="130" t="s">
        <v>1072</v>
      </c>
      <c r="K2" s="130" t="s">
        <v>1073</v>
      </c>
      <c r="L2" s="130" t="s">
        <v>1078</v>
      </c>
      <c r="M2" s="130" t="s">
        <v>1079</v>
      </c>
      <c r="N2" s="130" t="s">
        <v>1080</v>
      </c>
      <c r="O2" s="129" t="s">
        <v>1081</v>
      </c>
      <c r="P2" s="129" t="s">
        <v>1082</v>
      </c>
      <c r="Q2" s="129" t="s">
        <v>1083</v>
      </c>
      <c r="R2" s="129" t="s">
        <v>1084</v>
      </c>
      <c r="S2" s="129" t="s">
        <v>1085</v>
      </c>
      <c r="T2" s="129" t="s">
        <v>1086</v>
      </c>
      <c r="U2" s="129" t="s">
        <v>1087</v>
      </c>
      <c r="V2" s="129" t="s">
        <v>1088</v>
      </c>
      <c r="W2" s="129" t="s">
        <v>1089</v>
      </c>
      <c r="X2" s="129" t="s">
        <v>1090</v>
      </c>
      <c r="Y2" s="129" t="s">
        <v>1091</v>
      </c>
      <c r="Z2" s="129" t="s">
        <v>1092</v>
      </c>
      <c r="AA2" s="131" t="s">
        <v>1093</v>
      </c>
      <c r="AB2" s="131" t="s">
        <v>1094</v>
      </c>
      <c r="AC2" s="131" t="s">
        <v>1095</v>
      </c>
      <c r="AD2" s="132" t="s">
        <v>1096</v>
      </c>
      <c r="AE2" s="131" t="s">
        <v>1097</v>
      </c>
      <c r="AF2" s="133" t="s">
        <v>1093</v>
      </c>
      <c r="AG2" s="133" t="s">
        <v>1094</v>
      </c>
      <c r="AH2" s="133" t="s">
        <v>1095</v>
      </c>
      <c r="AI2" s="133" t="s">
        <v>1096</v>
      </c>
      <c r="AJ2" s="133" t="s">
        <v>1097</v>
      </c>
      <c r="AK2" s="131" t="s">
        <v>1093</v>
      </c>
      <c r="AL2" s="131" t="s">
        <v>1094</v>
      </c>
      <c r="AM2" s="131" t="s">
        <v>1095</v>
      </c>
      <c r="AN2" s="132" t="s">
        <v>1096</v>
      </c>
      <c r="AO2" s="131" t="s">
        <v>1097</v>
      </c>
      <c r="AP2" s="133" t="s">
        <v>1093</v>
      </c>
      <c r="AQ2" s="133" t="s">
        <v>1094</v>
      </c>
      <c r="AR2" s="133" t="s">
        <v>1095</v>
      </c>
      <c r="AS2" s="133" t="s">
        <v>1096</v>
      </c>
      <c r="AT2" s="133" t="s">
        <v>1097</v>
      </c>
      <c r="AU2" s="131" t="s">
        <v>1093</v>
      </c>
      <c r="AV2" s="131" t="s">
        <v>1094</v>
      </c>
      <c r="AW2" s="131" t="s">
        <v>1095</v>
      </c>
      <c r="AX2" s="131" t="s">
        <v>1096</v>
      </c>
      <c r="AY2" s="131" t="s">
        <v>1097</v>
      </c>
      <c r="AZ2" s="133" t="s">
        <v>1093</v>
      </c>
      <c r="BA2" s="133" t="s">
        <v>1094</v>
      </c>
      <c r="BB2" s="133" t="s">
        <v>1095</v>
      </c>
      <c r="BC2" s="133" t="s">
        <v>1096</v>
      </c>
      <c r="BD2" s="133" t="s">
        <v>1097</v>
      </c>
    </row>
    <row r="3" spans="1:56" x14ac:dyDescent="0.2">
      <c r="A3" s="135">
        <v>1</v>
      </c>
      <c r="B3" s="135">
        <v>1</v>
      </c>
      <c r="C3" s="135">
        <v>1</v>
      </c>
      <c r="D3" s="135">
        <v>1</v>
      </c>
      <c r="E3" s="135">
        <v>1</v>
      </c>
      <c r="F3" s="135">
        <v>1</v>
      </c>
      <c r="G3" s="135">
        <v>1</v>
      </c>
      <c r="H3" s="135">
        <v>1</v>
      </c>
      <c r="I3" s="135">
        <v>1</v>
      </c>
      <c r="J3" s="135">
        <v>1</v>
      </c>
      <c r="K3" s="135">
        <v>1</v>
      </c>
      <c r="L3" s="135">
        <v>1</v>
      </c>
      <c r="M3" s="135">
        <v>1</v>
      </c>
      <c r="N3" s="135">
        <v>1</v>
      </c>
      <c r="O3" s="135">
        <v>1</v>
      </c>
      <c r="P3" s="135">
        <v>1</v>
      </c>
      <c r="Q3" s="135">
        <v>1</v>
      </c>
      <c r="R3" s="135">
        <v>1</v>
      </c>
      <c r="S3" s="135">
        <v>1</v>
      </c>
      <c r="T3" s="135">
        <v>1</v>
      </c>
      <c r="U3" s="135">
        <v>1</v>
      </c>
      <c r="V3" s="135">
        <v>1</v>
      </c>
      <c r="W3" s="135">
        <v>1</v>
      </c>
      <c r="X3" s="135">
        <v>1</v>
      </c>
      <c r="Y3" s="135">
        <v>1</v>
      </c>
      <c r="Z3" s="135">
        <v>1</v>
      </c>
      <c r="AA3" s="135">
        <v>1</v>
      </c>
      <c r="AB3" s="135">
        <v>1</v>
      </c>
      <c r="AC3" s="135">
        <v>1</v>
      </c>
      <c r="AD3" s="135">
        <v>1</v>
      </c>
      <c r="AE3" s="135">
        <v>1</v>
      </c>
      <c r="AF3" s="135">
        <v>1</v>
      </c>
      <c r="AG3" s="135">
        <v>1</v>
      </c>
      <c r="AH3" s="135">
        <v>1</v>
      </c>
      <c r="AI3" s="135">
        <v>1</v>
      </c>
      <c r="AJ3" s="135">
        <v>1</v>
      </c>
      <c r="AK3" s="135">
        <v>1</v>
      </c>
      <c r="AL3" s="135">
        <v>1</v>
      </c>
      <c r="AM3" s="135">
        <v>1</v>
      </c>
      <c r="AN3" s="135">
        <v>1</v>
      </c>
      <c r="AO3" s="135">
        <v>1</v>
      </c>
      <c r="AP3" s="135">
        <v>1</v>
      </c>
      <c r="AQ3" s="135">
        <v>1</v>
      </c>
      <c r="AR3" s="135">
        <v>1</v>
      </c>
      <c r="AS3" s="135">
        <v>1</v>
      </c>
      <c r="AT3" s="135">
        <v>1</v>
      </c>
      <c r="AU3" s="135">
        <v>1</v>
      </c>
      <c r="AV3" s="135">
        <v>1</v>
      </c>
      <c r="AW3" s="135">
        <v>1</v>
      </c>
      <c r="AX3" s="135">
        <v>1</v>
      </c>
      <c r="AY3" s="135">
        <v>1</v>
      </c>
      <c r="AZ3" s="135">
        <v>1</v>
      </c>
      <c r="BA3" s="135">
        <v>1</v>
      </c>
      <c r="BB3" s="135">
        <v>1</v>
      </c>
      <c r="BC3" s="135">
        <v>1</v>
      </c>
      <c r="BD3" s="135">
        <v>1</v>
      </c>
    </row>
    <row r="4" spans="1:56" ht="30" x14ac:dyDescent="0.2">
      <c r="A4" s="137">
        <v>1</v>
      </c>
      <c r="B4" s="138" t="s">
        <v>1098</v>
      </c>
      <c r="C4" s="138" t="s">
        <v>1099</v>
      </c>
      <c r="D4" s="138"/>
      <c r="E4" s="138" t="s">
        <v>1100</v>
      </c>
      <c r="F4" s="138"/>
      <c r="G4" s="139" t="s">
        <v>1101</v>
      </c>
      <c r="H4" s="138"/>
      <c r="I4" s="138">
        <v>1.5</v>
      </c>
      <c r="J4" s="138"/>
      <c r="K4" s="138">
        <v>1.5</v>
      </c>
      <c r="L4" s="138"/>
      <c r="M4" s="139">
        <v>0.5</v>
      </c>
      <c r="N4" s="138"/>
      <c r="O4" s="140">
        <v>44039</v>
      </c>
      <c r="P4" s="140">
        <v>44039</v>
      </c>
      <c r="Q4" s="140">
        <v>44039</v>
      </c>
      <c r="R4" s="140">
        <v>44039</v>
      </c>
      <c r="S4" s="141">
        <v>48</v>
      </c>
      <c r="T4" s="141">
        <v>68</v>
      </c>
      <c r="U4" s="141">
        <v>50</v>
      </c>
      <c r="V4" s="141">
        <v>67</v>
      </c>
      <c r="W4" s="141">
        <f>ROUNDUP(S4/9,0)</f>
        <v>6</v>
      </c>
      <c r="X4" s="141">
        <f t="shared" ref="X4:Z19" si="0">ROUNDUP(T4/9,0)</f>
        <v>8</v>
      </c>
      <c r="Y4" s="141">
        <f t="shared" si="0"/>
        <v>6</v>
      </c>
      <c r="Z4" s="141">
        <f t="shared" si="0"/>
        <v>8</v>
      </c>
      <c r="AA4" s="142" t="s">
        <v>1333</v>
      </c>
      <c r="AB4" s="142" t="s">
        <v>1334</v>
      </c>
      <c r="AC4" s="142" t="s">
        <v>1335</v>
      </c>
      <c r="AD4" s="142" t="s">
        <v>1336</v>
      </c>
      <c r="AE4" s="142" t="s">
        <v>1337</v>
      </c>
      <c r="AF4" s="143"/>
      <c r="AG4" s="143"/>
      <c r="AH4" s="143"/>
      <c r="AI4" s="143"/>
      <c r="AJ4" s="143"/>
      <c r="AK4" s="142" t="s">
        <v>1333</v>
      </c>
      <c r="AL4" s="142" t="s">
        <v>1334</v>
      </c>
      <c r="AM4" s="142" t="s">
        <v>1335</v>
      </c>
      <c r="AN4" s="142" t="s">
        <v>1336</v>
      </c>
      <c r="AO4" s="142" t="s">
        <v>1337</v>
      </c>
      <c r="AP4" s="143"/>
      <c r="AQ4" s="143"/>
      <c r="AR4" s="143"/>
      <c r="AS4" s="143"/>
      <c r="AT4" s="143"/>
      <c r="AU4" s="144" t="s">
        <v>1338</v>
      </c>
      <c r="AV4" s="144" t="s">
        <v>1339</v>
      </c>
      <c r="AW4" s="144" t="s">
        <v>1340</v>
      </c>
      <c r="AX4" s="144" t="s">
        <v>1341</v>
      </c>
      <c r="AY4" s="144" t="s">
        <v>1342</v>
      </c>
      <c r="AZ4" s="143"/>
      <c r="BA4" s="143"/>
      <c r="BB4" s="143"/>
      <c r="BC4" s="143"/>
      <c r="BD4" s="143"/>
    </row>
    <row r="5" spans="1:56" ht="22" customHeight="1" x14ac:dyDescent="0.2">
      <c r="A5" s="137">
        <v>1</v>
      </c>
      <c r="B5" s="138" t="s">
        <v>1112</v>
      </c>
      <c r="C5" s="138" t="s">
        <v>1113</v>
      </c>
      <c r="D5" s="138" t="s">
        <v>1113</v>
      </c>
      <c r="E5" s="138" t="s">
        <v>1114</v>
      </c>
      <c r="F5" s="138" t="s">
        <v>1115</v>
      </c>
      <c r="G5" s="138" t="s">
        <v>1116</v>
      </c>
      <c r="H5" s="139" t="s">
        <v>1101</v>
      </c>
      <c r="I5" s="138">
        <v>1.5</v>
      </c>
      <c r="J5" s="138">
        <v>1.5</v>
      </c>
      <c r="K5" s="138">
        <v>1.5</v>
      </c>
      <c r="L5" s="138">
        <v>1</v>
      </c>
      <c r="M5" s="138">
        <v>1.5</v>
      </c>
      <c r="N5" s="139">
        <v>0.5</v>
      </c>
      <c r="O5" s="140">
        <v>44039</v>
      </c>
      <c r="P5" s="140">
        <v>44039</v>
      </c>
      <c r="Q5" s="140">
        <v>44039</v>
      </c>
      <c r="R5" s="140">
        <v>44039</v>
      </c>
      <c r="S5" s="141">
        <v>48</v>
      </c>
      <c r="T5" s="141">
        <v>68</v>
      </c>
      <c r="U5" s="141">
        <v>50</v>
      </c>
      <c r="V5" s="141">
        <v>67</v>
      </c>
      <c r="W5" s="141">
        <f t="shared" ref="W5:Z23" si="1">ROUNDUP(S5/9,0)</f>
        <v>6</v>
      </c>
      <c r="X5" s="141">
        <f t="shared" si="0"/>
        <v>8</v>
      </c>
      <c r="Y5" s="141">
        <f t="shared" si="0"/>
        <v>6</v>
      </c>
      <c r="Z5" s="141">
        <f t="shared" si="0"/>
        <v>8</v>
      </c>
      <c r="AA5" s="142" t="s">
        <v>1333</v>
      </c>
      <c r="AB5" s="142" t="s">
        <v>1334</v>
      </c>
      <c r="AC5" s="142" t="s">
        <v>1335</v>
      </c>
      <c r="AD5" s="142" t="s">
        <v>1336</v>
      </c>
      <c r="AE5" s="142" t="s">
        <v>1337</v>
      </c>
      <c r="AF5" s="145" t="s">
        <v>1333</v>
      </c>
      <c r="AG5" s="145" t="s">
        <v>1334</v>
      </c>
      <c r="AH5" s="145" t="s">
        <v>1335</v>
      </c>
      <c r="AI5" s="145" t="s">
        <v>1336</v>
      </c>
      <c r="AJ5" s="145" t="s">
        <v>1337</v>
      </c>
      <c r="AK5" s="142" t="s">
        <v>1333</v>
      </c>
      <c r="AL5" s="142" t="s">
        <v>1334</v>
      </c>
      <c r="AM5" s="142" t="s">
        <v>1335</v>
      </c>
      <c r="AN5" s="142" t="s">
        <v>1336</v>
      </c>
      <c r="AO5" s="142" t="s">
        <v>1337</v>
      </c>
      <c r="AP5" s="145" t="s">
        <v>1343</v>
      </c>
      <c r="AQ5" s="145" t="s">
        <v>1344</v>
      </c>
      <c r="AR5" s="145" t="s">
        <v>1345</v>
      </c>
      <c r="AS5" s="145" t="s">
        <v>1346</v>
      </c>
      <c r="AT5" s="145" t="s">
        <v>1347</v>
      </c>
      <c r="AU5" s="142" t="s">
        <v>1333</v>
      </c>
      <c r="AV5" s="142" t="s">
        <v>1334</v>
      </c>
      <c r="AW5" s="142" t="s">
        <v>1335</v>
      </c>
      <c r="AX5" s="142" t="s">
        <v>1336</v>
      </c>
      <c r="AY5" s="142" t="s">
        <v>1337</v>
      </c>
      <c r="AZ5" s="146" t="s">
        <v>1338</v>
      </c>
      <c r="BA5" s="146" t="s">
        <v>1339</v>
      </c>
      <c r="BB5" s="146" t="s">
        <v>1340</v>
      </c>
      <c r="BC5" s="146" t="s">
        <v>1341</v>
      </c>
      <c r="BD5" s="146" t="s">
        <v>1342</v>
      </c>
    </row>
    <row r="6" spans="1:56" ht="30" x14ac:dyDescent="0.2">
      <c r="A6" s="137">
        <v>1</v>
      </c>
      <c r="B6" s="138" t="s">
        <v>1122</v>
      </c>
      <c r="C6" s="138"/>
      <c r="D6" s="138" t="s">
        <v>1123</v>
      </c>
      <c r="E6" s="138"/>
      <c r="F6" s="138" t="s">
        <v>1124</v>
      </c>
      <c r="G6" s="138"/>
      <c r="H6" s="139" t="s">
        <v>1101</v>
      </c>
      <c r="I6" s="138"/>
      <c r="J6" s="138">
        <v>1</v>
      </c>
      <c r="K6" s="138"/>
      <c r="L6" s="138">
        <v>1</v>
      </c>
      <c r="M6" s="138"/>
      <c r="N6" s="139">
        <v>0.5</v>
      </c>
      <c r="O6" s="140">
        <v>44039</v>
      </c>
      <c r="P6" s="140">
        <v>44039</v>
      </c>
      <c r="Q6" s="140">
        <v>44039</v>
      </c>
      <c r="R6" s="140">
        <v>44039</v>
      </c>
      <c r="S6" s="141">
        <v>48</v>
      </c>
      <c r="T6" s="141">
        <v>68</v>
      </c>
      <c r="U6" s="141">
        <v>50</v>
      </c>
      <c r="V6" s="141">
        <v>67</v>
      </c>
      <c r="W6" s="141">
        <f t="shared" si="1"/>
        <v>6</v>
      </c>
      <c r="X6" s="141">
        <f t="shared" si="0"/>
        <v>8</v>
      </c>
      <c r="Y6" s="141">
        <f t="shared" si="0"/>
        <v>6</v>
      </c>
      <c r="Z6" s="141">
        <f t="shared" si="0"/>
        <v>8</v>
      </c>
      <c r="AA6" s="137"/>
      <c r="AB6" s="137"/>
      <c r="AC6" s="137"/>
      <c r="AD6" s="137"/>
      <c r="AE6" s="137"/>
      <c r="AF6" s="145" t="s">
        <v>1343</v>
      </c>
      <c r="AG6" s="145" t="s">
        <v>1344</v>
      </c>
      <c r="AH6" s="145" t="s">
        <v>1345</v>
      </c>
      <c r="AI6" s="145" t="s">
        <v>1346</v>
      </c>
      <c r="AJ6" s="145" t="s">
        <v>1347</v>
      </c>
      <c r="AK6" s="137"/>
      <c r="AL6" s="137"/>
      <c r="AM6" s="137"/>
      <c r="AN6" s="137"/>
      <c r="AO6" s="137"/>
      <c r="AP6" s="145" t="s">
        <v>1343</v>
      </c>
      <c r="AQ6" s="145" t="s">
        <v>1344</v>
      </c>
      <c r="AR6" s="145" t="s">
        <v>1345</v>
      </c>
      <c r="AS6" s="145" t="s">
        <v>1346</v>
      </c>
      <c r="AT6" s="145" t="s">
        <v>1347</v>
      </c>
      <c r="AU6" s="137"/>
      <c r="AV6" s="137"/>
      <c r="AW6" s="137"/>
      <c r="AX6" s="137"/>
      <c r="AY6" s="137"/>
      <c r="AZ6" s="146" t="s">
        <v>1338</v>
      </c>
      <c r="BA6" s="146" t="s">
        <v>1339</v>
      </c>
      <c r="BB6" s="146" t="s">
        <v>1340</v>
      </c>
      <c r="BC6" s="146" t="s">
        <v>1341</v>
      </c>
      <c r="BD6" s="146" t="s">
        <v>1342</v>
      </c>
    </row>
    <row r="7" spans="1:56" x14ac:dyDescent="0.2">
      <c r="A7" s="135">
        <v>2</v>
      </c>
      <c r="B7" s="135">
        <v>2</v>
      </c>
      <c r="C7" s="135">
        <v>2</v>
      </c>
      <c r="D7" s="135">
        <v>2</v>
      </c>
      <c r="E7" s="135">
        <v>2</v>
      </c>
      <c r="F7" s="135">
        <v>2</v>
      </c>
      <c r="G7" s="135">
        <v>2</v>
      </c>
      <c r="H7" s="135">
        <v>2</v>
      </c>
      <c r="I7" s="135">
        <v>2</v>
      </c>
      <c r="J7" s="135">
        <v>2</v>
      </c>
      <c r="K7" s="135">
        <v>2</v>
      </c>
      <c r="L7" s="135">
        <v>2</v>
      </c>
      <c r="M7" s="135">
        <v>2</v>
      </c>
      <c r="N7" s="135">
        <v>2</v>
      </c>
      <c r="O7" s="135">
        <v>2</v>
      </c>
      <c r="P7" s="135">
        <v>2</v>
      </c>
      <c r="Q7" s="135">
        <v>2</v>
      </c>
      <c r="R7" s="135">
        <v>2</v>
      </c>
      <c r="S7" s="135">
        <v>2</v>
      </c>
      <c r="T7" s="135">
        <v>2</v>
      </c>
      <c r="U7" s="135">
        <v>2</v>
      </c>
      <c r="V7" s="135">
        <v>2</v>
      </c>
      <c r="W7" s="135">
        <v>2</v>
      </c>
      <c r="X7" s="135">
        <v>2</v>
      </c>
      <c r="Y7" s="135">
        <v>2</v>
      </c>
      <c r="Z7" s="135">
        <v>2</v>
      </c>
      <c r="AA7" s="135">
        <v>2</v>
      </c>
      <c r="AB7" s="135">
        <v>2</v>
      </c>
      <c r="AC7" s="135">
        <v>2</v>
      </c>
      <c r="AD7" s="135">
        <v>2</v>
      </c>
      <c r="AE7" s="135">
        <v>2</v>
      </c>
      <c r="AF7" s="135">
        <v>2</v>
      </c>
      <c r="AG7" s="135">
        <v>2</v>
      </c>
      <c r="AH7" s="135">
        <v>2</v>
      </c>
      <c r="AI7" s="135">
        <v>2</v>
      </c>
      <c r="AJ7" s="135">
        <v>2</v>
      </c>
      <c r="AK7" s="135">
        <v>2</v>
      </c>
      <c r="AL7" s="135">
        <v>2</v>
      </c>
      <c r="AM7" s="135">
        <v>2</v>
      </c>
      <c r="AN7" s="135">
        <v>2</v>
      </c>
      <c r="AO7" s="135">
        <v>2</v>
      </c>
      <c r="AP7" s="135">
        <v>2</v>
      </c>
      <c r="AQ7" s="135">
        <v>2</v>
      </c>
      <c r="AR7" s="135">
        <v>2</v>
      </c>
      <c r="AS7" s="135">
        <v>2</v>
      </c>
      <c r="AT7" s="135">
        <v>2</v>
      </c>
      <c r="AU7" s="135">
        <v>2</v>
      </c>
      <c r="AV7" s="135">
        <v>2</v>
      </c>
      <c r="AW7" s="135">
        <v>2</v>
      </c>
      <c r="AX7" s="135">
        <v>2</v>
      </c>
      <c r="AY7" s="135">
        <v>2</v>
      </c>
      <c r="AZ7" s="135">
        <v>2</v>
      </c>
      <c r="BA7" s="135">
        <v>2</v>
      </c>
      <c r="BB7" s="135">
        <v>2</v>
      </c>
      <c r="BC7" s="135">
        <v>2</v>
      </c>
      <c r="BD7" s="135">
        <v>2</v>
      </c>
    </row>
    <row r="8" spans="1:56" ht="29.25" customHeight="1" x14ac:dyDescent="0.2">
      <c r="A8" s="148">
        <v>2</v>
      </c>
      <c r="B8" s="138" t="s">
        <v>1125</v>
      </c>
      <c r="C8" s="138" t="s">
        <v>1126</v>
      </c>
      <c r="D8" s="138"/>
      <c r="E8" s="138" t="s">
        <v>1127</v>
      </c>
      <c r="F8" s="138"/>
      <c r="G8" s="139" t="s">
        <v>1101</v>
      </c>
      <c r="H8" s="138"/>
      <c r="I8" s="138">
        <v>1.5</v>
      </c>
      <c r="J8" s="138"/>
      <c r="K8" s="138">
        <v>1.5</v>
      </c>
      <c r="L8" s="138"/>
      <c r="M8" s="139">
        <v>0.5</v>
      </c>
      <c r="N8" s="138"/>
      <c r="O8" s="140">
        <v>44053</v>
      </c>
      <c r="P8" s="140">
        <v>44053</v>
      </c>
      <c r="Q8" s="140">
        <v>44053</v>
      </c>
      <c r="R8" s="140">
        <v>44053</v>
      </c>
      <c r="S8" s="141">
        <v>50</v>
      </c>
      <c r="T8" s="141">
        <v>67</v>
      </c>
      <c r="U8" s="141">
        <v>50</v>
      </c>
      <c r="V8" s="141">
        <v>59</v>
      </c>
      <c r="W8" s="141">
        <f t="shared" si="1"/>
        <v>6</v>
      </c>
      <c r="X8" s="141">
        <f t="shared" si="0"/>
        <v>8</v>
      </c>
      <c r="Y8" s="141">
        <f t="shared" si="0"/>
        <v>6</v>
      </c>
      <c r="Z8" s="141">
        <f t="shared" si="0"/>
        <v>7</v>
      </c>
      <c r="AA8" s="142" t="s">
        <v>1333</v>
      </c>
      <c r="AB8" s="142" t="s">
        <v>1334</v>
      </c>
      <c r="AC8" s="142" t="s">
        <v>1335</v>
      </c>
      <c r="AD8" s="142" t="s">
        <v>1336</v>
      </c>
      <c r="AE8" s="142" t="s">
        <v>1348</v>
      </c>
      <c r="AF8" s="143"/>
      <c r="AG8" s="143"/>
      <c r="AH8" s="143"/>
      <c r="AI8" s="143"/>
      <c r="AJ8" s="143"/>
      <c r="AK8" s="142" t="s">
        <v>1333</v>
      </c>
      <c r="AL8" s="142" t="s">
        <v>1334</v>
      </c>
      <c r="AM8" s="142" t="s">
        <v>1335</v>
      </c>
      <c r="AN8" s="142" t="s">
        <v>1336</v>
      </c>
      <c r="AO8" s="142" t="s">
        <v>1348</v>
      </c>
      <c r="AP8" s="143"/>
      <c r="AQ8" s="143"/>
      <c r="AR8" s="143"/>
      <c r="AS8" s="143"/>
      <c r="AT8" s="143"/>
      <c r="AU8" s="144" t="s">
        <v>1338</v>
      </c>
      <c r="AV8" s="144" t="s">
        <v>1339</v>
      </c>
      <c r="AW8" s="144" t="s">
        <v>1340</v>
      </c>
      <c r="AX8" s="144" t="s">
        <v>1341</v>
      </c>
      <c r="AY8" s="144" t="s">
        <v>1349</v>
      </c>
      <c r="AZ8" s="143"/>
      <c r="BA8" s="143"/>
      <c r="BB8" s="143"/>
      <c r="BC8" s="143"/>
      <c r="BD8" s="143"/>
    </row>
    <row r="9" spans="1:56" ht="30" x14ac:dyDescent="0.2">
      <c r="A9" s="148">
        <v>2</v>
      </c>
      <c r="B9" s="138" t="s">
        <v>1130</v>
      </c>
      <c r="C9" s="138"/>
      <c r="D9" s="138">
        <v>1.5</v>
      </c>
      <c r="E9" s="138">
        <v>1.5</v>
      </c>
      <c r="F9" s="138">
        <v>1.5</v>
      </c>
      <c r="G9" s="138">
        <v>1.5</v>
      </c>
      <c r="H9" s="139" t="s">
        <v>1131</v>
      </c>
      <c r="I9" s="138"/>
      <c r="J9" s="138">
        <v>1.5</v>
      </c>
      <c r="K9" s="138">
        <v>1.5</v>
      </c>
      <c r="L9" s="138">
        <v>1.5</v>
      </c>
      <c r="M9" s="138">
        <v>1.5</v>
      </c>
      <c r="N9" s="139">
        <v>0.25</v>
      </c>
      <c r="O9" s="140">
        <v>44053</v>
      </c>
      <c r="P9" s="140">
        <v>44053</v>
      </c>
      <c r="Q9" s="140">
        <v>44053</v>
      </c>
      <c r="R9" s="140">
        <v>44053</v>
      </c>
      <c r="S9" s="141">
        <v>50</v>
      </c>
      <c r="T9" s="141">
        <v>67</v>
      </c>
      <c r="U9" s="141">
        <v>50</v>
      </c>
      <c r="V9" s="141">
        <v>59</v>
      </c>
      <c r="W9" s="141">
        <f t="shared" si="1"/>
        <v>6</v>
      </c>
      <c r="X9" s="141">
        <f t="shared" si="0"/>
        <v>8</v>
      </c>
      <c r="Y9" s="141">
        <f t="shared" si="0"/>
        <v>6</v>
      </c>
      <c r="Z9" s="141">
        <f t="shared" si="0"/>
        <v>7</v>
      </c>
      <c r="AA9" s="137"/>
      <c r="AB9" s="137"/>
      <c r="AC9" s="137"/>
      <c r="AD9" s="137"/>
      <c r="AE9" s="137"/>
      <c r="AF9" s="145" t="s">
        <v>1333</v>
      </c>
      <c r="AG9" s="145" t="s">
        <v>1334</v>
      </c>
      <c r="AH9" s="145" t="s">
        <v>1335</v>
      </c>
      <c r="AI9" s="145" t="s">
        <v>1336</v>
      </c>
      <c r="AJ9" s="145" t="s">
        <v>1348</v>
      </c>
      <c r="AK9" s="142" t="s">
        <v>1333</v>
      </c>
      <c r="AL9" s="142" t="s">
        <v>1334</v>
      </c>
      <c r="AM9" s="142" t="s">
        <v>1335</v>
      </c>
      <c r="AN9" s="142" t="s">
        <v>1336</v>
      </c>
      <c r="AO9" s="142" t="s">
        <v>1348</v>
      </c>
      <c r="AP9" s="145" t="s">
        <v>1333</v>
      </c>
      <c r="AQ9" s="145" t="s">
        <v>1334</v>
      </c>
      <c r="AR9" s="145" t="s">
        <v>1335</v>
      </c>
      <c r="AS9" s="145" t="s">
        <v>1336</v>
      </c>
      <c r="AT9" s="145" t="s">
        <v>1348</v>
      </c>
      <c r="AU9" s="142" t="s">
        <v>1333</v>
      </c>
      <c r="AV9" s="142" t="s">
        <v>1334</v>
      </c>
      <c r="AW9" s="142" t="s">
        <v>1335</v>
      </c>
      <c r="AX9" s="142" t="s">
        <v>1336</v>
      </c>
      <c r="AY9" s="142" t="s">
        <v>1348</v>
      </c>
      <c r="AZ9" s="146" t="s">
        <v>1350</v>
      </c>
      <c r="BA9" s="146" t="s">
        <v>1351</v>
      </c>
      <c r="BB9" s="146" t="s">
        <v>1352</v>
      </c>
      <c r="BC9" s="146" t="s">
        <v>1353</v>
      </c>
      <c r="BD9" s="146" t="s">
        <v>1354</v>
      </c>
    </row>
    <row r="10" spans="1:56" ht="16" x14ac:dyDescent="0.2">
      <c r="A10" s="148">
        <v>2</v>
      </c>
      <c r="B10" s="138" t="s">
        <v>1137</v>
      </c>
      <c r="C10" s="138">
        <v>1.5</v>
      </c>
      <c r="D10" s="138">
        <v>1.5</v>
      </c>
      <c r="E10" s="138"/>
      <c r="F10" s="138">
        <v>1.5</v>
      </c>
      <c r="G10" s="138"/>
      <c r="H10" s="138"/>
      <c r="I10" s="138">
        <v>1.5</v>
      </c>
      <c r="J10" s="138">
        <v>1.5</v>
      </c>
      <c r="K10" s="138"/>
      <c r="L10" s="138">
        <v>1.5</v>
      </c>
      <c r="M10" s="138"/>
      <c r="N10" s="138"/>
      <c r="O10" s="140">
        <v>44053</v>
      </c>
      <c r="P10" s="140">
        <v>44053</v>
      </c>
      <c r="Q10" s="140">
        <v>44053</v>
      </c>
      <c r="R10" s="140">
        <v>44053</v>
      </c>
      <c r="S10" s="141">
        <v>50</v>
      </c>
      <c r="T10" s="141">
        <v>67</v>
      </c>
      <c r="U10" s="141">
        <v>50</v>
      </c>
      <c r="V10" s="141">
        <v>59</v>
      </c>
      <c r="W10" s="141">
        <f t="shared" si="1"/>
        <v>6</v>
      </c>
      <c r="X10" s="141">
        <f t="shared" si="0"/>
        <v>8</v>
      </c>
      <c r="Y10" s="141">
        <f t="shared" si="0"/>
        <v>6</v>
      </c>
      <c r="Z10" s="141">
        <f t="shared" si="0"/>
        <v>7</v>
      </c>
      <c r="AA10" s="142" t="s">
        <v>1333</v>
      </c>
      <c r="AB10" s="142" t="s">
        <v>1334</v>
      </c>
      <c r="AC10" s="142" t="s">
        <v>1335</v>
      </c>
      <c r="AD10" s="142" t="s">
        <v>1336</v>
      </c>
      <c r="AE10" s="142" t="s">
        <v>1348</v>
      </c>
      <c r="AF10" s="145" t="s">
        <v>1333</v>
      </c>
      <c r="AG10" s="145" t="s">
        <v>1334</v>
      </c>
      <c r="AH10" s="145" t="s">
        <v>1335</v>
      </c>
      <c r="AI10" s="145" t="s">
        <v>1336</v>
      </c>
      <c r="AJ10" s="145" t="s">
        <v>1348</v>
      </c>
      <c r="AK10" s="137"/>
      <c r="AL10" s="137"/>
      <c r="AM10" s="137"/>
      <c r="AN10" s="137"/>
      <c r="AO10" s="137"/>
      <c r="AP10" s="145" t="s">
        <v>1333</v>
      </c>
      <c r="AQ10" s="145" t="s">
        <v>1334</v>
      </c>
      <c r="AR10" s="145" t="s">
        <v>1335</v>
      </c>
      <c r="AS10" s="145" t="s">
        <v>1336</v>
      </c>
      <c r="AT10" s="145" t="s">
        <v>1348</v>
      </c>
      <c r="AU10" s="137"/>
      <c r="AV10" s="137"/>
      <c r="AW10" s="137"/>
      <c r="AX10" s="137"/>
      <c r="AY10" s="137"/>
      <c r="AZ10" s="143"/>
      <c r="BA10" s="143"/>
      <c r="BB10" s="143"/>
      <c r="BC10" s="143"/>
      <c r="BD10" s="143"/>
    </row>
    <row r="11" spans="1:56" x14ac:dyDescent="0.2">
      <c r="A11" s="135">
        <v>3</v>
      </c>
      <c r="B11" s="135">
        <v>3</v>
      </c>
      <c r="C11" s="135">
        <v>3</v>
      </c>
      <c r="D11" s="135">
        <v>3</v>
      </c>
      <c r="E11" s="135">
        <v>3</v>
      </c>
      <c r="F11" s="135">
        <v>3</v>
      </c>
      <c r="G11" s="135">
        <v>3</v>
      </c>
      <c r="H11" s="135">
        <v>3</v>
      </c>
      <c r="I11" s="135">
        <v>3</v>
      </c>
      <c r="J11" s="135">
        <v>3</v>
      </c>
      <c r="K11" s="135">
        <v>3</v>
      </c>
      <c r="L11" s="135">
        <v>3</v>
      </c>
      <c r="M11" s="135">
        <v>3</v>
      </c>
      <c r="N11" s="135">
        <v>3</v>
      </c>
      <c r="O11" s="135">
        <v>3</v>
      </c>
      <c r="P11" s="135">
        <v>3</v>
      </c>
      <c r="Q11" s="135">
        <v>3</v>
      </c>
      <c r="R11" s="135">
        <v>3</v>
      </c>
      <c r="S11" s="135">
        <v>3</v>
      </c>
      <c r="T11" s="135">
        <v>3</v>
      </c>
      <c r="U11" s="135">
        <v>3</v>
      </c>
      <c r="V11" s="135">
        <v>3</v>
      </c>
      <c r="W11" s="135">
        <v>3</v>
      </c>
      <c r="X11" s="135">
        <v>3</v>
      </c>
      <c r="Y11" s="135">
        <v>3</v>
      </c>
      <c r="Z11" s="135">
        <v>3</v>
      </c>
      <c r="AA11" s="135">
        <v>3</v>
      </c>
      <c r="AB11" s="135">
        <v>3</v>
      </c>
      <c r="AC11" s="135">
        <v>3</v>
      </c>
      <c r="AD11" s="135">
        <v>3</v>
      </c>
      <c r="AE11" s="135">
        <v>3</v>
      </c>
      <c r="AF11" s="135">
        <v>3</v>
      </c>
      <c r="AG11" s="135">
        <v>3</v>
      </c>
      <c r="AH11" s="135">
        <v>3</v>
      </c>
      <c r="AI11" s="135">
        <v>3</v>
      </c>
      <c r="AJ11" s="135">
        <v>3</v>
      </c>
      <c r="AK11" s="135">
        <v>3</v>
      </c>
      <c r="AL11" s="135">
        <v>3</v>
      </c>
      <c r="AM11" s="135">
        <v>3</v>
      </c>
      <c r="AN11" s="135">
        <v>3</v>
      </c>
      <c r="AO11" s="135">
        <v>3</v>
      </c>
      <c r="AP11" s="135">
        <v>3</v>
      </c>
      <c r="AQ11" s="135">
        <v>3</v>
      </c>
      <c r="AR11" s="135">
        <v>3</v>
      </c>
      <c r="AS11" s="135">
        <v>3</v>
      </c>
      <c r="AT11" s="135">
        <v>3</v>
      </c>
      <c r="AU11" s="135">
        <v>3</v>
      </c>
      <c r="AV11" s="135">
        <v>3</v>
      </c>
      <c r="AW11" s="135">
        <v>3</v>
      </c>
      <c r="AX11" s="135">
        <v>3</v>
      </c>
      <c r="AY11" s="135">
        <v>3</v>
      </c>
      <c r="AZ11" s="135">
        <v>3</v>
      </c>
      <c r="BA11" s="135">
        <v>3</v>
      </c>
      <c r="BB11" s="135">
        <v>3</v>
      </c>
      <c r="BC11" s="135">
        <v>3</v>
      </c>
      <c r="BD11" s="135">
        <v>3</v>
      </c>
    </row>
    <row r="12" spans="1:56" ht="45" x14ac:dyDescent="0.2">
      <c r="A12" s="148">
        <v>3</v>
      </c>
      <c r="B12" s="138" t="s">
        <v>1138</v>
      </c>
      <c r="C12" s="138">
        <v>1.5</v>
      </c>
      <c r="D12" s="138"/>
      <c r="E12" s="138">
        <v>1.5</v>
      </c>
      <c r="F12" s="138"/>
      <c r="G12" s="139" t="s">
        <v>1139</v>
      </c>
      <c r="H12" s="138"/>
      <c r="I12" s="138">
        <v>1.5</v>
      </c>
      <c r="J12" s="138"/>
      <c r="K12" s="138">
        <v>1.5</v>
      </c>
      <c r="L12" s="138"/>
      <c r="M12" s="139">
        <v>0.5</v>
      </c>
      <c r="N12" s="138"/>
      <c r="O12" s="149" t="s">
        <v>1140</v>
      </c>
      <c r="P12" s="149" t="s">
        <v>1140</v>
      </c>
      <c r="Q12" s="149" t="s">
        <v>1140</v>
      </c>
      <c r="R12" s="149" t="s">
        <v>1140</v>
      </c>
      <c r="S12" s="141">
        <v>54</v>
      </c>
      <c r="T12" s="141">
        <v>64</v>
      </c>
      <c r="U12" s="141">
        <v>56</v>
      </c>
      <c r="V12" s="141">
        <v>69</v>
      </c>
      <c r="W12" s="141">
        <f t="shared" si="1"/>
        <v>6</v>
      </c>
      <c r="X12" s="141">
        <f t="shared" si="0"/>
        <v>8</v>
      </c>
      <c r="Y12" s="141">
        <f t="shared" si="0"/>
        <v>7</v>
      </c>
      <c r="Z12" s="141">
        <f t="shared" si="0"/>
        <v>8</v>
      </c>
      <c r="AA12" s="142" t="s">
        <v>1333</v>
      </c>
      <c r="AB12" s="142" t="s">
        <v>1334</v>
      </c>
      <c r="AC12" s="142" t="s">
        <v>1335</v>
      </c>
      <c r="AD12" s="142" t="s">
        <v>1336</v>
      </c>
      <c r="AE12" s="142" t="s">
        <v>1337</v>
      </c>
      <c r="AF12" s="143"/>
      <c r="AG12" s="143"/>
      <c r="AH12" s="143"/>
      <c r="AI12" s="143"/>
      <c r="AJ12" s="143"/>
      <c r="AK12" s="142" t="s">
        <v>1333</v>
      </c>
      <c r="AL12" s="142" t="s">
        <v>1334</v>
      </c>
      <c r="AM12" s="142" t="s">
        <v>1335</v>
      </c>
      <c r="AN12" s="142" t="s">
        <v>1336</v>
      </c>
      <c r="AO12" s="142" t="s">
        <v>1337</v>
      </c>
      <c r="AP12" s="143"/>
      <c r="AQ12" s="143"/>
      <c r="AR12" s="143"/>
      <c r="AS12" s="143"/>
      <c r="AT12" s="143"/>
      <c r="AU12" s="144" t="s">
        <v>1338</v>
      </c>
      <c r="AV12" s="144" t="s">
        <v>1339</v>
      </c>
      <c r="AW12" s="144" t="s">
        <v>1340</v>
      </c>
      <c r="AX12" s="144" t="s">
        <v>1336</v>
      </c>
      <c r="AY12" s="144" t="s">
        <v>1342</v>
      </c>
      <c r="AZ12" s="143"/>
      <c r="BA12" s="143"/>
      <c r="BB12" s="143"/>
      <c r="BC12" s="143"/>
      <c r="BD12" s="143"/>
    </row>
    <row r="13" spans="1:56" ht="33.75" customHeight="1" x14ac:dyDescent="0.2">
      <c r="A13" s="148">
        <v>3</v>
      </c>
      <c r="B13" s="138" t="s">
        <v>1144</v>
      </c>
      <c r="C13" s="138" t="s">
        <v>1145</v>
      </c>
      <c r="D13" s="138" t="s">
        <v>1146</v>
      </c>
      <c r="E13" s="138"/>
      <c r="F13" s="138" t="s">
        <v>1147</v>
      </c>
      <c r="G13" s="138"/>
      <c r="H13" s="138"/>
      <c r="I13" s="138">
        <v>1.5</v>
      </c>
      <c r="J13" s="138">
        <v>1.5</v>
      </c>
      <c r="K13" s="138"/>
      <c r="L13" s="138">
        <v>1.5</v>
      </c>
      <c r="M13" s="138"/>
      <c r="N13" s="138"/>
      <c r="O13" s="149" t="s">
        <v>1140</v>
      </c>
      <c r="P13" s="149" t="s">
        <v>1140</v>
      </c>
      <c r="Q13" s="149" t="s">
        <v>1140</v>
      </c>
      <c r="R13" s="149" t="s">
        <v>1140</v>
      </c>
      <c r="S13" s="141">
        <v>54</v>
      </c>
      <c r="T13" s="141">
        <v>64</v>
      </c>
      <c r="U13" s="141">
        <v>56</v>
      </c>
      <c r="V13" s="141">
        <v>69</v>
      </c>
      <c r="W13" s="141">
        <f t="shared" si="1"/>
        <v>6</v>
      </c>
      <c r="X13" s="141">
        <f t="shared" si="0"/>
        <v>8</v>
      </c>
      <c r="Y13" s="141">
        <f t="shared" si="0"/>
        <v>7</v>
      </c>
      <c r="Z13" s="141">
        <f t="shared" si="0"/>
        <v>8</v>
      </c>
      <c r="AA13" s="142" t="s">
        <v>1333</v>
      </c>
      <c r="AB13" s="142" t="s">
        <v>1334</v>
      </c>
      <c r="AC13" s="142" t="s">
        <v>1335</v>
      </c>
      <c r="AD13" s="142" t="s">
        <v>1336</v>
      </c>
      <c r="AE13" s="142" t="s">
        <v>1337</v>
      </c>
      <c r="AF13" s="145" t="s">
        <v>1333</v>
      </c>
      <c r="AG13" s="145" t="s">
        <v>1334</v>
      </c>
      <c r="AH13" s="145" t="s">
        <v>1335</v>
      </c>
      <c r="AI13" s="145" t="s">
        <v>1336</v>
      </c>
      <c r="AJ13" s="145" t="s">
        <v>1337</v>
      </c>
      <c r="AK13" s="137"/>
      <c r="AL13" s="137"/>
      <c r="AM13" s="137"/>
      <c r="AN13" s="137"/>
      <c r="AO13" s="137"/>
      <c r="AP13" s="145" t="s">
        <v>1333</v>
      </c>
      <c r="AQ13" s="145" t="s">
        <v>1334</v>
      </c>
      <c r="AR13" s="145" t="s">
        <v>1335</v>
      </c>
      <c r="AS13" s="145" t="s">
        <v>1336</v>
      </c>
      <c r="AT13" s="145" t="s">
        <v>1337</v>
      </c>
      <c r="AU13" s="137"/>
      <c r="AV13" s="137"/>
      <c r="AW13" s="137"/>
      <c r="AX13" s="137"/>
      <c r="AY13" s="137"/>
      <c r="AZ13" s="143"/>
      <c r="BA13" s="143"/>
      <c r="BB13" s="143"/>
      <c r="BC13" s="143"/>
      <c r="BD13" s="143"/>
    </row>
    <row r="14" spans="1:56" ht="45" x14ac:dyDescent="0.2">
      <c r="A14" s="148">
        <v>3</v>
      </c>
      <c r="B14" s="138" t="s">
        <v>1148</v>
      </c>
      <c r="C14" s="138"/>
      <c r="D14" s="138" t="s">
        <v>1149</v>
      </c>
      <c r="E14" s="138"/>
      <c r="F14" s="138" t="s">
        <v>1150</v>
      </c>
      <c r="G14" s="139" t="s">
        <v>1139</v>
      </c>
      <c r="H14" s="138"/>
      <c r="I14" s="138"/>
      <c r="J14" s="138">
        <v>1.5</v>
      </c>
      <c r="K14" s="138"/>
      <c r="L14" s="138">
        <v>1.5</v>
      </c>
      <c r="M14" s="139">
        <v>0.5</v>
      </c>
      <c r="N14" s="138"/>
      <c r="O14" s="149" t="s">
        <v>1140</v>
      </c>
      <c r="P14" s="149" t="s">
        <v>1140</v>
      </c>
      <c r="Q14" s="149" t="s">
        <v>1140</v>
      </c>
      <c r="R14" s="149" t="s">
        <v>1140</v>
      </c>
      <c r="S14" s="141">
        <v>54</v>
      </c>
      <c r="T14" s="141">
        <v>64</v>
      </c>
      <c r="U14" s="141">
        <v>56</v>
      </c>
      <c r="V14" s="141">
        <v>69</v>
      </c>
      <c r="W14" s="141">
        <f t="shared" si="1"/>
        <v>6</v>
      </c>
      <c r="X14" s="141">
        <f t="shared" si="0"/>
        <v>8</v>
      </c>
      <c r="Y14" s="141">
        <f t="shared" si="0"/>
        <v>7</v>
      </c>
      <c r="Z14" s="141">
        <f t="shared" si="0"/>
        <v>8</v>
      </c>
      <c r="AA14" s="137"/>
      <c r="AB14" s="137"/>
      <c r="AC14" s="137"/>
      <c r="AD14" s="137"/>
      <c r="AE14" s="137"/>
      <c r="AF14" s="145" t="s">
        <v>1333</v>
      </c>
      <c r="AG14" s="145" t="s">
        <v>1334</v>
      </c>
      <c r="AH14" s="145" t="s">
        <v>1335</v>
      </c>
      <c r="AI14" s="145" t="s">
        <v>1336</v>
      </c>
      <c r="AJ14" s="145" t="s">
        <v>1337</v>
      </c>
      <c r="AK14" s="137"/>
      <c r="AL14" s="137"/>
      <c r="AM14" s="137"/>
      <c r="AN14" s="137"/>
      <c r="AO14" s="137"/>
      <c r="AP14" s="145" t="s">
        <v>1333</v>
      </c>
      <c r="AQ14" s="145" t="s">
        <v>1334</v>
      </c>
      <c r="AR14" s="145" t="s">
        <v>1335</v>
      </c>
      <c r="AS14" s="145" t="s">
        <v>1336</v>
      </c>
      <c r="AT14" s="145" t="s">
        <v>1337</v>
      </c>
      <c r="AU14" s="144" t="s">
        <v>1338</v>
      </c>
      <c r="AV14" s="144" t="s">
        <v>1339</v>
      </c>
      <c r="AW14" s="144" t="s">
        <v>1340</v>
      </c>
      <c r="AX14" s="144" t="s">
        <v>1336</v>
      </c>
      <c r="AY14" s="144" t="s">
        <v>1342</v>
      </c>
      <c r="AZ14" s="143"/>
      <c r="BA14" s="143"/>
      <c r="BB14" s="143"/>
      <c r="BC14" s="143"/>
      <c r="BD14" s="143"/>
    </row>
    <row r="15" spans="1:56" x14ac:dyDescent="0.2">
      <c r="A15" s="135">
        <v>4</v>
      </c>
      <c r="B15" s="135">
        <v>4</v>
      </c>
      <c r="C15" s="135">
        <v>4</v>
      </c>
      <c r="D15" s="135">
        <v>4</v>
      </c>
      <c r="E15" s="135">
        <v>4</v>
      </c>
      <c r="F15" s="135">
        <v>4</v>
      </c>
      <c r="G15" s="135">
        <v>4</v>
      </c>
      <c r="H15" s="135">
        <v>4</v>
      </c>
      <c r="I15" s="135">
        <v>4</v>
      </c>
      <c r="J15" s="135">
        <v>4</v>
      </c>
      <c r="K15" s="135">
        <v>4</v>
      </c>
      <c r="L15" s="135">
        <v>4</v>
      </c>
      <c r="M15" s="135">
        <v>4</v>
      </c>
      <c r="N15" s="135">
        <v>4</v>
      </c>
      <c r="O15" s="135">
        <v>4</v>
      </c>
      <c r="P15" s="135">
        <v>4</v>
      </c>
      <c r="Q15" s="135">
        <v>4</v>
      </c>
      <c r="R15" s="135">
        <v>4</v>
      </c>
      <c r="S15" s="135">
        <v>4</v>
      </c>
      <c r="T15" s="135">
        <v>4</v>
      </c>
      <c r="U15" s="135">
        <v>4</v>
      </c>
      <c r="V15" s="135">
        <v>4</v>
      </c>
      <c r="W15" s="135">
        <v>4</v>
      </c>
      <c r="X15" s="135">
        <v>4</v>
      </c>
      <c r="Y15" s="135">
        <v>4</v>
      </c>
      <c r="Z15" s="135">
        <v>4</v>
      </c>
      <c r="AA15" s="135">
        <v>4</v>
      </c>
      <c r="AB15" s="135">
        <v>4</v>
      </c>
      <c r="AC15" s="135">
        <v>4</v>
      </c>
      <c r="AD15" s="135">
        <v>4</v>
      </c>
      <c r="AE15" s="135">
        <v>4</v>
      </c>
      <c r="AF15" s="135">
        <v>4</v>
      </c>
      <c r="AG15" s="135">
        <v>4</v>
      </c>
      <c r="AH15" s="135">
        <v>4</v>
      </c>
      <c r="AI15" s="135">
        <v>4</v>
      </c>
      <c r="AJ15" s="135">
        <v>4</v>
      </c>
      <c r="AK15" s="135">
        <v>4</v>
      </c>
      <c r="AL15" s="135">
        <v>4</v>
      </c>
      <c r="AM15" s="135">
        <v>4</v>
      </c>
      <c r="AN15" s="135">
        <v>4</v>
      </c>
      <c r="AO15" s="135">
        <v>4</v>
      </c>
      <c r="AP15" s="135">
        <v>4</v>
      </c>
      <c r="AQ15" s="135">
        <v>4</v>
      </c>
      <c r="AR15" s="135">
        <v>4</v>
      </c>
      <c r="AS15" s="135">
        <v>4</v>
      </c>
      <c r="AT15" s="135">
        <v>4</v>
      </c>
      <c r="AU15" s="135">
        <v>4</v>
      </c>
      <c r="AV15" s="135">
        <v>4</v>
      </c>
      <c r="AW15" s="135">
        <v>4</v>
      </c>
      <c r="AX15" s="135">
        <v>4</v>
      </c>
      <c r="AY15" s="135">
        <v>4</v>
      </c>
      <c r="AZ15" s="135">
        <v>4</v>
      </c>
      <c r="BA15" s="135">
        <v>4</v>
      </c>
      <c r="BB15" s="135">
        <v>4</v>
      </c>
      <c r="BC15" s="135">
        <v>4</v>
      </c>
      <c r="BD15" s="135">
        <v>4</v>
      </c>
    </row>
    <row r="16" spans="1:56" ht="30" x14ac:dyDescent="0.2">
      <c r="A16" s="148">
        <v>4</v>
      </c>
      <c r="B16" s="138" t="s">
        <v>1151</v>
      </c>
      <c r="C16" s="138" t="s">
        <v>1152</v>
      </c>
      <c r="D16" s="138"/>
      <c r="E16" s="138" t="s">
        <v>1153</v>
      </c>
      <c r="F16" s="138"/>
      <c r="G16" s="139" t="s">
        <v>1154</v>
      </c>
      <c r="H16" s="138"/>
      <c r="I16" s="138">
        <v>3</v>
      </c>
      <c r="J16" s="138"/>
      <c r="K16" s="138">
        <v>3</v>
      </c>
      <c r="L16" s="138"/>
      <c r="M16" s="139">
        <v>0.5</v>
      </c>
      <c r="N16" s="138"/>
      <c r="O16" s="140">
        <v>44046</v>
      </c>
      <c r="P16" s="140">
        <v>44046</v>
      </c>
      <c r="Q16" s="140">
        <v>44046</v>
      </c>
      <c r="R16" s="140">
        <v>44046</v>
      </c>
      <c r="S16" s="141">
        <v>34</v>
      </c>
      <c r="T16" s="141">
        <v>65</v>
      </c>
      <c r="U16" s="141">
        <v>45</v>
      </c>
      <c r="V16" s="141">
        <v>63</v>
      </c>
      <c r="W16" s="141">
        <f t="shared" si="1"/>
        <v>4</v>
      </c>
      <c r="X16" s="141">
        <f t="shared" si="0"/>
        <v>8</v>
      </c>
      <c r="Y16" s="141">
        <f t="shared" si="0"/>
        <v>5</v>
      </c>
      <c r="Z16" s="141">
        <f t="shared" si="0"/>
        <v>7</v>
      </c>
      <c r="AA16" s="142" t="s">
        <v>1355</v>
      </c>
      <c r="AB16" s="142" t="s">
        <v>1356</v>
      </c>
      <c r="AC16" s="142" t="s">
        <v>1357</v>
      </c>
      <c r="AD16" s="142" t="s">
        <v>1336</v>
      </c>
      <c r="AE16" s="142" t="s">
        <v>1358</v>
      </c>
      <c r="AF16" s="143"/>
      <c r="AG16" s="143"/>
      <c r="AH16" s="143"/>
      <c r="AI16" s="143"/>
      <c r="AJ16" s="143"/>
      <c r="AK16" s="142" t="s">
        <v>1355</v>
      </c>
      <c r="AL16" s="142" t="s">
        <v>1356</v>
      </c>
      <c r="AM16" s="142" t="s">
        <v>1357</v>
      </c>
      <c r="AN16" s="142" t="s">
        <v>1336</v>
      </c>
      <c r="AO16" s="142" t="s">
        <v>1358</v>
      </c>
      <c r="AP16" s="143"/>
      <c r="AQ16" s="143"/>
      <c r="AR16" s="143"/>
      <c r="AS16" s="143"/>
      <c r="AT16" s="143"/>
      <c r="AU16" s="144" t="s">
        <v>1338</v>
      </c>
      <c r="AV16" s="144" t="s">
        <v>1339</v>
      </c>
      <c r="AW16" s="144" t="s">
        <v>1340</v>
      </c>
      <c r="AX16" s="144" t="s">
        <v>1336</v>
      </c>
      <c r="AY16" s="144" t="s">
        <v>1349</v>
      </c>
      <c r="AZ16" s="143"/>
      <c r="BA16" s="143"/>
      <c r="BB16" s="143"/>
      <c r="BC16" s="143"/>
      <c r="BD16" s="143"/>
    </row>
    <row r="17" spans="1:56" ht="30" x14ac:dyDescent="0.2">
      <c r="A17" s="148">
        <v>4</v>
      </c>
      <c r="B17" s="138" t="s">
        <v>1162</v>
      </c>
      <c r="C17" s="138">
        <v>1.5</v>
      </c>
      <c r="D17" s="138"/>
      <c r="E17" s="138">
        <v>1.5</v>
      </c>
      <c r="F17" s="138">
        <v>1.5</v>
      </c>
      <c r="G17" s="138">
        <v>1.5</v>
      </c>
      <c r="H17" s="139" t="s">
        <v>1163</v>
      </c>
      <c r="I17" s="138">
        <v>1.5</v>
      </c>
      <c r="J17" s="138"/>
      <c r="K17" s="138">
        <v>1.5</v>
      </c>
      <c r="L17" s="138">
        <v>1.5</v>
      </c>
      <c r="M17" s="138">
        <v>1.5</v>
      </c>
      <c r="N17" s="139">
        <v>0.75</v>
      </c>
      <c r="O17" s="140">
        <v>44046</v>
      </c>
      <c r="P17" s="140">
        <v>44046</v>
      </c>
      <c r="Q17" s="140">
        <v>44046</v>
      </c>
      <c r="R17" s="140">
        <v>44046</v>
      </c>
      <c r="S17" s="141">
        <v>34</v>
      </c>
      <c r="T17" s="141">
        <v>65</v>
      </c>
      <c r="U17" s="141">
        <v>45</v>
      </c>
      <c r="V17" s="141">
        <v>63</v>
      </c>
      <c r="W17" s="141">
        <f t="shared" si="1"/>
        <v>4</v>
      </c>
      <c r="X17" s="141">
        <f t="shared" si="0"/>
        <v>8</v>
      </c>
      <c r="Y17" s="141">
        <f t="shared" si="0"/>
        <v>5</v>
      </c>
      <c r="Z17" s="141">
        <f t="shared" si="0"/>
        <v>7</v>
      </c>
      <c r="AA17" s="142" t="s">
        <v>1333</v>
      </c>
      <c r="AB17" s="142" t="s">
        <v>1334</v>
      </c>
      <c r="AC17" s="142" t="s">
        <v>1335</v>
      </c>
      <c r="AD17" s="142" t="s">
        <v>1336</v>
      </c>
      <c r="AE17" s="142" t="s">
        <v>1348</v>
      </c>
      <c r="AF17" s="143"/>
      <c r="AG17" s="143"/>
      <c r="AH17" s="143"/>
      <c r="AI17" s="143"/>
      <c r="AJ17" s="143"/>
      <c r="AK17" s="142" t="s">
        <v>1333</v>
      </c>
      <c r="AL17" s="142" t="s">
        <v>1334</v>
      </c>
      <c r="AM17" s="142" t="s">
        <v>1335</v>
      </c>
      <c r="AN17" s="142" t="s">
        <v>1336</v>
      </c>
      <c r="AO17" s="142" t="s">
        <v>1348</v>
      </c>
      <c r="AP17" s="145" t="s">
        <v>1333</v>
      </c>
      <c r="AQ17" s="145" t="s">
        <v>1334</v>
      </c>
      <c r="AR17" s="145" t="s">
        <v>1335</v>
      </c>
      <c r="AS17" s="145" t="s">
        <v>1336</v>
      </c>
      <c r="AT17" s="145" t="s">
        <v>1348</v>
      </c>
      <c r="AU17" s="142" t="s">
        <v>1333</v>
      </c>
      <c r="AV17" s="142" t="s">
        <v>1334</v>
      </c>
      <c r="AW17" s="142" t="s">
        <v>1335</v>
      </c>
      <c r="AX17" s="142" t="s">
        <v>1336</v>
      </c>
      <c r="AY17" s="142" t="s">
        <v>1348</v>
      </c>
      <c r="AZ17" s="146" t="s">
        <v>1359</v>
      </c>
      <c r="BA17" s="146" t="s">
        <v>1360</v>
      </c>
      <c r="BB17" s="146" t="s">
        <v>1361</v>
      </c>
      <c r="BC17" s="146" t="s">
        <v>1336</v>
      </c>
      <c r="BD17" s="146" t="s">
        <v>1362</v>
      </c>
    </row>
    <row r="18" spans="1:56" ht="30" x14ac:dyDescent="0.2">
      <c r="A18" s="148">
        <v>4</v>
      </c>
      <c r="B18" s="138" t="s">
        <v>1171</v>
      </c>
      <c r="C18" s="138"/>
      <c r="D18" s="138">
        <v>2</v>
      </c>
      <c r="E18" s="138"/>
      <c r="F18" s="138">
        <v>2</v>
      </c>
      <c r="G18" s="139" t="s">
        <v>1131</v>
      </c>
      <c r="H18" s="138"/>
      <c r="I18" s="138"/>
      <c r="J18" s="138">
        <v>2</v>
      </c>
      <c r="K18" s="138"/>
      <c r="L18" s="138">
        <v>2</v>
      </c>
      <c r="M18" s="139">
        <v>0.25</v>
      </c>
      <c r="N18" s="138"/>
      <c r="O18" s="140">
        <v>44046</v>
      </c>
      <c r="P18" s="140">
        <v>44046</v>
      </c>
      <c r="Q18" s="140">
        <v>44046</v>
      </c>
      <c r="R18" s="140">
        <v>44046</v>
      </c>
      <c r="S18" s="141">
        <v>34</v>
      </c>
      <c r="T18" s="141">
        <v>65</v>
      </c>
      <c r="U18" s="141">
        <v>45</v>
      </c>
      <c r="V18" s="141">
        <v>63</v>
      </c>
      <c r="W18" s="141">
        <f t="shared" si="1"/>
        <v>4</v>
      </c>
      <c r="X18" s="141">
        <f t="shared" si="0"/>
        <v>8</v>
      </c>
      <c r="Y18" s="141">
        <f t="shared" si="0"/>
        <v>5</v>
      </c>
      <c r="Z18" s="141">
        <f t="shared" si="0"/>
        <v>7</v>
      </c>
      <c r="AA18" s="137"/>
      <c r="AB18" s="137"/>
      <c r="AC18" s="137"/>
      <c r="AD18" s="137"/>
      <c r="AE18" s="137"/>
      <c r="AF18" s="145" t="s">
        <v>1363</v>
      </c>
      <c r="AG18" s="145" t="s">
        <v>1364</v>
      </c>
      <c r="AH18" s="145" t="s">
        <v>1365</v>
      </c>
      <c r="AI18" s="145" t="s">
        <v>1336</v>
      </c>
      <c r="AJ18" s="145" t="s">
        <v>1366</v>
      </c>
      <c r="AK18" s="137"/>
      <c r="AL18" s="137"/>
      <c r="AM18" s="137"/>
      <c r="AN18" s="137"/>
      <c r="AO18" s="137"/>
      <c r="AP18" s="145" t="s">
        <v>1363</v>
      </c>
      <c r="AQ18" s="145" t="s">
        <v>1364</v>
      </c>
      <c r="AR18" s="145" t="s">
        <v>1365</v>
      </c>
      <c r="AS18" s="145" t="s">
        <v>1336</v>
      </c>
      <c r="AT18" s="145" t="s">
        <v>1366</v>
      </c>
      <c r="AU18" s="144" t="s">
        <v>1350</v>
      </c>
      <c r="AV18" s="144" t="s">
        <v>1351</v>
      </c>
      <c r="AW18" s="144" t="s">
        <v>1352</v>
      </c>
      <c r="AX18" s="144" t="s">
        <v>1336</v>
      </c>
      <c r="AY18" s="144" t="s">
        <v>1354</v>
      </c>
      <c r="AZ18" s="143"/>
      <c r="BA18" s="143"/>
      <c r="BB18" s="143"/>
      <c r="BC18" s="143"/>
      <c r="BD18" s="143"/>
    </row>
    <row r="19" spans="1:56" ht="16" x14ac:dyDescent="0.2">
      <c r="A19" s="150">
        <v>4</v>
      </c>
      <c r="B19" s="151" t="s">
        <v>1179</v>
      </c>
      <c r="C19" s="138">
        <v>1.5</v>
      </c>
      <c r="D19" s="138">
        <v>1.5</v>
      </c>
      <c r="E19" s="138">
        <v>1.5</v>
      </c>
      <c r="F19" s="138"/>
      <c r="G19" s="138">
        <v>1.5</v>
      </c>
      <c r="H19" s="138"/>
      <c r="I19" s="138">
        <v>1.5</v>
      </c>
      <c r="J19" s="138">
        <v>1.5</v>
      </c>
      <c r="K19" s="138">
        <v>1.5</v>
      </c>
      <c r="L19" s="138"/>
      <c r="M19" s="138">
        <v>1.5</v>
      </c>
      <c r="N19" s="138"/>
      <c r="O19" s="140">
        <v>44046</v>
      </c>
      <c r="P19" s="140">
        <v>44046</v>
      </c>
      <c r="Q19" s="140">
        <v>44046</v>
      </c>
      <c r="R19" s="140">
        <v>44046</v>
      </c>
      <c r="S19" s="141">
        <v>34</v>
      </c>
      <c r="T19" s="141">
        <v>65</v>
      </c>
      <c r="U19" s="141">
        <v>45</v>
      </c>
      <c r="V19" s="141">
        <v>63</v>
      </c>
      <c r="W19" s="141">
        <f t="shared" si="1"/>
        <v>4</v>
      </c>
      <c r="X19" s="141">
        <f t="shared" si="0"/>
        <v>8</v>
      </c>
      <c r="Y19" s="141">
        <f t="shared" si="0"/>
        <v>5</v>
      </c>
      <c r="Z19" s="141">
        <f t="shared" si="0"/>
        <v>7</v>
      </c>
      <c r="AA19" s="142" t="s">
        <v>1333</v>
      </c>
      <c r="AB19" s="142" t="s">
        <v>1334</v>
      </c>
      <c r="AC19" s="142" t="s">
        <v>1335</v>
      </c>
      <c r="AD19" s="142" t="s">
        <v>1336</v>
      </c>
      <c r="AE19" s="142" t="s">
        <v>1348</v>
      </c>
      <c r="AF19" s="145" t="s">
        <v>1333</v>
      </c>
      <c r="AG19" s="145" t="s">
        <v>1334</v>
      </c>
      <c r="AH19" s="145" t="s">
        <v>1335</v>
      </c>
      <c r="AI19" s="145" t="s">
        <v>1336</v>
      </c>
      <c r="AJ19" s="145" t="s">
        <v>1348</v>
      </c>
      <c r="AK19" s="142" t="s">
        <v>1333</v>
      </c>
      <c r="AL19" s="142" t="s">
        <v>1334</v>
      </c>
      <c r="AM19" s="142" t="s">
        <v>1335</v>
      </c>
      <c r="AN19" s="142" t="s">
        <v>1336</v>
      </c>
      <c r="AO19" s="142" t="s">
        <v>1348</v>
      </c>
      <c r="AP19" s="143"/>
      <c r="AQ19" s="143"/>
      <c r="AR19" s="143"/>
      <c r="AS19" s="143"/>
      <c r="AT19" s="143"/>
      <c r="AU19" s="142" t="s">
        <v>1333</v>
      </c>
      <c r="AV19" s="142" t="s">
        <v>1334</v>
      </c>
      <c r="AW19" s="142" t="s">
        <v>1335</v>
      </c>
      <c r="AX19" s="142" t="s">
        <v>1336</v>
      </c>
      <c r="AY19" s="142" t="s">
        <v>1348</v>
      </c>
      <c r="AZ19" s="143"/>
      <c r="BA19" s="143"/>
      <c r="BB19" s="143"/>
      <c r="BC19" s="143"/>
      <c r="BD19" s="143"/>
    </row>
    <row r="20" spans="1:56" ht="30" x14ac:dyDescent="0.2">
      <c r="A20" s="148">
        <v>4</v>
      </c>
      <c r="B20" s="138" t="s">
        <v>1180</v>
      </c>
      <c r="C20" s="138"/>
      <c r="D20" s="138">
        <v>4</v>
      </c>
      <c r="E20" s="138"/>
      <c r="F20" s="138">
        <v>4</v>
      </c>
      <c r="G20" s="138"/>
      <c r="H20" s="139" t="s">
        <v>1181</v>
      </c>
      <c r="I20" s="138"/>
      <c r="J20" s="138">
        <v>4</v>
      </c>
      <c r="K20" s="138"/>
      <c r="L20" s="138">
        <v>4</v>
      </c>
      <c r="M20" s="138"/>
      <c r="N20" s="139">
        <v>1</v>
      </c>
      <c r="O20" s="140">
        <v>44046</v>
      </c>
      <c r="P20" s="140">
        <v>44046</v>
      </c>
      <c r="Q20" s="140">
        <v>44046</v>
      </c>
      <c r="R20" s="140">
        <v>44046</v>
      </c>
      <c r="S20" s="141">
        <v>34</v>
      </c>
      <c r="T20" s="141">
        <v>65</v>
      </c>
      <c r="U20" s="141">
        <v>45</v>
      </c>
      <c r="V20" s="141">
        <v>63</v>
      </c>
      <c r="W20" s="141">
        <f t="shared" si="1"/>
        <v>4</v>
      </c>
      <c r="X20" s="141">
        <f t="shared" si="1"/>
        <v>8</v>
      </c>
      <c r="Y20" s="141">
        <f t="shared" si="1"/>
        <v>5</v>
      </c>
      <c r="Z20" s="141">
        <f t="shared" si="1"/>
        <v>7</v>
      </c>
      <c r="AA20" s="137"/>
      <c r="AB20" s="137"/>
      <c r="AC20" s="137"/>
      <c r="AD20" s="137"/>
      <c r="AE20" s="137"/>
      <c r="AF20" s="145" t="s">
        <v>1367</v>
      </c>
      <c r="AG20" s="145" t="s">
        <v>1368</v>
      </c>
      <c r="AH20" s="145" t="s">
        <v>1369</v>
      </c>
      <c r="AI20" s="145" t="s">
        <v>1336</v>
      </c>
      <c r="AJ20" s="145" t="s">
        <v>1370</v>
      </c>
      <c r="AK20" s="137"/>
      <c r="AL20" s="137"/>
      <c r="AM20" s="137"/>
      <c r="AN20" s="137"/>
      <c r="AO20" s="137"/>
      <c r="AP20" s="145" t="s">
        <v>1367</v>
      </c>
      <c r="AQ20" s="145" t="s">
        <v>1368</v>
      </c>
      <c r="AR20" s="145" t="s">
        <v>1369</v>
      </c>
      <c r="AS20" s="145" t="s">
        <v>1336</v>
      </c>
      <c r="AT20" s="145" t="s">
        <v>1370</v>
      </c>
      <c r="AU20" s="137"/>
      <c r="AV20" s="137"/>
      <c r="AW20" s="137"/>
      <c r="AX20" s="137"/>
      <c r="AY20" s="137"/>
      <c r="AZ20" s="146" t="s">
        <v>1343</v>
      </c>
      <c r="BA20" s="146" t="s">
        <v>1344</v>
      </c>
      <c r="BB20" s="146" t="s">
        <v>1345</v>
      </c>
      <c r="BC20" s="146" t="s">
        <v>1336</v>
      </c>
      <c r="BD20" s="146" t="s">
        <v>1371</v>
      </c>
    </row>
    <row r="21" spans="1:56" x14ac:dyDescent="0.2">
      <c r="A21" s="135">
        <v>6</v>
      </c>
      <c r="B21" s="135">
        <v>6</v>
      </c>
      <c r="C21" s="135">
        <v>6</v>
      </c>
      <c r="D21" s="135">
        <v>6</v>
      </c>
      <c r="E21" s="135">
        <v>6</v>
      </c>
      <c r="F21" s="135">
        <v>6</v>
      </c>
      <c r="G21" s="135">
        <v>6</v>
      </c>
      <c r="H21" s="135">
        <v>6</v>
      </c>
      <c r="I21" s="135">
        <v>6</v>
      </c>
      <c r="J21" s="135">
        <v>6</v>
      </c>
      <c r="K21" s="135">
        <v>6</v>
      </c>
      <c r="L21" s="135">
        <v>6</v>
      </c>
      <c r="M21" s="135">
        <v>6</v>
      </c>
      <c r="N21" s="135">
        <v>6</v>
      </c>
      <c r="O21" s="135">
        <v>6</v>
      </c>
      <c r="P21" s="135">
        <v>6</v>
      </c>
      <c r="Q21" s="135">
        <v>6</v>
      </c>
      <c r="R21" s="135">
        <v>6</v>
      </c>
      <c r="S21" s="135">
        <v>6</v>
      </c>
      <c r="T21" s="135">
        <v>6</v>
      </c>
      <c r="U21" s="135">
        <v>6</v>
      </c>
      <c r="V21" s="135">
        <v>6</v>
      </c>
      <c r="W21" s="135">
        <v>6</v>
      </c>
      <c r="X21" s="135">
        <v>6</v>
      </c>
      <c r="Y21" s="135">
        <v>6</v>
      </c>
      <c r="Z21" s="135">
        <v>6</v>
      </c>
      <c r="AA21" s="135">
        <v>6</v>
      </c>
      <c r="AB21" s="135">
        <v>6</v>
      </c>
      <c r="AC21" s="135">
        <v>6</v>
      </c>
      <c r="AD21" s="135">
        <v>6</v>
      </c>
      <c r="AE21" s="135">
        <v>6</v>
      </c>
      <c r="AF21" s="135">
        <v>6</v>
      </c>
      <c r="AG21" s="135">
        <v>6</v>
      </c>
      <c r="AH21" s="135">
        <v>6</v>
      </c>
      <c r="AI21" s="135">
        <v>6</v>
      </c>
      <c r="AJ21" s="135">
        <v>6</v>
      </c>
      <c r="AK21" s="135">
        <v>6</v>
      </c>
      <c r="AL21" s="135">
        <v>6</v>
      </c>
      <c r="AM21" s="135">
        <v>6</v>
      </c>
      <c r="AN21" s="135">
        <v>6</v>
      </c>
      <c r="AO21" s="135">
        <v>6</v>
      </c>
      <c r="AP21" s="135">
        <v>6</v>
      </c>
      <c r="AQ21" s="135">
        <v>6</v>
      </c>
      <c r="AR21" s="135">
        <v>6</v>
      </c>
      <c r="AS21" s="135">
        <v>6</v>
      </c>
      <c r="AT21" s="135">
        <v>6</v>
      </c>
      <c r="AU21" s="135">
        <v>6</v>
      </c>
      <c r="AV21" s="135">
        <v>6</v>
      </c>
      <c r="AW21" s="135">
        <v>6</v>
      </c>
      <c r="AX21" s="135">
        <v>6</v>
      </c>
      <c r="AY21" s="135">
        <v>6</v>
      </c>
      <c r="AZ21" s="135">
        <v>6</v>
      </c>
      <c r="BA21" s="135">
        <v>6</v>
      </c>
      <c r="BB21" s="135">
        <v>6</v>
      </c>
      <c r="BC21" s="135">
        <v>6</v>
      </c>
      <c r="BD21" s="135">
        <v>6</v>
      </c>
    </row>
    <row r="22" spans="1:56" ht="22.5" customHeight="1" x14ac:dyDescent="0.2">
      <c r="A22" s="148">
        <v>6</v>
      </c>
      <c r="B22" s="138" t="s">
        <v>1189</v>
      </c>
      <c r="C22" s="138">
        <v>1.5</v>
      </c>
      <c r="D22" s="138"/>
      <c r="E22" s="138"/>
      <c r="F22" s="138">
        <v>1.5</v>
      </c>
      <c r="G22" s="138"/>
      <c r="H22" s="138"/>
      <c r="I22" s="138">
        <v>1.5</v>
      </c>
      <c r="J22" s="138"/>
      <c r="K22" s="138"/>
      <c r="L22" s="138">
        <v>1.5</v>
      </c>
      <c r="M22" s="138"/>
      <c r="N22" s="138"/>
      <c r="O22" s="149" t="s">
        <v>1190</v>
      </c>
      <c r="P22" s="149" t="s">
        <v>1190</v>
      </c>
      <c r="Q22" s="149" t="s">
        <v>1190</v>
      </c>
      <c r="R22" s="149" t="s">
        <v>1190</v>
      </c>
      <c r="S22" s="141">
        <v>52</v>
      </c>
      <c r="T22" s="141">
        <v>67</v>
      </c>
      <c r="U22" s="141">
        <v>48</v>
      </c>
      <c r="V22" s="141">
        <v>59</v>
      </c>
      <c r="W22" s="141">
        <f t="shared" si="1"/>
        <v>6</v>
      </c>
      <c r="X22" s="141">
        <f t="shared" si="1"/>
        <v>8</v>
      </c>
      <c r="Y22" s="141">
        <f t="shared" si="1"/>
        <v>6</v>
      </c>
      <c r="Z22" s="141">
        <f t="shared" si="1"/>
        <v>7</v>
      </c>
      <c r="AA22" s="142" t="s">
        <v>1333</v>
      </c>
      <c r="AB22" s="142" t="s">
        <v>1334</v>
      </c>
      <c r="AC22" s="142" t="s">
        <v>1335</v>
      </c>
      <c r="AD22" s="142" t="s">
        <v>1336</v>
      </c>
      <c r="AE22" s="142" t="s">
        <v>1348</v>
      </c>
      <c r="AF22" s="143"/>
      <c r="AG22" s="143"/>
      <c r="AH22" s="143"/>
      <c r="AI22" s="143"/>
      <c r="AJ22" s="143"/>
      <c r="AK22" s="137"/>
      <c r="AL22" s="137"/>
      <c r="AM22" s="137"/>
      <c r="AN22" s="137"/>
      <c r="AO22" s="137"/>
      <c r="AP22" s="145" t="s">
        <v>1333</v>
      </c>
      <c r="AQ22" s="145" t="s">
        <v>1334</v>
      </c>
      <c r="AR22" s="145" t="s">
        <v>1335</v>
      </c>
      <c r="AS22" s="145" t="s">
        <v>1336</v>
      </c>
      <c r="AT22" s="145" t="s">
        <v>1348</v>
      </c>
      <c r="AU22" s="137"/>
      <c r="AV22" s="137"/>
      <c r="AW22" s="137"/>
      <c r="AX22" s="137"/>
      <c r="AY22" s="137"/>
      <c r="AZ22" s="143"/>
      <c r="BA22" s="143"/>
      <c r="BB22" s="143"/>
      <c r="BC22" s="143"/>
      <c r="BD22" s="143"/>
    </row>
    <row r="23" spans="1:56" ht="22" customHeight="1" x14ac:dyDescent="0.2">
      <c r="A23" s="148">
        <v>6</v>
      </c>
      <c r="B23" s="138" t="s">
        <v>1191</v>
      </c>
      <c r="C23" s="138"/>
      <c r="D23" s="138">
        <v>1.5</v>
      </c>
      <c r="E23" s="138">
        <v>1.5</v>
      </c>
      <c r="F23" s="138"/>
      <c r="G23" s="138" t="s">
        <v>1192</v>
      </c>
      <c r="H23" s="138"/>
      <c r="I23" s="138"/>
      <c r="J23" s="138">
        <v>1.5</v>
      </c>
      <c r="K23" s="138">
        <v>1.5</v>
      </c>
      <c r="L23" s="138"/>
      <c r="M23" s="138" t="s">
        <v>1193</v>
      </c>
      <c r="N23" s="138"/>
      <c r="O23" s="149" t="s">
        <v>1190</v>
      </c>
      <c r="P23" s="149" t="s">
        <v>1190</v>
      </c>
      <c r="Q23" s="149" t="s">
        <v>1190</v>
      </c>
      <c r="R23" s="149" t="s">
        <v>1190</v>
      </c>
      <c r="S23" s="141">
        <v>52</v>
      </c>
      <c r="T23" s="141">
        <v>67</v>
      </c>
      <c r="U23" s="141">
        <v>48</v>
      </c>
      <c r="V23" s="141">
        <v>59</v>
      </c>
      <c r="W23" s="141">
        <f t="shared" si="1"/>
        <v>6</v>
      </c>
      <c r="X23" s="141">
        <f t="shared" si="1"/>
        <v>8</v>
      </c>
      <c r="Y23" s="141">
        <f t="shared" si="1"/>
        <v>6</v>
      </c>
      <c r="Z23" s="141">
        <f t="shared" si="1"/>
        <v>7</v>
      </c>
      <c r="AA23" s="137"/>
      <c r="AB23" s="137"/>
      <c r="AC23" s="137"/>
      <c r="AD23" s="137"/>
      <c r="AE23" s="137"/>
      <c r="AF23" s="145" t="s">
        <v>1333</v>
      </c>
      <c r="AG23" s="145" t="s">
        <v>1334</v>
      </c>
      <c r="AH23" s="145" t="s">
        <v>1335</v>
      </c>
      <c r="AI23" s="145" t="s">
        <v>1336</v>
      </c>
      <c r="AJ23" s="145" t="s">
        <v>1348</v>
      </c>
      <c r="AK23" s="142" t="s">
        <v>1333</v>
      </c>
      <c r="AL23" s="142" t="s">
        <v>1334</v>
      </c>
      <c r="AM23" s="142" t="s">
        <v>1335</v>
      </c>
      <c r="AN23" s="142" t="s">
        <v>1336</v>
      </c>
      <c r="AO23" s="142" t="s">
        <v>1348</v>
      </c>
      <c r="AP23" s="143"/>
      <c r="AQ23" s="143"/>
      <c r="AR23" s="143"/>
      <c r="AS23" s="143"/>
      <c r="AT23" s="143"/>
      <c r="AU23" s="142" t="s">
        <v>1372</v>
      </c>
      <c r="AV23" s="142" t="s">
        <v>1373</v>
      </c>
      <c r="AW23" s="142" t="s">
        <v>1374</v>
      </c>
      <c r="AX23" s="142" t="s">
        <v>1375</v>
      </c>
      <c r="AY23" s="142" t="s">
        <v>1376</v>
      </c>
      <c r="AZ23" s="143"/>
      <c r="BA23" s="143"/>
      <c r="BB23" s="143"/>
      <c r="BC23" s="143"/>
      <c r="BD23" s="143"/>
    </row>
    <row r="24" spans="1:56" hidden="1" x14ac:dyDescent="0.2">
      <c r="W24" s="2045" t="s">
        <v>1243</v>
      </c>
      <c r="X24" s="2046"/>
      <c r="Y24" s="2046"/>
      <c r="Z24" s="2046"/>
      <c r="AA24" s="153">
        <f>(COUNTA(AA3:AA23)-5)</f>
        <v>10</v>
      </c>
      <c r="AB24" s="153">
        <f>(COUNTA(AB3:AB23)-5)</f>
        <v>10</v>
      </c>
      <c r="AC24" s="153">
        <f>(COUNTA(AC3:AC23)-5)*2</f>
        <v>20</v>
      </c>
      <c r="AD24" s="153">
        <f>(COUNTA(AD3:AD23)-5)*2</f>
        <v>20</v>
      </c>
      <c r="AE24" s="153">
        <f>(COUNTA(AE3:AE23)-5)+4</f>
        <v>14</v>
      </c>
      <c r="AF24" s="153">
        <f>(COUNTA(AF3:AF23)-5)</f>
        <v>10</v>
      </c>
      <c r="AG24" s="153">
        <f>(COUNTA(AG3:AG23)-5)</f>
        <v>10</v>
      </c>
      <c r="AH24" s="153">
        <f>(COUNTA(AH3:AH23)-5)*2</f>
        <v>20</v>
      </c>
      <c r="AI24" s="153">
        <f>(COUNTA(AI3:AI23)-5)*2</f>
        <v>20</v>
      </c>
      <c r="AJ24" s="153">
        <f>(COUNTA(AJ3:AJ23)-5)+4</f>
        <v>14</v>
      </c>
      <c r="AK24" s="153">
        <f>(COUNTA(AK3:AK23)-5)</f>
        <v>9</v>
      </c>
      <c r="AL24" s="153">
        <f>(COUNTA(AL3:AL23)-5)</f>
        <v>9</v>
      </c>
      <c r="AM24" s="153">
        <f>(COUNTA(AM3:AM23)-5)*2</f>
        <v>18</v>
      </c>
      <c r="AN24" s="153">
        <f>(COUNTA(AN3:AN23)-5)*2</f>
        <v>18</v>
      </c>
      <c r="AO24" s="153">
        <f>(COUNTA(AO3:AO23)-5)+3</f>
        <v>12</v>
      </c>
      <c r="AP24" s="153">
        <f>(COUNTA(AP3:AP23)-5)</f>
        <v>10</v>
      </c>
      <c r="AQ24" s="153">
        <f>(COUNTA(AQ3:AQ23)-5)</f>
        <v>10</v>
      </c>
      <c r="AR24" s="153">
        <f>(COUNTA(AR3:AR23)-5)*2</f>
        <v>20</v>
      </c>
      <c r="AS24" s="153">
        <f>(COUNTA(AS3:AS23)-5)*2</f>
        <v>20</v>
      </c>
      <c r="AT24" s="153">
        <f>(COUNTA(AT3:AT23)-5)+4</f>
        <v>14</v>
      </c>
      <c r="AU24" s="153">
        <f>(COUNTA(AU3:AU23)-5)</f>
        <v>11</v>
      </c>
      <c r="AV24" s="153">
        <f>(COUNTA(AV3:AV23)-5)</f>
        <v>11</v>
      </c>
      <c r="AW24" s="153">
        <f>(COUNTA(AW3:AW23)-5)*2</f>
        <v>22</v>
      </c>
      <c r="AX24" s="153">
        <f>(COUNTA(AX3:AX23)-5)*2</f>
        <v>22</v>
      </c>
      <c r="AY24" s="153">
        <f>(COUNTA(AY3:AY23)-5)+4</f>
        <v>15</v>
      </c>
      <c r="AZ24" s="153">
        <f>(COUNTA(AZ3:AZ23)-5)</f>
        <v>5</v>
      </c>
      <c r="BA24" s="153">
        <f>(COUNTA(BA3:BA23)-5)</f>
        <v>5</v>
      </c>
      <c r="BB24" s="153">
        <f>(COUNTA(BB3:BB23)-5)*2</f>
        <v>10</v>
      </c>
      <c r="BC24" s="153">
        <f>(COUNTA(BC3:BC23)-5)*2</f>
        <v>10</v>
      </c>
      <c r="BD24" s="153">
        <f>(COUNTA(BD3:BD23)-5)+2</f>
        <v>7</v>
      </c>
    </row>
    <row r="25" spans="1:56" hidden="1" x14ac:dyDescent="0.2">
      <c r="W25" s="2047" t="s">
        <v>1244</v>
      </c>
      <c r="X25" s="2048"/>
      <c r="Y25" s="2048"/>
      <c r="Z25" s="2049"/>
      <c r="AA25" s="153">
        <v>16.5</v>
      </c>
      <c r="AB25" s="153">
        <v>16.5</v>
      </c>
      <c r="AC25" s="153">
        <v>33</v>
      </c>
      <c r="AD25" s="153">
        <v>33</v>
      </c>
      <c r="AE25" s="153">
        <f>16.5+6</f>
        <v>22.5</v>
      </c>
      <c r="AF25" s="153">
        <v>17.5</v>
      </c>
      <c r="AG25" s="153">
        <v>17.5</v>
      </c>
      <c r="AH25" s="153">
        <v>35</v>
      </c>
      <c r="AI25" s="153">
        <v>35</v>
      </c>
      <c r="AJ25" s="153">
        <f>17.5+5.5</f>
        <v>23</v>
      </c>
      <c r="AK25" s="153">
        <v>12</v>
      </c>
      <c r="AL25" s="153">
        <v>12</v>
      </c>
      <c r="AM25" s="153">
        <v>24</v>
      </c>
      <c r="AN25" s="153">
        <v>24</v>
      </c>
      <c r="AO25" s="153">
        <f>12+4.5</f>
        <v>16.5</v>
      </c>
      <c r="AP25" s="153">
        <v>17</v>
      </c>
      <c r="AQ25" s="153">
        <v>17</v>
      </c>
      <c r="AR25" s="153">
        <v>34</v>
      </c>
      <c r="AS25" s="153">
        <v>34</v>
      </c>
      <c r="AT25" s="153">
        <f>17+5</f>
        <v>22</v>
      </c>
      <c r="AU25" s="153">
        <v>10</v>
      </c>
      <c r="AV25" s="153">
        <v>10</v>
      </c>
      <c r="AW25" s="153">
        <v>20</v>
      </c>
      <c r="AX25" s="153">
        <v>20</v>
      </c>
      <c r="AY25" s="153">
        <f>10+3</f>
        <v>13</v>
      </c>
      <c r="AZ25" s="153">
        <v>3</v>
      </c>
      <c r="BA25" s="153">
        <v>3</v>
      </c>
      <c r="BB25" s="153">
        <v>6</v>
      </c>
      <c r="BC25" s="153">
        <v>6</v>
      </c>
      <c r="BD25" s="153">
        <v>3</v>
      </c>
    </row>
  </sheetData>
  <mergeCells count="10">
    <mergeCell ref="W24:Z24"/>
    <mergeCell ref="W25:Z25"/>
    <mergeCell ref="AA1:AE1"/>
    <mergeCell ref="AF1:AJ1"/>
    <mergeCell ref="AK1:AO1"/>
    <mergeCell ref="AP1:AT1"/>
    <mergeCell ref="AU1:AY1"/>
    <mergeCell ref="AZ1:BD1"/>
    <mergeCell ref="A1:B1"/>
    <mergeCell ref="C1:R1"/>
  </mergeCells>
  <pageMargins left="0.7" right="0.7" top="0.75" bottom="0.75" header="0.3" footer="0.3"/>
  <pageSetup paperSize="9" orientation="portrait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6A8C8-1A6B-4A5E-983B-1F8B0D150B19}">
  <sheetPr codeName="Sheet26" filterMode="1">
    <tabColor theme="4"/>
  </sheetPr>
  <dimension ref="A1:BD25"/>
  <sheetViews>
    <sheetView zoomScale="70" zoomScaleNormal="70" workbookViewId="0">
      <selection activeCell="B2" sqref="B2:N10"/>
    </sheetView>
  </sheetViews>
  <sheetFormatPr baseColWidth="10" defaultColWidth="8.83203125" defaultRowHeight="15" x14ac:dyDescent="0.2"/>
  <cols>
    <col min="1" max="1" width="8.5" style="134"/>
    <col min="2" max="2" width="45.83203125" style="152" customWidth="1"/>
    <col min="3" max="3" width="13.83203125" style="134" hidden="1" customWidth="1"/>
    <col min="4" max="4" width="14.1640625" style="134" hidden="1" customWidth="1"/>
    <col min="5" max="5" width="15.1640625" style="134" hidden="1" customWidth="1"/>
    <col min="6" max="7" width="11.1640625" style="134" hidden="1" customWidth="1"/>
    <col min="8" max="8" width="10" style="134" hidden="1" customWidth="1"/>
    <col min="9" max="11" width="10.5" style="134" customWidth="1"/>
    <col min="12" max="13" width="11.1640625" style="134" customWidth="1"/>
    <col min="14" max="15" width="10" style="134" customWidth="1"/>
    <col min="16" max="16" width="11.1640625" style="134" customWidth="1"/>
    <col min="17" max="17" width="12" style="134" customWidth="1"/>
    <col min="18" max="19" width="15.5" style="134" customWidth="1"/>
    <col min="20" max="22" width="10" style="134" customWidth="1"/>
    <col min="23" max="23" width="12" style="134" customWidth="1"/>
    <col min="24" max="25" width="11.1640625" style="134" customWidth="1"/>
    <col min="26" max="26" width="11.5" style="134" customWidth="1"/>
    <col min="27" max="28" width="10.5" style="134" bestFit="1" customWidth="1"/>
    <col min="29" max="31" width="11.83203125" style="134" bestFit="1" customWidth="1"/>
    <col min="32" max="33" width="10.83203125" style="134" bestFit="1" customWidth="1"/>
    <col min="34" max="35" width="11.83203125" style="134" bestFit="1" customWidth="1"/>
    <col min="36" max="36" width="11.5" style="134" bestFit="1" customWidth="1"/>
    <col min="37" max="38" width="10.83203125" style="134" bestFit="1" customWidth="1"/>
    <col min="39" max="40" width="11.83203125" style="134" bestFit="1" customWidth="1"/>
    <col min="41" max="41" width="11.83203125" style="134" customWidth="1"/>
    <col min="42" max="43" width="10.83203125" style="134" bestFit="1" customWidth="1"/>
    <col min="44" max="45" width="11.83203125" style="134" bestFit="1" customWidth="1"/>
    <col min="46" max="46" width="10.83203125" style="134" bestFit="1" customWidth="1"/>
    <col min="47" max="48" width="11.5" style="134" bestFit="1" customWidth="1"/>
    <col min="49" max="49" width="13.5" style="134" bestFit="1" customWidth="1"/>
    <col min="50" max="51" width="12.5" style="134" bestFit="1" customWidth="1"/>
    <col min="52" max="52" width="10.83203125" style="134" bestFit="1" customWidth="1"/>
    <col min="53" max="53" width="11.5" style="134" bestFit="1" customWidth="1"/>
    <col min="54" max="55" width="13.5" style="134" bestFit="1" customWidth="1"/>
    <col min="56" max="56" width="11.5" style="134" bestFit="1" customWidth="1"/>
  </cols>
  <sheetData>
    <row r="1" spans="1:56" ht="32" x14ac:dyDescent="0.2">
      <c r="A1" s="2043" t="s">
        <v>1066</v>
      </c>
      <c r="B1" s="2043"/>
      <c r="C1" s="2044" t="s">
        <v>1067</v>
      </c>
      <c r="D1" s="2044"/>
      <c r="E1" s="2044"/>
      <c r="F1" s="2044"/>
      <c r="G1" s="2044"/>
      <c r="H1" s="2044"/>
      <c r="I1" s="2044"/>
      <c r="J1" s="2044"/>
      <c r="K1" s="2044"/>
      <c r="L1" s="2044"/>
      <c r="M1" s="2044"/>
      <c r="N1" s="2044"/>
      <c r="O1" s="2044"/>
      <c r="P1" s="2044"/>
      <c r="Q1" s="2044"/>
      <c r="R1" s="2044"/>
      <c r="S1" s="1143"/>
      <c r="T1" s="124"/>
      <c r="U1" s="124"/>
      <c r="V1" s="124"/>
      <c r="W1" s="125" t="s">
        <v>1068</v>
      </c>
      <c r="X1" s="125" t="s">
        <v>1069</v>
      </c>
      <c r="Y1" s="125" t="s">
        <v>1070</v>
      </c>
      <c r="Z1" s="125" t="s">
        <v>1069</v>
      </c>
      <c r="AA1" s="2040" t="s">
        <v>1199</v>
      </c>
      <c r="AB1" s="2041"/>
      <c r="AC1" s="2041"/>
      <c r="AD1" s="2041"/>
      <c r="AE1" s="2042"/>
      <c r="AF1" s="2037" t="s">
        <v>1200</v>
      </c>
      <c r="AG1" s="2038"/>
      <c r="AH1" s="2038"/>
      <c r="AI1" s="2038"/>
      <c r="AJ1" s="2039"/>
      <c r="AK1" s="2040" t="s">
        <v>1201</v>
      </c>
      <c r="AL1" s="2041"/>
      <c r="AM1" s="2041"/>
      <c r="AN1" s="2041"/>
      <c r="AO1" s="2042"/>
      <c r="AP1" s="2037" t="s">
        <v>1202</v>
      </c>
      <c r="AQ1" s="2038"/>
      <c r="AR1" s="2038"/>
      <c r="AS1" s="2038"/>
      <c r="AT1" s="2039"/>
      <c r="AU1" s="2040" t="s">
        <v>1203</v>
      </c>
      <c r="AV1" s="2041"/>
      <c r="AW1" s="2041"/>
      <c r="AX1" s="2041"/>
      <c r="AY1" s="2042"/>
      <c r="AZ1" s="2037" t="s">
        <v>1204</v>
      </c>
      <c r="BA1" s="2038"/>
      <c r="BB1" s="2038"/>
      <c r="BC1" s="2038"/>
      <c r="BD1" s="2039"/>
    </row>
    <row r="2" spans="1:56" ht="32" x14ac:dyDescent="0.2">
      <c r="A2" s="128" t="s">
        <v>1077</v>
      </c>
      <c r="B2" s="129" t="s">
        <v>998</v>
      </c>
      <c r="C2" s="130" t="s">
        <v>1071</v>
      </c>
      <c r="D2" s="130" t="s">
        <v>1072</v>
      </c>
      <c r="E2" s="130" t="s">
        <v>1073</v>
      </c>
      <c r="F2" s="130" t="s">
        <v>1078</v>
      </c>
      <c r="G2" s="130" t="s">
        <v>1079</v>
      </c>
      <c r="H2" s="130" t="s">
        <v>1080</v>
      </c>
      <c r="I2" s="130" t="s">
        <v>1071</v>
      </c>
      <c r="J2" s="130" t="s">
        <v>1072</v>
      </c>
      <c r="K2" s="130" t="s">
        <v>1073</v>
      </c>
      <c r="L2" s="130" t="s">
        <v>1078</v>
      </c>
      <c r="M2" s="130" t="s">
        <v>1079</v>
      </c>
      <c r="N2" s="130" t="s">
        <v>1080</v>
      </c>
      <c r="O2" s="129" t="s">
        <v>1081</v>
      </c>
      <c r="P2" s="129" t="s">
        <v>1082</v>
      </c>
      <c r="Q2" s="129" t="s">
        <v>1083</v>
      </c>
      <c r="R2" s="129" t="s">
        <v>1084</v>
      </c>
      <c r="S2" s="129" t="s">
        <v>1085</v>
      </c>
      <c r="T2" s="129" t="s">
        <v>1086</v>
      </c>
      <c r="U2" s="129" t="s">
        <v>1087</v>
      </c>
      <c r="V2" s="129" t="s">
        <v>1088</v>
      </c>
      <c r="W2" s="129" t="s">
        <v>1089</v>
      </c>
      <c r="X2" s="129" t="s">
        <v>1090</v>
      </c>
      <c r="Y2" s="129" t="s">
        <v>1091</v>
      </c>
      <c r="Z2" s="129" t="s">
        <v>1092</v>
      </c>
      <c r="AA2" s="131" t="s">
        <v>1093</v>
      </c>
      <c r="AB2" s="131" t="s">
        <v>1094</v>
      </c>
      <c r="AC2" s="131" t="s">
        <v>1095</v>
      </c>
      <c r="AD2" s="132" t="s">
        <v>1096</v>
      </c>
      <c r="AE2" s="131" t="s">
        <v>1097</v>
      </c>
      <c r="AF2" s="133" t="s">
        <v>1093</v>
      </c>
      <c r="AG2" s="133" t="s">
        <v>1094</v>
      </c>
      <c r="AH2" s="133" t="s">
        <v>1095</v>
      </c>
      <c r="AI2" s="133" t="s">
        <v>1096</v>
      </c>
      <c r="AJ2" s="133" t="s">
        <v>1097</v>
      </c>
      <c r="AK2" s="131" t="s">
        <v>1093</v>
      </c>
      <c r="AL2" s="131" t="s">
        <v>1094</v>
      </c>
      <c r="AM2" s="131" t="s">
        <v>1095</v>
      </c>
      <c r="AN2" s="132" t="s">
        <v>1096</v>
      </c>
      <c r="AO2" s="131" t="s">
        <v>1097</v>
      </c>
      <c r="AP2" s="133" t="s">
        <v>1093</v>
      </c>
      <c r="AQ2" s="133" t="s">
        <v>1094</v>
      </c>
      <c r="AR2" s="133" t="s">
        <v>1095</v>
      </c>
      <c r="AS2" s="133" t="s">
        <v>1096</v>
      </c>
      <c r="AT2" s="133" t="s">
        <v>1097</v>
      </c>
      <c r="AU2" s="131" t="s">
        <v>1093</v>
      </c>
      <c r="AV2" s="131" t="s">
        <v>1094</v>
      </c>
      <c r="AW2" s="131" t="s">
        <v>1095</v>
      </c>
      <c r="AX2" s="131" t="s">
        <v>1096</v>
      </c>
      <c r="AY2" s="131" t="s">
        <v>1097</v>
      </c>
      <c r="AZ2" s="133" t="s">
        <v>1093</v>
      </c>
      <c r="BA2" s="133" t="s">
        <v>1094</v>
      </c>
      <c r="BB2" s="133" t="s">
        <v>1095</v>
      </c>
      <c r="BC2" s="133" t="s">
        <v>1096</v>
      </c>
      <c r="BD2" s="133" t="s">
        <v>1097</v>
      </c>
    </row>
    <row r="3" spans="1:56" hidden="1" x14ac:dyDescent="0.2">
      <c r="A3" s="135">
        <v>1</v>
      </c>
      <c r="B3" s="135">
        <v>1</v>
      </c>
      <c r="C3" s="135">
        <v>1</v>
      </c>
      <c r="D3" s="135">
        <v>1</v>
      </c>
      <c r="E3" s="135">
        <v>1</v>
      </c>
      <c r="F3" s="135">
        <v>1</v>
      </c>
      <c r="G3" s="135">
        <v>1</v>
      </c>
      <c r="H3" s="135">
        <v>1</v>
      </c>
      <c r="I3" s="135">
        <v>1</v>
      </c>
      <c r="J3" s="135">
        <v>1</v>
      </c>
      <c r="K3" s="135">
        <v>1</v>
      </c>
      <c r="L3" s="135">
        <v>1</v>
      </c>
      <c r="M3" s="135">
        <v>1</v>
      </c>
      <c r="N3" s="135">
        <v>1</v>
      </c>
      <c r="O3" s="135">
        <v>1</v>
      </c>
      <c r="P3" s="135">
        <v>1</v>
      </c>
      <c r="Q3" s="135">
        <v>1</v>
      </c>
      <c r="R3" s="135">
        <v>1</v>
      </c>
      <c r="S3" s="135">
        <v>1</v>
      </c>
      <c r="T3" s="135">
        <v>1</v>
      </c>
      <c r="U3" s="135">
        <v>1</v>
      </c>
      <c r="V3" s="135">
        <v>1</v>
      </c>
      <c r="W3" s="135">
        <v>1</v>
      </c>
      <c r="X3" s="135">
        <v>1</v>
      </c>
      <c r="Y3" s="135">
        <v>1</v>
      </c>
      <c r="Z3" s="135">
        <v>1</v>
      </c>
      <c r="AA3" s="135">
        <v>1</v>
      </c>
      <c r="AB3" s="135">
        <v>1</v>
      </c>
      <c r="AC3" s="135">
        <v>1</v>
      </c>
      <c r="AD3" s="135">
        <v>1</v>
      </c>
      <c r="AE3" s="135">
        <v>1</v>
      </c>
      <c r="AF3" s="135">
        <v>1</v>
      </c>
      <c r="AG3" s="135">
        <v>1</v>
      </c>
      <c r="AH3" s="135">
        <v>1</v>
      </c>
      <c r="AI3" s="135">
        <v>1</v>
      </c>
      <c r="AJ3" s="135">
        <v>1</v>
      </c>
      <c r="AK3" s="135">
        <v>1</v>
      </c>
      <c r="AL3" s="135">
        <v>1</v>
      </c>
      <c r="AM3" s="135">
        <v>1</v>
      </c>
      <c r="AN3" s="135">
        <v>1</v>
      </c>
      <c r="AO3" s="135">
        <v>1</v>
      </c>
      <c r="AP3" s="135">
        <v>1</v>
      </c>
      <c r="AQ3" s="135">
        <v>1</v>
      </c>
      <c r="AR3" s="135">
        <v>1</v>
      </c>
      <c r="AS3" s="135">
        <v>1</v>
      </c>
      <c r="AT3" s="135">
        <v>1</v>
      </c>
      <c r="AU3" s="135">
        <v>1</v>
      </c>
      <c r="AV3" s="135">
        <v>1</v>
      </c>
      <c r="AW3" s="135">
        <v>1</v>
      </c>
      <c r="AX3" s="135">
        <v>1</v>
      </c>
      <c r="AY3" s="135">
        <v>1</v>
      </c>
      <c r="AZ3" s="135">
        <v>1</v>
      </c>
      <c r="BA3" s="135">
        <v>1</v>
      </c>
      <c r="BB3" s="135">
        <v>1</v>
      </c>
      <c r="BC3" s="135">
        <v>1</v>
      </c>
      <c r="BD3" s="135">
        <v>1</v>
      </c>
    </row>
    <row r="4" spans="1:56" ht="30" hidden="1" x14ac:dyDescent="0.2">
      <c r="A4" s="137">
        <v>1</v>
      </c>
      <c r="B4" s="138" t="s">
        <v>1098</v>
      </c>
      <c r="C4" s="138" t="s">
        <v>1099</v>
      </c>
      <c r="D4" s="138"/>
      <c r="E4" s="138" t="s">
        <v>1100</v>
      </c>
      <c r="F4" s="138"/>
      <c r="G4" s="139" t="s">
        <v>1101</v>
      </c>
      <c r="H4" s="138"/>
      <c r="I4" s="138">
        <v>1.5</v>
      </c>
      <c r="J4" s="138"/>
      <c r="K4" s="138">
        <v>1.5</v>
      </c>
      <c r="L4" s="138"/>
      <c r="M4" s="139">
        <v>0.5</v>
      </c>
      <c r="N4" s="138"/>
      <c r="O4" s="140">
        <v>44039</v>
      </c>
      <c r="P4" s="140">
        <v>44039</v>
      </c>
      <c r="Q4" s="140">
        <v>44039</v>
      </c>
      <c r="R4" s="140">
        <v>44039</v>
      </c>
      <c r="S4" s="141">
        <v>48</v>
      </c>
      <c r="T4" s="141">
        <v>68</v>
      </c>
      <c r="U4" s="141">
        <v>50</v>
      </c>
      <c r="V4" s="141">
        <v>67</v>
      </c>
      <c r="W4" s="141">
        <f>ROUNDUP(S4/9,0)</f>
        <v>6</v>
      </c>
      <c r="X4" s="141">
        <f t="shared" ref="X4:Z19" si="0">ROUNDUP(T4/9,0)</f>
        <v>8</v>
      </c>
      <c r="Y4" s="141">
        <f t="shared" si="0"/>
        <v>6</v>
      </c>
      <c r="Z4" s="141">
        <f t="shared" si="0"/>
        <v>8</v>
      </c>
      <c r="AA4" s="142" t="s">
        <v>1333</v>
      </c>
      <c r="AB4" s="142" t="s">
        <v>1334</v>
      </c>
      <c r="AC4" s="142" t="s">
        <v>1335</v>
      </c>
      <c r="AD4" s="142" t="s">
        <v>1336</v>
      </c>
      <c r="AE4" s="142" t="s">
        <v>1337</v>
      </c>
      <c r="AF4" s="143"/>
      <c r="AG4" s="143"/>
      <c r="AH4" s="143"/>
      <c r="AI4" s="143"/>
      <c r="AJ4" s="143"/>
      <c r="AK4" s="142" t="s">
        <v>1333</v>
      </c>
      <c r="AL4" s="142" t="s">
        <v>1334</v>
      </c>
      <c r="AM4" s="142" t="s">
        <v>1335</v>
      </c>
      <c r="AN4" s="142" t="s">
        <v>1336</v>
      </c>
      <c r="AO4" s="142" t="s">
        <v>1337</v>
      </c>
      <c r="AP4" s="143"/>
      <c r="AQ4" s="143"/>
      <c r="AR4" s="143"/>
      <c r="AS4" s="143"/>
      <c r="AT4" s="143"/>
      <c r="AU4" s="144" t="s">
        <v>1338</v>
      </c>
      <c r="AV4" s="144" t="s">
        <v>1339</v>
      </c>
      <c r="AW4" s="144" t="s">
        <v>1340</v>
      </c>
      <c r="AX4" s="144" t="s">
        <v>1341</v>
      </c>
      <c r="AY4" s="144" t="s">
        <v>1342</v>
      </c>
      <c r="AZ4" s="143"/>
      <c r="BA4" s="143"/>
      <c r="BB4" s="143"/>
      <c r="BC4" s="143"/>
      <c r="BD4" s="143"/>
    </row>
    <row r="5" spans="1:56" ht="22" hidden="1" customHeight="1" x14ac:dyDescent="0.2">
      <c r="A5" s="137">
        <v>1</v>
      </c>
      <c r="B5" s="138" t="s">
        <v>1112</v>
      </c>
      <c r="C5" s="138" t="s">
        <v>1113</v>
      </c>
      <c r="D5" s="138" t="s">
        <v>1113</v>
      </c>
      <c r="E5" s="138" t="s">
        <v>1114</v>
      </c>
      <c r="F5" s="138" t="s">
        <v>1115</v>
      </c>
      <c r="G5" s="138" t="s">
        <v>1116</v>
      </c>
      <c r="H5" s="139" t="s">
        <v>1101</v>
      </c>
      <c r="I5" s="138">
        <v>1.5</v>
      </c>
      <c r="J5" s="138">
        <v>1.5</v>
      </c>
      <c r="K5" s="138">
        <v>1.5</v>
      </c>
      <c r="L5" s="138">
        <v>1</v>
      </c>
      <c r="M5" s="138">
        <v>1.5</v>
      </c>
      <c r="N5" s="139">
        <v>0.5</v>
      </c>
      <c r="O5" s="140">
        <v>44039</v>
      </c>
      <c r="P5" s="140">
        <v>44039</v>
      </c>
      <c r="Q5" s="140">
        <v>44039</v>
      </c>
      <c r="R5" s="140">
        <v>44039</v>
      </c>
      <c r="S5" s="141">
        <v>48</v>
      </c>
      <c r="T5" s="141">
        <v>68</v>
      </c>
      <c r="U5" s="141">
        <v>50</v>
      </c>
      <c r="V5" s="141">
        <v>67</v>
      </c>
      <c r="W5" s="141">
        <f t="shared" ref="W5:Z23" si="1">ROUNDUP(S5/9,0)</f>
        <v>6</v>
      </c>
      <c r="X5" s="141">
        <f t="shared" si="0"/>
        <v>8</v>
      </c>
      <c r="Y5" s="141">
        <f t="shared" si="0"/>
        <v>6</v>
      </c>
      <c r="Z5" s="141">
        <f t="shared" si="0"/>
        <v>8</v>
      </c>
      <c r="AA5" s="142" t="s">
        <v>1333</v>
      </c>
      <c r="AB5" s="142" t="s">
        <v>1334</v>
      </c>
      <c r="AC5" s="142" t="s">
        <v>1335</v>
      </c>
      <c r="AD5" s="142" t="s">
        <v>1336</v>
      </c>
      <c r="AE5" s="142" t="s">
        <v>1337</v>
      </c>
      <c r="AF5" s="145" t="s">
        <v>1333</v>
      </c>
      <c r="AG5" s="145" t="s">
        <v>1334</v>
      </c>
      <c r="AH5" s="145" t="s">
        <v>1335</v>
      </c>
      <c r="AI5" s="145" t="s">
        <v>1336</v>
      </c>
      <c r="AJ5" s="145" t="s">
        <v>1337</v>
      </c>
      <c r="AK5" s="142" t="s">
        <v>1333</v>
      </c>
      <c r="AL5" s="142" t="s">
        <v>1334</v>
      </c>
      <c r="AM5" s="142" t="s">
        <v>1335</v>
      </c>
      <c r="AN5" s="142" t="s">
        <v>1336</v>
      </c>
      <c r="AO5" s="142" t="s">
        <v>1337</v>
      </c>
      <c r="AP5" s="145" t="s">
        <v>1343</v>
      </c>
      <c r="AQ5" s="145" t="s">
        <v>1344</v>
      </c>
      <c r="AR5" s="145" t="s">
        <v>1345</v>
      </c>
      <c r="AS5" s="145" t="s">
        <v>1346</v>
      </c>
      <c r="AT5" s="145" t="s">
        <v>1347</v>
      </c>
      <c r="AU5" s="142" t="s">
        <v>1333</v>
      </c>
      <c r="AV5" s="142" t="s">
        <v>1334</v>
      </c>
      <c r="AW5" s="142" t="s">
        <v>1335</v>
      </c>
      <c r="AX5" s="142" t="s">
        <v>1336</v>
      </c>
      <c r="AY5" s="142" t="s">
        <v>1337</v>
      </c>
      <c r="AZ5" s="146" t="s">
        <v>1338</v>
      </c>
      <c r="BA5" s="146" t="s">
        <v>1339</v>
      </c>
      <c r="BB5" s="146" t="s">
        <v>1340</v>
      </c>
      <c r="BC5" s="146" t="s">
        <v>1341</v>
      </c>
      <c r="BD5" s="146" t="s">
        <v>1342</v>
      </c>
    </row>
    <row r="6" spans="1:56" ht="30" hidden="1" x14ac:dyDescent="0.2">
      <c r="A6" s="137">
        <v>1</v>
      </c>
      <c r="B6" s="138" t="s">
        <v>1122</v>
      </c>
      <c r="C6" s="138"/>
      <c r="D6" s="138" t="s">
        <v>1123</v>
      </c>
      <c r="E6" s="138"/>
      <c r="F6" s="138" t="s">
        <v>1124</v>
      </c>
      <c r="G6" s="138"/>
      <c r="H6" s="139" t="s">
        <v>1101</v>
      </c>
      <c r="I6" s="138"/>
      <c r="J6" s="138">
        <v>1</v>
      </c>
      <c r="K6" s="138"/>
      <c r="L6" s="138">
        <v>1</v>
      </c>
      <c r="M6" s="138"/>
      <c r="N6" s="139">
        <v>0.5</v>
      </c>
      <c r="O6" s="140">
        <v>44039</v>
      </c>
      <c r="P6" s="140">
        <v>44039</v>
      </c>
      <c r="Q6" s="140">
        <v>44039</v>
      </c>
      <c r="R6" s="140">
        <v>44039</v>
      </c>
      <c r="S6" s="141">
        <v>48</v>
      </c>
      <c r="T6" s="141">
        <v>68</v>
      </c>
      <c r="U6" s="141">
        <v>50</v>
      </c>
      <c r="V6" s="141">
        <v>67</v>
      </c>
      <c r="W6" s="141">
        <f t="shared" si="1"/>
        <v>6</v>
      </c>
      <c r="X6" s="141">
        <f t="shared" si="0"/>
        <v>8</v>
      </c>
      <c r="Y6" s="141">
        <f t="shared" si="0"/>
        <v>6</v>
      </c>
      <c r="Z6" s="141">
        <f t="shared" si="0"/>
        <v>8</v>
      </c>
      <c r="AA6" s="137"/>
      <c r="AB6" s="137"/>
      <c r="AC6" s="137"/>
      <c r="AD6" s="137"/>
      <c r="AE6" s="137"/>
      <c r="AF6" s="145" t="s">
        <v>1343</v>
      </c>
      <c r="AG6" s="145" t="s">
        <v>1344</v>
      </c>
      <c r="AH6" s="145" t="s">
        <v>1345</v>
      </c>
      <c r="AI6" s="145" t="s">
        <v>1346</v>
      </c>
      <c r="AJ6" s="145" t="s">
        <v>1347</v>
      </c>
      <c r="AK6" s="137"/>
      <c r="AL6" s="137"/>
      <c r="AM6" s="137"/>
      <c r="AN6" s="137"/>
      <c r="AO6" s="137"/>
      <c r="AP6" s="145" t="s">
        <v>1343</v>
      </c>
      <c r="AQ6" s="145" t="s">
        <v>1344</v>
      </c>
      <c r="AR6" s="145" t="s">
        <v>1345</v>
      </c>
      <c r="AS6" s="145" t="s">
        <v>1346</v>
      </c>
      <c r="AT6" s="145" t="s">
        <v>1347</v>
      </c>
      <c r="AU6" s="137"/>
      <c r="AV6" s="137"/>
      <c r="AW6" s="137"/>
      <c r="AX6" s="137"/>
      <c r="AY6" s="137"/>
      <c r="AZ6" s="146" t="s">
        <v>1338</v>
      </c>
      <c r="BA6" s="146" t="s">
        <v>1339</v>
      </c>
      <c r="BB6" s="146" t="s">
        <v>1340</v>
      </c>
      <c r="BC6" s="146" t="s">
        <v>1341</v>
      </c>
      <c r="BD6" s="146" t="s">
        <v>1342</v>
      </c>
    </row>
    <row r="7" spans="1:56" x14ac:dyDescent="0.2">
      <c r="A7" s="135">
        <v>2</v>
      </c>
      <c r="B7" s="135">
        <v>2</v>
      </c>
      <c r="C7" s="135">
        <v>2</v>
      </c>
      <c r="D7" s="135">
        <v>2</v>
      </c>
      <c r="E7" s="135">
        <v>2</v>
      </c>
      <c r="F7" s="135">
        <v>2</v>
      </c>
      <c r="G7" s="135">
        <v>2</v>
      </c>
      <c r="H7" s="135">
        <v>2</v>
      </c>
      <c r="I7" s="135">
        <v>2</v>
      </c>
      <c r="J7" s="135">
        <v>2</v>
      </c>
      <c r="K7" s="135">
        <v>2</v>
      </c>
      <c r="L7" s="135">
        <v>2</v>
      </c>
      <c r="M7" s="135">
        <v>2</v>
      </c>
      <c r="N7" s="135">
        <v>2</v>
      </c>
      <c r="O7" s="135">
        <v>2</v>
      </c>
      <c r="P7" s="135">
        <v>2</v>
      </c>
      <c r="Q7" s="135">
        <v>2</v>
      </c>
      <c r="R7" s="135">
        <v>2</v>
      </c>
      <c r="S7" s="135">
        <v>2</v>
      </c>
      <c r="T7" s="135">
        <v>2</v>
      </c>
      <c r="U7" s="135">
        <v>2</v>
      </c>
      <c r="V7" s="135">
        <v>2</v>
      </c>
      <c r="W7" s="135">
        <v>2</v>
      </c>
      <c r="X7" s="135">
        <v>2</v>
      </c>
      <c r="Y7" s="135">
        <v>2</v>
      </c>
      <c r="Z7" s="135">
        <v>2</v>
      </c>
      <c r="AA7" s="135">
        <v>2</v>
      </c>
      <c r="AB7" s="135">
        <v>2</v>
      </c>
      <c r="AC7" s="135">
        <v>2</v>
      </c>
      <c r="AD7" s="135">
        <v>2</v>
      </c>
      <c r="AE7" s="135">
        <v>2</v>
      </c>
      <c r="AF7" s="135">
        <v>2</v>
      </c>
      <c r="AG7" s="135">
        <v>2</v>
      </c>
      <c r="AH7" s="135">
        <v>2</v>
      </c>
      <c r="AI7" s="135">
        <v>2</v>
      </c>
      <c r="AJ7" s="135">
        <v>2</v>
      </c>
      <c r="AK7" s="135">
        <v>2</v>
      </c>
      <c r="AL7" s="135">
        <v>2</v>
      </c>
      <c r="AM7" s="135">
        <v>2</v>
      </c>
      <c r="AN7" s="135">
        <v>2</v>
      </c>
      <c r="AO7" s="135">
        <v>2</v>
      </c>
      <c r="AP7" s="135">
        <v>2</v>
      </c>
      <c r="AQ7" s="135">
        <v>2</v>
      </c>
      <c r="AR7" s="135">
        <v>2</v>
      </c>
      <c r="AS7" s="135">
        <v>2</v>
      </c>
      <c r="AT7" s="135">
        <v>2</v>
      </c>
      <c r="AU7" s="135">
        <v>2</v>
      </c>
      <c r="AV7" s="135">
        <v>2</v>
      </c>
      <c r="AW7" s="135">
        <v>2</v>
      </c>
      <c r="AX7" s="135">
        <v>2</v>
      </c>
      <c r="AY7" s="135">
        <v>2</v>
      </c>
      <c r="AZ7" s="135">
        <v>2</v>
      </c>
      <c r="BA7" s="135">
        <v>2</v>
      </c>
      <c r="BB7" s="135">
        <v>2</v>
      </c>
      <c r="BC7" s="135">
        <v>2</v>
      </c>
      <c r="BD7" s="135">
        <v>2</v>
      </c>
    </row>
    <row r="8" spans="1:56" ht="29.25" customHeight="1" x14ac:dyDescent="0.2">
      <c r="A8" s="148">
        <v>2</v>
      </c>
      <c r="B8" s="138" t="s">
        <v>1125</v>
      </c>
      <c r="C8" s="138" t="s">
        <v>1126</v>
      </c>
      <c r="D8" s="138"/>
      <c r="E8" s="138" t="s">
        <v>1127</v>
      </c>
      <c r="F8" s="138"/>
      <c r="G8" s="139" t="s">
        <v>1101</v>
      </c>
      <c r="H8" s="138"/>
      <c r="I8" s="138">
        <v>1.5</v>
      </c>
      <c r="J8" s="138"/>
      <c r="K8" s="138">
        <v>1.5</v>
      </c>
      <c r="L8" s="138"/>
      <c r="M8" s="139">
        <v>0.5</v>
      </c>
      <c r="N8" s="138"/>
      <c r="O8" s="140">
        <v>44053</v>
      </c>
      <c r="P8" s="140">
        <v>44053</v>
      </c>
      <c r="Q8" s="140">
        <v>44053</v>
      </c>
      <c r="R8" s="140">
        <v>44053</v>
      </c>
      <c r="S8" s="141">
        <v>50</v>
      </c>
      <c r="T8" s="141">
        <v>67</v>
      </c>
      <c r="U8" s="141">
        <v>50</v>
      </c>
      <c r="V8" s="141">
        <v>59</v>
      </c>
      <c r="W8" s="141">
        <f t="shared" si="1"/>
        <v>6</v>
      </c>
      <c r="X8" s="141">
        <f t="shared" si="0"/>
        <v>8</v>
      </c>
      <c r="Y8" s="141">
        <f t="shared" si="0"/>
        <v>6</v>
      </c>
      <c r="Z8" s="141">
        <f t="shared" si="0"/>
        <v>7</v>
      </c>
      <c r="AA8" s="142" t="s">
        <v>1333</v>
      </c>
      <c r="AB8" s="142" t="s">
        <v>1334</v>
      </c>
      <c r="AC8" s="142" t="s">
        <v>1335</v>
      </c>
      <c r="AD8" s="142" t="s">
        <v>1336</v>
      </c>
      <c r="AE8" s="142" t="s">
        <v>1348</v>
      </c>
      <c r="AF8" s="143"/>
      <c r="AG8" s="143"/>
      <c r="AH8" s="143"/>
      <c r="AI8" s="143"/>
      <c r="AJ8" s="143"/>
      <c r="AK8" s="142" t="s">
        <v>1333</v>
      </c>
      <c r="AL8" s="142" t="s">
        <v>1334</v>
      </c>
      <c r="AM8" s="142" t="s">
        <v>1335</v>
      </c>
      <c r="AN8" s="142" t="s">
        <v>1336</v>
      </c>
      <c r="AO8" s="142" t="s">
        <v>1348</v>
      </c>
      <c r="AP8" s="143"/>
      <c r="AQ8" s="143"/>
      <c r="AR8" s="143"/>
      <c r="AS8" s="143"/>
      <c r="AT8" s="143"/>
      <c r="AU8" s="144" t="s">
        <v>1338</v>
      </c>
      <c r="AV8" s="144" t="s">
        <v>1339</v>
      </c>
      <c r="AW8" s="144" t="s">
        <v>1340</v>
      </c>
      <c r="AX8" s="144" t="s">
        <v>1341</v>
      </c>
      <c r="AY8" s="144" t="s">
        <v>1349</v>
      </c>
      <c r="AZ8" s="143"/>
      <c r="BA8" s="143"/>
      <c r="BB8" s="143"/>
      <c r="BC8" s="143"/>
      <c r="BD8" s="143"/>
    </row>
    <row r="9" spans="1:56" ht="30" x14ac:dyDescent="0.2">
      <c r="A9" s="148">
        <v>2</v>
      </c>
      <c r="B9" s="138" t="s">
        <v>1130</v>
      </c>
      <c r="C9" s="138"/>
      <c r="D9" s="138">
        <v>1.5</v>
      </c>
      <c r="E9" s="138">
        <v>1.5</v>
      </c>
      <c r="F9" s="138">
        <v>1.5</v>
      </c>
      <c r="G9" s="138">
        <v>1.5</v>
      </c>
      <c r="H9" s="139" t="s">
        <v>1131</v>
      </c>
      <c r="I9" s="138"/>
      <c r="J9" s="138">
        <v>1.5</v>
      </c>
      <c r="K9" s="138">
        <v>1.5</v>
      </c>
      <c r="L9" s="138">
        <v>1.5</v>
      </c>
      <c r="M9" s="138">
        <v>1.5</v>
      </c>
      <c r="N9" s="139">
        <v>0.25</v>
      </c>
      <c r="O9" s="140">
        <v>44053</v>
      </c>
      <c r="P9" s="140">
        <v>44053</v>
      </c>
      <c r="Q9" s="140">
        <v>44053</v>
      </c>
      <c r="R9" s="140">
        <v>44053</v>
      </c>
      <c r="S9" s="141">
        <v>50</v>
      </c>
      <c r="T9" s="141">
        <v>67</v>
      </c>
      <c r="U9" s="141">
        <v>50</v>
      </c>
      <c r="V9" s="141">
        <v>59</v>
      </c>
      <c r="W9" s="141">
        <f t="shared" si="1"/>
        <v>6</v>
      </c>
      <c r="X9" s="141">
        <f t="shared" si="0"/>
        <v>8</v>
      </c>
      <c r="Y9" s="141">
        <f t="shared" si="0"/>
        <v>6</v>
      </c>
      <c r="Z9" s="141">
        <f t="shared" si="0"/>
        <v>7</v>
      </c>
      <c r="AA9" s="137"/>
      <c r="AB9" s="137"/>
      <c r="AC9" s="137"/>
      <c r="AD9" s="137"/>
      <c r="AE9" s="137"/>
      <c r="AF9" s="145" t="s">
        <v>1333</v>
      </c>
      <c r="AG9" s="145" t="s">
        <v>1334</v>
      </c>
      <c r="AH9" s="145" t="s">
        <v>1335</v>
      </c>
      <c r="AI9" s="145" t="s">
        <v>1336</v>
      </c>
      <c r="AJ9" s="145" t="s">
        <v>1348</v>
      </c>
      <c r="AK9" s="142" t="s">
        <v>1333</v>
      </c>
      <c r="AL9" s="142" t="s">
        <v>1334</v>
      </c>
      <c r="AM9" s="142" t="s">
        <v>1335</v>
      </c>
      <c r="AN9" s="142" t="s">
        <v>1336</v>
      </c>
      <c r="AO9" s="142" t="s">
        <v>1348</v>
      </c>
      <c r="AP9" s="145" t="s">
        <v>1333</v>
      </c>
      <c r="AQ9" s="145" t="s">
        <v>1334</v>
      </c>
      <c r="AR9" s="145" t="s">
        <v>1335</v>
      </c>
      <c r="AS9" s="145" t="s">
        <v>1336</v>
      </c>
      <c r="AT9" s="145" t="s">
        <v>1348</v>
      </c>
      <c r="AU9" s="142" t="s">
        <v>1333</v>
      </c>
      <c r="AV9" s="142" t="s">
        <v>1334</v>
      </c>
      <c r="AW9" s="142" t="s">
        <v>1335</v>
      </c>
      <c r="AX9" s="142" t="s">
        <v>1336</v>
      </c>
      <c r="AY9" s="142" t="s">
        <v>1348</v>
      </c>
      <c r="AZ9" s="146" t="s">
        <v>1350</v>
      </c>
      <c r="BA9" s="146" t="s">
        <v>1351</v>
      </c>
      <c r="BB9" s="146" t="s">
        <v>1352</v>
      </c>
      <c r="BC9" s="146" t="s">
        <v>1353</v>
      </c>
      <c r="BD9" s="146" t="s">
        <v>1354</v>
      </c>
    </row>
    <row r="10" spans="1:56" ht="16" x14ac:dyDescent="0.2">
      <c r="A10" s="148">
        <v>2</v>
      </c>
      <c r="B10" s="138" t="s">
        <v>1137</v>
      </c>
      <c r="C10" s="138">
        <v>1.5</v>
      </c>
      <c r="D10" s="138">
        <v>1.5</v>
      </c>
      <c r="E10" s="138"/>
      <c r="F10" s="138">
        <v>1.5</v>
      </c>
      <c r="G10" s="138"/>
      <c r="H10" s="138"/>
      <c r="I10" s="138">
        <v>1.5</v>
      </c>
      <c r="J10" s="138">
        <v>1.5</v>
      </c>
      <c r="K10" s="138"/>
      <c r="L10" s="138">
        <v>1.5</v>
      </c>
      <c r="M10" s="138"/>
      <c r="N10" s="138"/>
      <c r="O10" s="140">
        <v>44053</v>
      </c>
      <c r="P10" s="140">
        <v>44053</v>
      </c>
      <c r="Q10" s="140">
        <v>44053</v>
      </c>
      <c r="R10" s="140">
        <v>44053</v>
      </c>
      <c r="S10" s="141">
        <v>50</v>
      </c>
      <c r="T10" s="141">
        <v>67</v>
      </c>
      <c r="U10" s="141">
        <v>50</v>
      </c>
      <c r="V10" s="141">
        <v>59</v>
      </c>
      <c r="W10" s="141">
        <f t="shared" si="1"/>
        <v>6</v>
      </c>
      <c r="X10" s="141">
        <f t="shared" si="0"/>
        <v>8</v>
      </c>
      <c r="Y10" s="141">
        <f t="shared" si="0"/>
        <v>6</v>
      </c>
      <c r="Z10" s="141">
        <f t="shared" si="0"/>
        <v>7</v>
      </c>
      <c r="AA10" s="142" t="s">
        <v>1333</v>
      </c>
      <c r="AB10" s="142" t="s">
        <v>1334</v>
      </c>
      <c r="AC10" s="142" t="s">
        <v>1335</v>
      </c>
      <c r="AD10" s="142" t="s">
        <v>1336</v>
      </c>
      <c r="AE10" s="142" t="s">
        <v>1348</v>
      </c>
      <c r="AF10" s="145" t="s">
        <v>1333</v>
      </c>
      <c r="AG10" s="145" t="s">
        <v>1334</v>
      </c>
      <c r="AH10" s="145" t="s">
        <v>1335</v>
      </c>
      <c r="AI10" s="145" t="s">
        <v>1336</v>
      </c>
      <c r="AJ10" s="145" t="s">
        <v>1348</v>
      </c>
      <c r="AK10" s="137"/>
      <c r="AL10" s="137"/>
      <c r="AM10" s="137"/>
      <c r="AN10" s="137"/>
      <c r="AO10" s="137"/>
      <c r="AP10" s="145" t="s">
        <v>1333</v>
      </c>
      <c r="AQ10" s="145" t="s">
        <v>1334</v>
      </c>
      <c r="AR10" s="145" t="s">
        <v>1335</v>
      </c>
      <c r="AS10" s="145" t="s">
        <v>1336</v>
      </c>
      <c r="AT10" s="145" t="s">
        <v>1348</v>
      </c>
      <c r="AU10" s="137"/>
      <c r="AV10" s="137"/>
      <c r="AW10" s="137"/>
      <c r="AX10" s="137"/>
      <c r="AY10" s="137"/>
      <c r="AZ10" s="143"/>
      <c r="BA10" s="143"/>
      <c r="BB10" s="143"/>
      <c r="BC10" s="143"/>
      <c r="BD10" s="143"/>
    </row>
    <row r="11" spans="1:56" hidden="1" x14ac:dyDescent="0.2">
      <c r="A11" s="135">
        <v>3</v>
      </c>
      <c r="B11" s="135">
        <v>3</v>
      </c>
      <c r="C11" s="135">
        <v>3</v>
      </c>
      <c r="D11" s="135">
        <v>3</v>
      </c>
      <c r="E11" s="135">
        <v>3</v>
      </c>
      <c r="F11" s="135">
        <v>3</v>
      </c>
      <c r="G11" s="135">
        <v>3</v>
      </c>
      <c r="H11" s="135">
        <v>3</v>
      </c>
      <c r="I11" s="135">
        <v>3</v>
      </c>
      <c r="J11" s="135">
        <v>3</v>
      </c>
      <c r="K11" s="135">
        <v>3</v>
      </c>
      <c r="L11" s="135">
        <v>3</v>
      </c>
      <c r="M11" s="135">
        <v>3</v>
      </c>
      <c r="N11" s="135">
        <v>3</v>
      </c>
      <c r="O11" s="135">
        <v>3</v>
      </c>
      <c r="P11" s="135">
        <v>3</v>
      </c>
      <c r="Q11" s="135">
        <v>3</v>
      </c>
      <c r="R11" s="135">
        <v>3</v>
      </c>
      <c r="S11" s="135">
        <v>3</v>
      </c>
      <c r="T11" s="135">
        <v>3</v>
      </c>
      <c r="U11" s="135">
        <v>3</v>
      </c>
      <c r="V11" s="135">
        <v>3</v>
      </c>
      <c r="W11" s="135">
        <v>3</v>
      </c>
      <c r="X11" s="135">
        <v>3</v>
      </c>
      <c r="Y11" s="135">
        <v>3</v>
      </c>
      <c r="Z11" s="135">
        <v>3</v>
      </c>
      <c r="AA11" s="135">
        <v>3</v>
      </c>
      <c r="AB11" s="135">
        <v>3</v>
      </c>
      <c r="AC11" s="135">
        <v>3</v>
      </c>
      <c r="AD11" s="135">
        <v>3</v>
      </c>
      <c r="AE11" s="135">
        <v>3</v>
      </c>
      <c r="AF11" s="135">
        <v>3</v>
      </c>
      <c r="AG11" s="135">
        <v>3</v>
      </c>
      <c r="AH11" s="135">
        <v>3</v>
      </c>
      <c r="AI11" s="135">
        <v>3</v>
      </c>
      <c r="AJ11" s="135">
        <v>3</v>
      </c>
      <c r="AK11" s="135">
        <v>3</v>
      </c>
      <c r="AL11" s="135">
        <v>3</v>
      </c>
      <c r="AM11" s="135">
        <v>3</v>
      </c>
      <c r="AN11" s="135">
        <v>3</v>
      </c>
      <c r="AO11" s="135">
        <v>3</v>
      </c>
      <c r="AP11" s="135">
        <v>3</v>
      </c>
      <c r="AQ11" s="135">
        <v>3</v>
      </c>
      <c r="AR11" s="135">
        <v>3</v>
      </c>
      <c r="AS11" s="135">
        <v>3</v>
      </c>
      <c r="AT11" s="135">
        <v>3</v>
      </c>
      <c r="AU11" s="135">
        <v>3</v>
      </c>
      <c r="AV11" s="135">
        <v>3</v>
      </c>
      <c r="AW11" s="135">
        <v>3</v>
      </c>
      <c r="AX11" s="135">
        <v>3</v>
      </c>
      <c r="AY11" s="135">
        <v>3</v>
      </c>
      <c r="AZ11" s="135">
        <v>3</v>
      </c>
      <c r="BA11" s="135">
        <v>3</v>
      </c>
      <c r="BB11" s="135">
        <v>3</v>
      </c>
      <c r="BC11" s="135">
        <v>3</v>
      </c>
      <c r="BD11" s="135">
        <v>3</v>
      </c>
    </row>
    <row r="12" spans="1:56" ht="45" hidden="1" x14ac:dyDescent="0.2">
      <c r="A12" s="148">
        <v>3</v>
      </c>
      <c r="B12" s="138" t="s">
        <v>1138</v>
      </c>
      <c r="C12" s="138">
        <v>1.5</v>
      </c>
      <c r="D12" s="138"/>
      <c r="E12" s="138">
        <v>1.5</v>
      </c>
      <c r="F12" s="138"/>
      <c r="G12" s="139" t="s">
        <v>1139</v>
      </c>
      <c r="H12" s="138"/>
      <c r="I12" s="138">
        <v>1.5</v>
      </c>
      <c r="J12" s="138"/>
      <c r="K12" s="138">
        <v>1.5</v>
      </c>
      <c r="L12" s="138"/>
      <c r="M12" s="139">
        <v>0.5</v>
      </c>
      <c r="N12" s="138"/>
      <c r="O12" s="149" t="s">
        <v>1140</v>
      </c>
      <c r="P12" s="149" t="s">
        <v>1140</v>
      </c>
      <c r="Q12" s="149" t="s">
        <v>1140</v>
      </c>
      <c r="R12" s="149" t="s">
        <v>1140</v>
      </c>
      <c r="S12" s="141">
        <v>54</v>
      </c>
      <c r="T12" s="141">
        <v>64</v>
      </c>
      <c r="U12" s="141">
        <v>56</v>
      </c>
      <c r="V12" s="141">
        <v>69</v>
      </c>
      <c r="W12" s="141">
        <f t="shared" si="1"/>
        <v>6</v>
      </c>
      <c r="X12" s="141">
        <f t="shared" si="0"/>
        <v>8</v>
      </c>
      <c r="Y12" s="141">
        <f t="shared" si="0"/>
        <v>7</v>
      </c>
      <c r="Z12" s="141">
        <f t="shared" si="0"/>
        <v>8</v>
      </c>
      <c r="AA12" s="142" t="s">
        <v>1333</v>
      </c>
      <c r="AB12" s="142" t="s">
        <v>1334</v>
      </c>
      <c r="AC12" s="142" t="s">
        <v>1335</v>
      </c>
      <c r="AD12" s="142" t="s">
        <v>1336</v>
      </c>
      <c r="AE12" s="142" t="s">
        <v>1337</v>
      </c>
      <c r="AF12" s="143"/>
      <c r="AG12" s="143"/>
      <c r="AH12" s="143"/>
      <c r="AI12" s="143"/>
      <c r="AJ12" s="143"/>
      <c r="AK12" s="142" t="s">
        <v>1333</v>
      </c>
      <c r="AL12" s="142" t="s">
        <v>1334</v>
      </c>
      <c r="AM12" s="142" t="s">
        <v>1335</v>
      </c>
      <c r="AN12" s="142" t="s">
        <v>1336</v>
      </c>
      <c r="AO12" s="142" t="s">
        <v>1337</v>
      </c>
      <c r="AP12" s="143"/>
      <c r="AQ12" s="143"/>
      <c r="AR12" s="143"/>
      <c r="AS12" s="143"/>
      <c r="AT12" s="143"/>
      <c r="AU12" s="144" t="s">
        <v>1338</v>
      </c>
      <c r="AV12" s="144" t="s">
        <v>1339</v>
      </c>
      <c r="AW12" s="144" t="s">
        <v>1340</v>
      </c>
      <c r="AX12" s="144" t="s">
        <v>1336</v>
      </c>
      <c r="AY12" s="144" t="s">
        <v>1342</v>
      </c>
      <c r="AZ12" s="143"/>
      <c r="BA12" s="143"/>
      <c r="BB12" s="143"/>
      <c r="BC12" s="143"/>
      <c r="BD12" s="143"/>
    </row>
    <row r="13" spans="1:56" ht="33.75" hidden="1" customHeight="1" x14ac:dyDescent="0.2">
      <c r="A13" s="148">
        <v>3</v>
      </c>
      <c r="B13" s="138" t="s">
        <v>1144</v>
      </c>
      <c r="C13" s="138" t="s">
        <v>1145</v>
      </c>
      <c r="D13" s="138" t="s">
        <v>1146</v>
      </c>
      <c r="E13" s="138"/>
      <c r="F13" s="138" t="s">
        <v>1147</v>
      </c>
      <c r="G13" s="138"/>
      <c r="H13" s="138"/>
      <c r="I13" s="138">
        <v>1.5</v>
      </c>
      <c r="J13" s="138">
        <v>1.5</v>
      </c>
      <c r="K13" s="138"/>
      <c r="L13" s="138">
        <v>1.5</v>
      </c>
      <c r="M13" s="138"/>
      <c r="N13" s="138"/>
      <c r="O13" s="149" t="s">
        <v>1140</v>
      </c>
      <c r="P13" s="149" t="s">
        <v>1140</v>
      </c>
      <c r="Q13" s="149" t="s">
        <v>1140</v>
      </c>
      <c r="R13" s="149" t="s">
        <v>1140</v>
      </c>
      <c r="S13" s="141">
        <v>54</v>
      </c>
      <c r="T13" s="141">
        <v>64</v>
      </c>
      <c r="U13" s="141">
        <v>56</v>
      </c>
      <c r="V13" s="141">
        <v>69</v>
      </c>
      <c r="W13" s="141">
        <f t="shared" si="1"/>
        <v>6</v>
      </c>
      <c r="X13" s="141">
        <f t="shared" si="0"/>
        <v>8</v>
      </c>
      <c r="Y13" s="141">
        <f t="shared" si="0"/>
        <v>7</v>
      </c>
      <c r="Z13" s="141">
        <f t="shared" si="0"/>
        <v>8</v>
      </c>
      <c r="AA13" s="142" t="s">
        <v>1333</v>
      </c>
      <c r="AB13" s="142" t="s">
        <v>1334</v>
      </c>
      <c r="AC13" s="142" t="s">
        <v>1335</v>
      </c>
      <c r="AD13" s="142" t="s">
        <v>1336</v>
      </c>
      <c r="AE13" s="142" t="s">
        <v>1337</v>
      </c>
      <c r="AF13" s="145" t="s">
        <v>1333</v>
      </c>
      <c r="AG13" s="145" t="s">
        <v>1334</v>
      </c>
      <c r="AH13" s="145" t="s">
        <v>1335</v>
      </c>
      <c r="AI13" s="145" t="s">
        <v>1336</v>
      </c>
      <c r="AJ13" s="145" t="s">
        <v>1337</v>
      </c>
      <c r="AK13" s="137"/>
      <c r="AL13" s="137"/>
      <c r="AM13" s="137"/>
      <c r="AN13" s="137"/>
      <c r="AO13" s="137"/>
      <c r="AP13" s="145" t="s">
        <v>1333</v>
      </c>
      <c r="AQ13" s="145" t="s">
        <v>1334</v>
      </c>
      <c r="AR13" s="145" t="s">
        <v>1335</v>
      </c>
      <c r="AS13" s="145" t="s">
        <v>1336</v>
      </c>
      <c r="AT13" s="145" t="s">
        <v>1337</v>
      </c>
      <c r="AU13" s="137"/>
      <c r="AV13" s="137"/>
      <c r="AW13" s="137"/>
      <c r="AX13" s="137"/>
      <c r="AY13" s="137"/>
      <c r="AZ13" s="143"/>
      <c r="BA13" s="143"/>
      <c r="BB13" s="143"/>
      <c r="BC13" s="143"/>
      <c r="BD13" s="143"/>
    </row>
    <row r="14" spans="1:56" ht="45" hidden="1" x14ac:dyDescent="0.2">
      <c r="A14" s="148">
        <v>3</v>
      </c>
      <c r="B14" s="138" t="s">
        <v>1148</v>
      </c>
      <c r="C14" s="138"/>
      <c r="D14" s="138" t="s">
        <v>1149</v>
      </c>
      <c r="E14" s="138"/>
      <c r="F14" s="138" t="s">
        <v>1150</v>
      </c>
      <c r="G14" s="139" t="s">
        <v>1139</v>
      </c>
      <c r="H14" s="138"/>
      <c r="I14" s="138"/>
      <c r="J14" s="138">
        <v>1.5</v>
      </c>
      <c r="K14" s="138"/>
      <c r="L14" s="138">
        <v>1.5</v>
      </c>
      <c r="M14" s="139">
        <v>0.5</v>
      </c>
      <c r="N14" s="138"/>
      <c r="O14" s="149" t="s">
        <v>1140</v>
      </c>
      <c r="P14" s="149" t="s">
        <v>1140</v>
      </c>
      <c r="Q14" s="149" t="s">
        <v>1140</v>
      </c>
      <c r="R14" s="149" t="s">
        <v>1140</v>
      </c>
      <c r="S14" s="141">
        <v>54</v>
      </c>
      <c r="T14" s="141">
        <v>64</v>
      </c>
      <c r="U14" s="141">
        <v>56</v>
      </c>
      <c r="V14" s="141">
        <v>69</v>
      </c>
      <c r="W14" s="141">
        <f t="shared" si="1"/>
        <v>6</v>
      </c>
      <c r="X14" s="141">
        <f t="shared" si="0"/>
        <v>8</v>
      </c>
      <c r="Y14" s="141">
        <f t="shared" si="0"/>
        <v>7</v>
      </c>
      <c r="Z14" s="141">
        <f t="shared" si="0"/>
        <v>8</v>
      </c>
      <c r="AA14" s="137"/>
      <c r="AB14" s="137"/>
      <c r="AC14" s="137"/>
      <c r="AD14" s="137"/>
      <c r="AE14" s="137"/>
      <c r="AF14" s="145" t="s">
        <v>1333</v>
      </c>
      <c r="AG14" s="145" t="s">
        <v>1334</v>
      </c>
      <c r="AH14" s="145" t="s">
        <v>1335</v>
      </c>
      <c r="AI14" s="145" t="s">
        <v>1336</v>
      </c>
      <c r="AJ14" s="145" t="s">
        <v>1337</v>
      </c>
      <c r="AK14" s="137"/>
      <c r="AL14" s="137"/>
      <c r="AM14" s="137"/>
      <c r="AN14" s="137"/>
      <c r="AO14" s="137"/>
      <c r="AP14" s="145" t="s">
        <v>1333</v>
      </c>
      <c r="AQ14" s="145" t="s">
        <v>1334</v>
      </c>
      <c r="AR14" s="145" t="s">
        <v>1335</v>
      </c>
      <c r="AS14" s="145" t="s">
        <v>1336</v>
      </c>
      <c r="AT14" s="145" t="s">
        <v>1337</v>
      </c>
      <c r="AU14" s="144" t="s">
        <v>1338</v>
      </c>
      <c r="AV14" s="144" t="s">
        <v>1339</v>
      </c>
      <c r="AW14" s="144" t="s">
        <v>1340</v>
      </c>
      <c r="AX14" s="144" t="s">
        <v>1336</v>
      </c>
      <c r="AY14" s="144" t="s">
        <v>1342</v>
      </c>
      <c r="AZ14" s="143"/>
      <c r="BA14" s="143"/>
      <c r="BB14" s="143"/>
      <c r="BC14" s="143"/>
      <c r="BD14" s="143"/>
    </row>
    <row r="15" spans="1:56" hidden="1" x14ac:dyDescent="0.2">
      <c r="A15" s="135">
        <v>4</v>
      </c>
      <c r="B15" s="135">
        <v>4</v>
      </c>
      <c r="C15" s="135">
        <v>4</v>
      </c>
      <c r="D15" s="135">
        <v>4</v>
      </c>
      <c r="E15" s="135">
        <v>4</v>
      </c>
      <c r="F15" s="135">
        <v>4</v>
      </c>
      <c r="G15" s="135">
        <v>4</v>
      </c>
      <c r="H15" s="135">
        <v>4</v>
      </c>
      <c r="I15" s="135">
        <v>4</v>
      </c>
      <c r="J15" s="135">
        <v>4</v>
      </c>
      <c r="K15" s="135">
        <v>4</v>
      </c>
      <c r="L15" s="135">
        <v>4</v>
      </c>
      <c r="M15" s="135">
        <v>4</v>
      </c>
      <c r="N15" s="135">
        <v>4</v>
      </c>
      <c r="O15" s="135">
        <v>4</v>
      </c>
      <c r="P15" s="135">
        <v>4</v>
      </c>
      <c r="Q15" s="135">
        <v>4</v>
      </c>
      <c r="R15" s="135">
        <v>4</v>
      </c>
      <c r="S15" s="135">
        <v>4</v>
      </c>
      <c r="T15" s="135">
        <v>4</v>
      </c>
      <c r="U15" s="135">
        <v>4</v>
      </c>
      <c r="V15" s="135">
        <v>4</v>
      </c>
      <c r="W15" s="135">
        <v>4</v>
      </c>
      <c r="X15" s="135">
        <v>4</v>
      </c>
      <c r="Y15" s="135">
        <v>4</v>
      </c>
      <c r="Z15" s="135">
        <v>4</v>
      </c>
      <c r="AA15" s="135">
        <v>4</v>
      </c>
      <c r="AB15" s="135">
        <v>4</v>
      </c>
      <c r="AC15" s="135">
        <v>4</v>
      </c>
      <c r="AD15" s="135">
        <v>4</v>
      </c>
      <c r="AE15" s="135">
        <v>4</v>
      </c>
      <c r="AF15" s="135">
        <v>4</v>
      </c>
      <c r="AG15" s="135">
        <v>4</v>
      </c>
      <c r="AH15" s="135">
        <v>4</v>
      </c>
      <c r="AI15" s="135">
        <v>4</v>
      </c>
      <c r="AJ15" s="135">
        <v>4</v>
      </c>
      <c r="AK15" s="135">
        <v>4</v>
      </c>
      <c r="AL15" s="135">
        <v>4</v>
      </c>
      <c r="AM15" s="135">
        <v>4</v>
      </c>
      <c r="AN15" s="135">
        <v>4</v>
      </c>
      <c r="AO15" s="135">
        <v>4</v>
      </c>
      <c r="AP15" s="135">
        <v>4</v>
      </c>
      <c r="AQ15" s="135">
        <v>4</v>
      </c>
      <c r="AR15" s="135">
        <v>4</v>
      </c>
      <c r="AS15" s="135">
        <v>4</v>
      </c>
      <c r="AT15" s="135">
        <v>4</v>
      </c>
      <c r="AU15" s="135">
        <v>4</v>
      </c>
      <c r="AV15" s="135">
        <v>4</v>
      </c>
      <c r="AW15" s="135">
        <v>4</v>
      </c>
      <c r="AX15" s="135">
        <v>4</v>
      </c>
      <c r="AY15" s="135">
        <v>4</v>
      </c>
      <c r="AZ15" s="135">
        <v>4</v>
      </c>
      <c r="BA15" s="135">
        <v>4</v>
      </c>
      <c r="BB15" s="135">
        <v>4</v>
      </c>
      <c r="BC15" s="135">
        <v>4</v>
      </c>
      <c r="BD15" s="135">
        <v>4</v>
      </c>
    </row>
    <row r="16" spans="1:56" ht="30" hidden="1" x14ac:dyDescent="0.2">
      <c r="A16" s="148">
        <v>4</v>
      </c>
      <c r="B16" s="138" t="s">
        <v>1151</v>
      </c>
      <c r="C16" s="138" t="s">
        <v>1152</v>
      </c>
      <c r="D16" s="138"/>
      <c r="E16" s="138" t="s">
        <v>1153</v>
      </c>
      <c r="F16" s="138"/>
      <c r="G16" s="139" t="s">
        <v>1154</v>
      </c>
      <c r="H16" s="138"/>
      <c r="I16" s="138">
        <v>3</v>
      </c>
      <c r="J16" s="138"/>
      <c r="K16" s="138">
        <v>3</v>
      </c>
      <c r="L16" s="138"/>
      <c r="M16" s="139">
        <v>0.5</v>
      </c>
      <c r="N16" s="138"/>
      <c r="O16" s="140">
        <v>44046</v>
      </c>
      <c r="P16" s="140">
        <v>44046</v>
      </c>
      <c r="Q16" s="140">
        <v>44046</v>
      </c>
      <c r="R16" s="140">
        <v>44046</v>
      </c>
      <c r="S16" s="141">
        <v>34</v>
      </c>
      <c r="T16" s="141">
        <v>65</v>
      </c>
      <c r="U16" s="141">
        <v>45</v>
      </c>
      <c r="V16" s="141">
        <v>63</v>
      </c>
      <c r="W16" s="141">
        <f t="shared" si="1"/>
        <v>4</v>
      </c>
      <c r="X16" s="141">
        <f t="shared" si="0"/>
        <v>8</v>
      </c>
      <c r="Y16" s="141">
        <f t="shared" si="0"/>
        <v>5</v>
      </c>
      <c r="Z16" s="141">
        <f t="shared" si="0"/>
        <v>7</v>
      </c>
      <c r="AA16" s="142" t="s">
        <v>1355</v>
      </c>
      <c r="AB16" s="142" t="s">
        <v>1356</v>
      </c>
      <c r="AC16" s="142" t="s">
        <v>1357</v>
      </c>
      <c r="AD16" s="142" t="s">
        <v>1336</v>
      </c>
      <c r="AE16" s="142" t="s">
        <v>1358</v>
      </c>
      <c r="AF16" s="143"/>
      <c r="AG16" s="143"/>
      <c r="AH16" s="143"/>
      <c r="AI16" s="143"/>
      <c r="AJ16" s="143"/>
      <c r="AK16" s="142" t="s">
        <v>1355</v>
      </c>
      <c r="AL16" s="142" t="s">
        <v>1356</v>
      </c>
      <c r="AM16" s="142" t="s">
        <v>1357</v>
      </c>
      <c r="AN16" s="142" t="s">
        <v>1336</v>
      </c>
      <c r="AO16" s="142" t="s">
        <v>1358</v>
      </c>
      <c r="AP16" s="143"/>
      <c r="AQ16" s="143"/>
      <c r="AR16" s="143"/>
      <c r="AS16" s="143"/>
      <c r="AT16" s="143"/>
      <c r="AU16" s="144" t="s">
        <v>1338</v>
      </c>
      <c r="AV16" s="144" t="s">
        <v>1339</v>
      </c>
      <c r="AW16" s="144" t="s">
        <v>1340</v>
      </c>
      <c r="AX16" s="144" t="s">
        <v>1336</v>
      </c>
      <c r="AY16" s="144" t="s">
        <v>1349</v>
      </c>
      <c r="AZ16" s="143"/>
      <c r="BA16" s="143"/>
      <c r="BB16" s="143"/>
      <c r="BC16" s="143"/>
      <c r="BD16" s="143"/>
    </row>
    <row r="17" spans="1:56" ht="30" hidden="1" x14ac:dyDescent="0.2">
      <c r="A17" s="148">
        <v>4</v>
      </c>
      <c r="B17" s="138" t="s">
        <v>1162</v>
      </c>
      <c r="C17" s="138">
        <v>1.5</v>
      </c>
      <c r="D17" s="138"/>
      <c r="E17" s="138">
        <v>1.5</v>
      </c>
      <c r="F17" s="138">
        <v>1.5</v>
      </c>
      <c r="G17" s="138">
        <v>1.5</v>
      </c>
      <c r="H17" s="139" t="s">
        <v>1163</v>
      </c>
      <c r="I17" s="138">
        <v>1.5</v>
      </c>
      <c r="J17" s="138"/>
      <c r="K17" s="138">
        <v>1.5</v>
      </c>
      <c r="L17" s="138">
        <v>1.5</v>
      </c>
      <c r="M17" s="138">
        <v>1.5</v>
      </c>
      <c r="N17" s="139">
        <v>0.75</v>
      </c>
      <c r="O17" s="140">
        <v>44046</v>
      </c>
      <c r="P17" s="140">
        <v>44046</v>
      </c>
      <c r="Q17" s="140">
        <v>44046</v>
      </c>
      <c r="R17" s="140">
        <v>44046</v>
      </c>
      <c r="S17" s="141">
        <v>34</v>
      </c>
      <c r="T17" s="141">
        <v>65</v>
      </c>
      <c r="U17" s="141">
        <v>45</v>
      </c>
      <c r="V17" s="141">
        <v>63</v>
      </c>
      <c r="W17" s="141">
        <f t="shared" si="1"/>
        <v>4</v>
      </c>
      <c r="X17" s="141">
        <f t="shared" si="0"/>
        <v>8</v>
      </c>
      <c r="Y17" s="141">
        <f t="shared" si="0"/>
        <v>5</v>
      </c>
      <c r="Z17" s="141">
        <f t="shared" si="0"/>
        <v>7</v>
      </c>
      <c r="AA17" s="142" t="s">
        <v>1333</v>
      </c>
      <c r="AB17" s="142" t="s">
        <v>1334</v>
      </c>
      <c r="AC17" s="142" t="s">
        <v>1335</v>
      </c>
      <c r="AD17" s="142" t="s">
        <v>1336</v>
      </c>
      <c r="AE17" s="142" t="s">
        <v>1348</v>
      </c>
      <c r="AF17" s="143"/>
      <c r="AG17" s="143"/>
      <c r="AH17" s="143"/>
      <c r="AI17" s="143"/>
      <c r="AJ17" s="143"/>
      <c r="AK17" s="142" t="s">
        <v>1333</v>
      </c>
      <c r="AL17" s="142" t="s">
        <v>1334</v>
      </c>
      <c r="AM17" s="142" t="s">
        <v>1335</v>
      </c>
      <c r="AN17" s="142" t="s">
        <v>1336</v>
      </c>
      <c r="AO17" s="142" t="s">
        <v>1348</v>
      </c>
      <c r="AP17" s="145" t="s">
        <v>1333</v>
      </c>
      <c r="AQ17" s="145" t="s">
        <v>1334</v>
      </c>
      <c r="AR17" s="145" t="s">
        <v>1335</v>
      </c>
      <c r="AS17" s="145" t="s">
        <v>1336</v>
      </c>
      <c r="AT17" s="145" t="s">
        <v>1348</v>
      </c>
      <c r="AU17" s="142" t="s">
        <v>1333</v>
      </c>
      <c r="AV17" s="142" t="s">
        <v>1334</v>
      </c>
      <c r="AW17" s="142" t="s">
        <v>1335</v>
      </c>
      <c r="AX17" s="142" t="s">
        <v>1336</v>
      </c>
      <c r="AY17" s="142" t="s">
        <v>1348</v>
      </c>
      <c r="AZ17" s="146" t="s">
        <v>1359</v>
      </c>
      <c r="BA17" s="146" t="s">
        <v>1360</v>
      </c>
      <c r="BB17" s="146" t="s">
        <v>1361</v>
      </c>
      <c r="BC17" s="146" t="s">
        <v>1336</v>
      </c>
      <c r="BD17" s="146" t="s">
        <v>1362</v>
      </c>
    </row>
    <row r="18" spans="1:56" ht="30" hidden="1" x14ac:dyDescent="0.2">
      <c r="A18" s="148">
        <v>4</v>
      </c>
      <c r="B18" s="138" t="s">
        <v>1171</v>
      </c>
      <c r="C18" s="138"/>
      <c r="D18" s="138">
        <v>2</v>
      </c>
      <c r="E18" s="138"/>
      <c r="F18" s="138">
        <v>2</v>
      </c>
      <c r="G18" s="139" t="s">
        <v>1131</v>
      </c>
      <c r="H18" s="138"/>
      <c r="I18" s="138"/>
      <c r="J18" s="138">
        <v>2</v>
      </c>
      <c r="K18" s="138"/>
      <c r="L18" s="138">
        <v>2</v>
      </c>
      <c r="M18" s="139">
        <v>0.25</v>
      </c>
      <c r="N18" s="138"/>
      <c r="O18" s="140">
        <v>44046</v>
      </c>
      <c r="P18" s="140">
        <v>44046</v>
      </c>
      <c r="Q18" s="140">
        <v>44046</v>
      </c>
      <c r="R18" s="140">
        <v>44046</v>
      </c>
      <c r="S18" s="141">
        <v>34</v>
      </c>
      <c r="T18" s="141">
        <v>65</v>
      </c>
      <c r="U18" s="141">
        <v>45</v>
      </c>
      <c r="V18" s="141">
        <v>63</v>
      </c>
      <c r="W18" s="141">
        <f t="shared" si="1"/>
        <v>4</v>
      </c>
      <c r="X18" s="141">
        <f t="shared" si="0"/>
        <v>8</v>
      </c>
      <c r="Y18" s="141">
        <f t="shared" si="0"/>
        <v>5</v>
      </c>
      <c r="Z18" s="141">
        <f t="shared" si="0"/>
        <v>7</v>
      </c>
      <c r="AA18" s="137"/>
      <c r="AB18" s="137"/>
      <c r="AC18" s="137"/>
      <c r="AD18" s="137"/>
      <c r="AE18" s="137"/>
      <c r="AF18" s="145" t="s">
        <v>1363</v>
      </c>
      <c r="AG18" s="145" t="s">
        <v>1364</v>
      </c>
      <c r="AH18" s="145" t="s">
        <v>1365</v>
      </c>
      <c r="AI18" s="145" t="s">
        <v>1336</v>
      </c>
      <c r="AJ18" s="145" t="s">
        <v>1366</v>
      </c>
      <c r="AK18" s="137"/>
      <c r="AL18" s="137"/>
      <c r="AM18" s="137"/>
      <c r="AN18" s="137"/>
      <c r="AO18" s="137"/>
      <c r="AP18" s="145" t="s">
        <v>1363</v>
      </c>
      <c r="AQ18" s="145" t="s">
        <v>1364</v>
      </c>
      <c r="AR18" s="145" t="s">
        <v>1365</v>
      </c>
      <c r="AS18" s="145" t="s">
        <v>1336</v>
      </c>
      <c r="AT18" s="145" t="s">
        <v>1366</v>
      </c>
      <c r="AU18" s="144" t="s">
        <v>1350</v>
      </c>
      <c r="AV18" s="144" t="s">
        <v>1351</v>
      </c>
      <c r="AW18" s="144" t="s">
        <v>1352</v>
      </c>
      <c r="AX18" s="144" t="s">
        <v>1336</v>
      </c>
      <c r="AY18" s="144" t="s">
        <v>1354</v>
      </c>
      <c r="AZ18" s="143"/>
      <c r="BA18" s="143"/>
      <c r="BB18" s="143"/>
      <c r="BC18" s="143"/>
      <c r="BD18" s="143"/>
    </row>
    <row r="19" spans="1:56" ht="16" hidden="1" x14ac:dyDescent="0.2">
      <c r="A19" s="150">
        <v>4</v>
      </c>
      <c r="B19" s="151" t="s">
        <v>1179</v>
      </c>
      <c r="C19" s="138">
        <v>1.5</v>
      </c>
      <c r="D19" s="138">
        <v>1.5</v>
      </c>
      <c r="E19" s="138">
        <v>1.5</v>
      </c>
      <c r="F19" s="138"/>
      <c r="G19" s="138">
        <v>1.5</v>
      </c>
      <c r="H19" s="138"/>
      <c r="I19" s="138">
        <v>1.5</v>
      </c>
      <c r="J19" s="138">
        <v>1.5</v>
      </c>
      <c r="K19" s="138">
        <v>1.5</v>
      </c>
      <c r="L19" s="138"/>
      <c r="M19" s="138">
        <v>1.5</v>
      </c>
      <c r="N19" s="138"/>
      <c r="O19" s="140">
        <v>44046</v>
      </c>
      <c r="P19" s="140">
        <v>44046</v>
      </c>
      <c r="Q19" s="140">
        <v>44046</v>
      </c>
      <c r="R19" s="140">
        <v>44046</v>
      </c>
      <c r="S19" s="141">
        <v>34</v>
      </c>
      <c r="T19" s="141">
        <v>65</v>
      </c>
      <c r="U19" s="141">
        <v>45</v>
      </c>
      <c r="V19" s="141">
        <v>63</v>
      </c>
      <c r="W19" s="141">
        <f t="shared" si="1"/>
        <v>4</v>
      </c>
      <c r="X19" s="141">
        <f t="shared" si="0"/>
        <v>8</v>
      </c>
      <c r="Y19" s="141">
        <f t="shared" si="0"/>
        <v>5</v>
      </c>
      <c r="Z19" s="141">
        <f t="shared" si="0"/>
        <v>7</v>
      </c>
      <c r="AA19" s="142" t="s">
        <v>1333</v>
      </c>
      <c r="AB19" s="142" t="s">
        <v>1334</v>
      </c>
      <c r="AC19" s="142" t="s">
        <v>1335</v>
      </c>
      <c r="AD19" s="142" t="s">
        <v>1336</v>
      </c>
      <c r="AE19" s="142" t="s">
        <v>1348</v>
      </c>
      <c r="AF19" s="145" t="s">
        <v>1333</v>
      </c>
      <c r="AG19" s="145" t="s">
        <v>1334</v>
      </c>
      <c r="AH19" s="145" t="s">
        <v>1335</v>
      </c>
      <c r="AI19" s="145" t="s">
        <v>1336</v>
      </c>
      <c r="AJ19" s="145" t="s">
        <v>1348</v>
      </c>
      <c r="AK19" s="142" t="s">
        <v>1333</v>
      </c>
      <c r="AL19" s="142" t="s">
        <v>1334</v>
      </c>
      <c r="AM19" s="142" t="s">
        <v>1335</v>
      </c>
      <c r="AN19" s="142" t="s">
        <v>1336</v>
      </c>
      <c r="AO19" s="142" t="s">
        <v>1348</v>
      </c>
      <c r="AP19" s="143"/>
      <c r="AQ19" s="143"/>
      <c r="AR19" s="143"/>
      <c r="AS19" s="143"/>
      <c r="AT19" s="143"/>
      <c r="AU19" s="142" t="s">
        <v>1333</v>
      </c>
      <c r="AV19" s="142" t="s">
        <v>1334</v>
      </c>
      <c r="AW19" s="142" t="s">
        <v>1335</v>
      </c>
      <c r="AX19" s="142" t="s">
        <v>1336</v>
      </c>
      <c r="AY19" s="142" t="s">
        <v>1348</v>
      </c>
      <c r="AZ19" s="143"/>
      <c r="BA19" s="143"/>
      <c r="BB19" s="143"/>
      <c r="BC19" s="143"/>
      <c r="BD19" s="143"/>
    </row>
    <row r="20" spans="1:56" ht="30" hidden="1" x14ac:dyDescent="0.2">
      <c r="A20" s="148">
        <v>4</v>
      </c>
      <c r="B20" s="138" t="s">
        <v>1180</v>
      </c>
      <c r="C20" s="138"/>
      <c r="D20" s="138">
        <v>4</v>
      </c>
      <c r="E20" s="138"/>
      <c r="F20" s="138">
        <v>4</v>
      </c>
      <c r="G20" s="138"/>
      <c r="H20" s="139" t="s">
        <v>1181</v>
      </c>
      <c r="I20" s="138"/>
      <c r="J20" s="138">
        <v>4</v>
      </c>
      <c r="K20" s="138"/>
      <c r="L20" s="138">
        <v>4</v>
      </c>
      <c r="M20" s="138"/>
      <c r="N20" s="139">
        <v>1</v>
      </c>
      <c r="O20" s="140">
        <v>44046</v>
      </c>
      <c r="P20" s="140">
        <v>44046</v>
      </c>
      <c r="Q20" s="140">
        <v>44046</v>
      </c>
      <c r="R20" s="140">
        <v>44046</v>
      </c>
      <c r="S20" s="141">
        <v>34</v>
      </c>
      <c r="T20" s="141">
        <v>65</v>
      </c>
      <c r="U20" s="141">
        <v>45</v>
      </c>
      <c r="V20" s="141">
        <v>63</v>
      </c>
      <c r="W20" s="141">
        <f t="shared" si="1"/>
        <v>4</v>
      </c>
      <c r="X20" s="141">
        <f t="shared" si="1"/>
        <v>8</v>
      </c>
      <c r="Y20" s="141">
        <f t="shared" si="1"/>
        <v>5</v>
      </c>
      <c r="Z20" s="141">
        <f t="shared" si="1"/>
        <v>7</v>
      </c>
      <c r="AA20" s="137"/>
      <c r="AB20" s="137"/>
      <c r="AC20" s="137"/>
      <c r="AD20" s="137"/>
      <c r="AE20" s="137"/>
      <c r="AF20" s="145" t="s">
        <v>1367</v>
      </c>
      <c r="AG20" s="145" t="s">
        <v>1368</v>
      </c>
      <c r="AH20" s="145" t="s">
        <v>1369</v>
      </c>
      <c r="AI20" s="145" t="s">
        <v>1336</v>
      </c>
      <c r="AJ20" s="145" t="s">
        <v>1370</v>
      </c>
      <c r="AK20" s="137"/>
      <c r="AL20" s="137"/>
      <c r="AM20" s="137"/>
      <c r="AN20" s="137"/>
      <c r="AO20" s="137"/>
      <c r="AP20" s="145" t="s">
        <v>1367</v>
      </c>
      <c r="AQ20" s="145" t="s">
        <v>1368</v>
      </c>
      <c r="AR20" s="145" t="s">
        <v>1369</v>
      </c>
      <c r="AS20" s="145" t="s">
        <v>1336</v>
      </c>
      <c r="AT20" s="145" t="s">
        <v>1370</v>
      </c>
      <c r="AU20" s="137"/>
      <c r="AV20" s="137"/>
      <c r="AW20" s="137"/>
      <c r="AX20" s="137"/>
      <c r="AY20" s="137"/>
      <c r="AZ20" s="146" t="s">
        <v>1343</v>
      </c>
      <c r="BA20" s="146" t="s">
        <v>1344</v>
      </c>
      <c r="BB20" s="146" t="s">
        <v>1345</v>
      </c>
      <c r="BC20" s="146" t="s">
        <v>1336</v>
      </c>
      <c r="BD20" s="146" t="s">
        <v>1371</v>
      </c>
    </row>
    <row r="21" spans="1:56" hidden="1" x14ac:dyDescent="0.2">
      <c r="A21" s="135">
        <v>6</v>
      </c>
      <c r="B21" s="135">
        <v>6</v>
      </c>
      <c r="C21" s="135">
        <v>6</v>
      </c>
      <c r="D21" s="135">
        <v>6</v>
      </c>
      <c r="E21" s="135">
        <v>6</v>
      </c>
      <c r="F21" s="135">
        <v>6</v>
      </c>
      <c r="G21" s="135">
        <v>6</v>
      </c>
      <c r="H21" s="135">
        <v>6</v>
      </c>
      <c r="I21" s="135">
        <v>6</v>
      </c>
      <c r="J21" s="135">
        <v>6</v>
      </c>
      <c r="K21" s="135">
        <v>6</v>
      </c>
      <c r="L21" s="135">
        <v>6</v>
      </c>
      <c r="M21" s="135">
        <v>6</v>
      </c>
      <c r="N21" s="135">
        <v>6</v>
      </c>
      <c r="O21" s="135">
        <v>6</v>
      </c>
      <c r="P21" s="135">
        <v>6</v>
      </c>
      <c r="Q21" s="135">
        <v>6</v>
      </c>
      <c r="R21" s="135">
        <v>6</v>
      </c>
      <c r="S21" s="135">
        <v>6</v>
      </c>
      <c r="T21" s="135">
        <v>6</v>
      </c>
      <c r="U21" s="135">
        <v>6</v>
      </c>
      <c r="V21" s="135">
        <v>6</v>
      </c>
      <c r="W21" s="135">
        <v>6</v>
      </c>
      <c r="X21" s="135">
        <v>6</v>
      </c>
      <c r="Y21" s="135">
        <v>6</v>
      </c>
      <c r="Z21" s="135">
        <v>6</v>
      </c>
      <c r="AA21" s="135">
        <v>6</v>
      </c>
      <c r="AB21" s="135">
        <v>6</v>
      </c>
      <c r="AC21" s="135">
        <v>6</v>
      </c>
      <c r="AD21" s="135">
        <v>6</v>
      </c>
      <c r="AE21" s="135">
        <v>6</v>
      </c>
      <c r="AF21" s="135">
        <v>6</v>
      </c>
      <c r="AG21" s="135">
        <v>6</v>
      </c>
      <c r="AH21" s="135">
        <v>6</v>
      </c>
      <c r="AI21" s="135">
        <v>6</v>
      </c>
      <c r="AJ21" s="135">
        <v>6</v>
      </c>
      <c r="AK21" s="135">
        <v>6</v>
      </c>
      <c r="AL21" s="135">
        <v>6</v>
      </c>
      <c r="AM21" s="135">
        <v>6</v>
      </c>
      <c r="AN21" s="135">
        <v>6</v>
      </c>
      <c r="AO21" s="135">
        <v>6</v>
      </c>
      <c r="AP21" s="135">
        <v>6</v>
      </c>
      <c r="AQ21" s="135">
        <v>6</v>
      </c>
      <c r="AR21" s="135">
        <v>6</v>
      </c>
      <c r="AS21" s="135">
        <v>6</v>
      </c>
      <c r="AT21" s="135">
        <v>6</v>
      </c>
      <c r="AU21" s="135">
        <v>6</v>
      </c>
      <c r="AV21" s="135">
        <v>6</v>
      </c>
      <c r="AW21" s="135">
        <v>6</v>
      </c>
      <c r="AX21" s="135">
        <v>6</v>
      </c>
      <c r="AY21" s="135">
        <v>6</v>
      </c>
      <c r="AZ21" s="135">
        <v>6</v>
      </c>
      <c r="BA21" s="135">
        <v>6</v>
      </c>
      <c r="BB21" s="135">
        <v>6</v>
      </c>
      <c r="BC21" s="135">
        <v>6</v>
      </c>
      <c r="BD21" s="135">
        <v>6</v>
      </c>
    </row>
    <row r="22" spans="1:56" ht="22.5" hidden="1" customHeight="1" x14ac:dyDescent="0.2">
      <c r="A22" s="148">
        <v>6</v>
      </c>
      <c r="B22" s="138" t="s">
        <v>1189</v>
      </c>
      <c r="C22" s="138">
        <v>1.5</v>
      </c>
      <c r="D22" s="138"/>
      <c r="E22" s="138"/>
      <c r="F22" s="138">
        <v>1.5</v>
      </c>
      <c r="G22" s="138"/>
      <c r="H22" s="138"/>
      <c r="I22" s="138">
        <v>1.5</v>
      </c>
      <c r="J22" s="138"/>
      <c r="K22" s="138"/>
      <c r="L22" s="138">
        <v>1.5</v>
      </c>
      <c r="M22" s="138"/>
      <c r="N22" s="138"/>
      <c r="O22" s="149" t="s">
        <v>1190</v>
      </c>
      <c r="P22" s="149" t="s">
        <v>1190</v>
      </c>
      <c r="Q22" s="149" t="s">
        <v>1190</v>
      </c>
      <c r="R22" s="149" t="s">
        <v>1190</v>
      </c>
      <c r="S22" s="141">
        <v>52</v>
      </c>
      <c r="T22" s="141">
        <v>67</v>
      </c>
      <c r="U22" s="141">
        <v>48</v>
      </c>
      <c r="V22" s="141">
        <v>59</v>
      </c>
      <c r="W22" s="141">
        <f t="shared" si="1"/>
        <v>6</v>
      </c>
      <c r="X22" s="141">
        <f t="shared" si="1"/>
        <v>8</v>
      </c>
      <c r="Y22" s="141">
        <f t="shared" si="1"/>
        <v>6</v>
      </c>
      <c r="Z22" s="141">
        <f t="shared" si="1"/>
        <v>7</v>
      </c>
      <c r="AA22" s="142" t="s">
        <v>1333</v>
      </c>
      <c r="AB22" s="142" t="s">
        <v>1334</v>
      </c>
      <c r="AC22" s="142" t="s">
        <v>1335</v>
      </c>
      <c r="AD22" s="142" t="s">
        <v>1336</v>
      </c>
      <c r="AE22" s="142" t="s">
        <v>1348</v>
      </c>
      <c r="AF22" s="143"/>
      <c r="AG22" s="143"/>
      <c r="AH22" s="143"/>
      <c r="AI22" s="143"/>
      <c r="AJ22" s="143"/>
      <c r="AK22" s="137"/>
      <c r="AL22" s="137"/>
      <c r="AM22" s="137"/>
      <c r="AN22" s="137"/>
      <c r="AO22" s="137"/>
      <c r="AP22" s="145" t="s">
        <v>1333</v>
      </c>
      <c r="AQ22" s="145" t="s">
        <v>1334</v>
      </c>
      <c r="AR22" s="145" t="s">
        <v>1335</v>
      </c>
      <c r="AS22" s="145" t="s">
        <v>1336</v>
      </c>
      <c r="AT22" s="145" t="s">
        <v>1348</v>
      </c>
      <c r="AU22" s="137"/>
      <c r="AV22" s="137"/>
      <c r="AW22" s="137"/>
      <c r="AX22" s="137"/>
      <c r="AY22" s="137"/>
      <c r="AZ22" s="143"/>
      <c r="BA22" s="143"/>
      <c r="BB22" s="143"/>
      <c r="BC22" s="143"/>
      <c r="BD22" s="143"/>
    </row>
    <row r="23" spans="1:56" ht="22" hidden="1" customHeight="1" x14ac:dyDescent="0.2">
      <c r="A23" s="148">
        <v>6</v>
      </c>
      <c r="B23" s="138" t="s">
        <v>1191</v>
      </c>
      <c r="C23" s="138"/>
      <c r="D23" s="138">
        <v>1.5</v>
      </c>
      <c r="E23" s="138">
        <v>1.5</v>
      </c>
      <c r="F23" s="138"/>
      <c r="G23" s="138" t="s">
        <v>1192</v>
      </c>
      <c r="H23" s="138"/>
      <c r="I23" s="138"/>
      <c r="J23" s="138">
        <v>1.5</v>
      </c>
      <c r="K23" s="138">
        <v>1.5</v>
      </c>
      <c r="L23" s="138"/>
      <c r="M23" s="138" t="s">
        <v>1193</v>
      </c>
      <c r="N23" s="138"/>
      <c r="O23" s="149" t="s">
        <v>1190</v>
      </c>
      <c r="P23" s="149" t="s">
        <v>1190</v>
      </c>
      <c r="Q23" s="149" t="s">
        <v>1190</v>
      </c>
      <c r="R23" s="149" t="s">
        <v>1190</v>
      </c>
      <c r="S23" s="141">
        <v>52</v>
      </c>
      <c r="T23" s="141">
        <v>67</v>
      </c>
      <c r="U23" s="141">
        <v>48</v>
      </c>
      <c r="V23" s="141">
        <v>59</v>
      </c>
      <c r="W23" s="141">
        <f t="shared" si="1"/>
        <v>6</v>
      </c>
      <c r="X23" s="141">
        <f t="shared" si="1"/>
        <v>8</v>
      </c>
      <c r="Y23" s="141">
        <f t="shared" si="1"/>
        <v>6</v>
      </c>
      <c r="Z23" s="141">
        <f t="shared" si="1"/>
        <v>7</v>
      </c>
      <c r="AA23" s="137"/>
      <c r="AB23" s="137"/>
      <c r="AC23" s="137"/>
      <c r="AD23" s="137"/>
      <c r="AE23" s="137"/>
      <c r="AF23" s="145" t="s">
        <v>1333</v>
      </c>
      <c r="AG23" s="145" t="s">
        <v>1334</v>
      </c>
      <c r="AH23" s="145" t="s">
        <v>1335</v>
      </c>
      <c r="AI23" s="145" t="s">
        <v>1336</v>
      </c>
      <c r="AJ23" s="145" t="s">
        <v>1348</v>
      </c>
      <c r="AK23" s="142" t="s">
        <v>1333</v>
      </c>
      <c r="AL23" s="142" t="s">
        <v>1334</v>
      </c>
      <c r="AM23" s="142" t="s">
        <v>1335</v>
      </c>
      <c r="AN23" s="142" t="s">
        <v>1336</v>
      </c>
      <c r="AO23" s="142" t="s">
        <v>1348</v>
      </c>
      <c r="AP23" s="143"/>
      <c r="AQ23" s="143"/>
      <c r="AR23" s="143"/>
      <c r="AS23" s="143"/>
      <c r="AT23" s="143"/>
      <c r="AU23" s="142" t="s">
        <v>1372</v>
      </c>
      <c r="AV23" s="142" t="s">
        <v>1373</v>
      </c>
      <c r="AW23" s="142" t="s">
        <v>1374</v>
      </c>
      <c r="AX23" s="142" t="s">
        <v>1375</v>
      </c>
      <c r="AY23" s="142" t="s">
        <v>1376</v>
      </c>
      <c r="AZ23" s="143"/>
      <c r="BA23" s="143"/>
      <c r="BB23" s="143"/>
      <c r="BC23" s="143"/>
      <c r="BD23" s="143"/>
    </row>
    <row r="24" spans="1:56" hidden="1" x14ac:dyDescent="0.2">
      <c r="W24" s="2045" t="s">
        <v>1243</v>
      </c>
      <c r="X24" s="2046"/>
      <c r="Y24" s="2046"/>
      <c r="Z24" s="2046"/>
      <c r="AA24" s="153">
        <f>(COUNTA(AA3:AA23)-5)</f>
        <v>10</v>
      </c>
      <c r="AB24" s="153">
        <f>(COUNTA(AB3:AB23)-5)</f>
        <v>10</v>
      </c>
      <c r="AC24" s="153">
        <f>(COUNTA(AC3:AC23)-5)*2</f>
        <v>20</v>
      </c>
      <c r="AD24" s="153">
        <f>(COUNTA(AD3:AD23)-5)*2</f>
        <v>20</v>
      </c>
      <c r="AE24" s="153">
        <f>(COUNTA(AE3:AE23)-5)+4</f>
        <v>14</v>
      </c>
      <c r="AF24" s="153">
        <f>(COUNTA(AF3:AF23)-5)</f>
        <v>10</v>
      </c>
      <c r="AG24" s="153">
        <f>(COUNTA(AG3:AG23)-5)</f>
        <v>10</v>
      </c>
      <c r="AH24" s="153">
        <f>(COUNTA(AH3:AH23)-5)*2</f>
        <v>20</v>
      </c>
      <c r="AI24" s="153">
        <f>(COUNTA(AI3:AI23)-5)*2</f>
        <v>20</v>
      </c>
      <c r="AJ24" s="153">
        <f>(COUNTA(AJ3:AJ23)-5)+4</f>
        <v>14</v>
      </c>
      <c r="AK24" s="153">
        <f>(COUNTA(AK3:AK23)-5)</f>
        <v>9</v>
      </c>
      <c r="AL24" s="153">
        <f>(COUNTA(AL3:AL23)-5)</f>
        <v>9</v>
      </c>
      <c r="AM24" s="153">
        <f>(COUNTA(AM3:AM23)-5)*2</f>
        <v>18</v>
      </c>
      <c r="AN24" s="153">
        <f>(COUNTA(AN3:AN23)-5)*2</f>
        <v>18</v>
      </c>
      <c r="AO24" s="153">
        <f>(COUNTA(AO3:AO23)-5)+3</f>
        <v>12</v>
      </c>
      <c r="AP24" s="153">
        <f>(COUNTA(AP3:AP23)-5)</f>
        <v>10</v>
      </c>
      <c r="AQ24" s="153">
        <f>(COUNTA(AQ3:AQ23)-5)</f>
        <v>10</v>
      </c>
      <c r="AR24" s="153">
        <f>(COUNTA(AR3:AR23)-5)*2</f>
        <v>20</v>
      </c>
      <c r="AS24" s="153">
        <f>(COUNTA(AS3:AS23)-5)*2</f>
        <v>20</v>
      </c>
      <c r="AT24" s="153">
        <f>(COUNTA(AT3:AT23)-5)+4</f>
        <v>14</v>
      </c>
      <c r="AU24" s="153">
        <f>(COUNTA(AU3:AU23)-5)</f>
        <v>11</v>
      </c>
      <c r="AV24" s="153">
        <f>(COUNTA(AV3:AV23)-5)</f>
        <v>11</v>
      </c>
      <c r="AW24" s="153">
        <f>(COUNTA(AW3:AW23)-5)*2</f>
        <v>22</v>
      </c>
      <c r="AX24" s="153">
        <f>(COUNTA(AX3:AX23)-5)*2</f>
        <v>22</v>
      </c>
      <c r="AY24" s="153">
        <f>(COUNTA(AY3:AY23)-5)+4</f>
        <v>15</v>
      </c>
      <c r="AZ24" s="153">
        <f>(COUNTA(AZ3:AZ23)-5)</f>
        <v>5</v>
      </c>
      <c r="BA24" s="153">
        <f>(COUNTA(BA3:BA23)-5)</f>
        <v>5</v>
      </c>
      <c r="BB24" s="153">
        <f>(COUNTA(BB3:BB23)-5)*2</f>
        <v>10</v>
      </c>
      <c r="BC24" s="153">
        <f>(COUNTA(BC3:BC23)-5)*2</f>
        <v>10</v>
      </c>
      <c r="BD24" s="153">
        <f>(COUNTA(BD3:BD23)-5)+2</f>
        <v>7</v>
      </c>
    </row>
    <row r="25" spans="1:56" hidden="1" x14ac:dyDescent="0.2">
      <c r="W25" s="2047" t="s">
        <v>1244</v>
      </c>
      <c r="X25" s="2048"/>
      <c r="Y25" s="2048"/>
      <c r="Z25" s="2049"/>
      <c r="AA25" s="153">
        <v>16.5</v>
      </c>
      <c r="AB25" s="153">
        <v>16.5</v>
      </c>
      <c r="AC25" s="153">
        <v>33</v>
      </c>
      <c r="AD25" s="153">
        <v>33</v>
      </c>
      <c r="AE25" s="153">
        <f>16.5+6</f>
        <v>22.5</v>
      </c>
      <c r="AF25" s="153">
        <v>17.5</v>
      </c>
      <c r="AG25" s="153">
        <v>17.5</v>
      </c>
      <c r="AH25" s="153">
        <v>35</v>
      </c>
      <c r="AI25" s="153">
        <v>35</v>
      </c>
      <c r="AJ25" s="153">
        <f>17.5+5.5</f>
        <v>23</v>
      </c>
      <c r="AK25" s="153">
        <v>12</v>
      </c>
      <c r="AL25" s="153">
        <v>12</v>
      </c>
      <c r="AM25" s="153">
        <v>24</v>
      </c>
      <c r="AN25" s="153">
        <v>24</v>
      </c>
      <c r="AO25" s="153">
        <f>12+4.5</f>
        <v>16.5</v>
      </c>
      <c r="AP25" s="153">
        <v>17</v>
      </c>
      <c r="AQ25" s="153">
        <v>17</v>
      </c>
      <c r="AR25" s="153">
        <v>34</v>
      </c>
      <c r="AS25" s="153">
        <v>34</v>
      </c>
      <c r="AT25" s="153">
        <f>17+5</f>
        <v>22</v>
      </c>
      <c r="AU25" s="153">
        <v>10</v>
      </c>
      <c r="AV25" s="153">
        <v>10</v>
      </c>
      <c r="AW25" s="153">
        <v>20</v>
      </c>
      <c r="AX25" s="153">
        <v>20</v>
      </c>
      <c r="AY25" s="153">
        <f>10+3</f>
        <v>13</v>
      </c>
      <c r="AZ25" s="153">
        <v>3</v>
      </c>
      <c r="BA25" s="153">
        <v>3</v>
      </c>
      <c r="BB25" s="153">
        <v>6</v>
      </c>
      <c r="BC25" s="153">
        <v>6</v>
      </c>
      <c r="BD25" s="153">
        <v>3</v>
      </c>
    </row>
  </sheetData>
  <autoFilter ref="A2:BD25" xr:uid="{350ACF92-6BD7-464D-B362-67AF02C5F324}">
    <filterColumn colId="0">
      <filters>
        <filter val="2"/>
      </filters>
    </filterColumn>
  </autoFilter>
  <mergeCells count="10">
    <mergeCell ref="AU1:AY1"/>
    <mergeCell ref="AZ1:BD1"/>
    <mergeCell ref="W24:Z24"/>
    <mergeCell ref="W25:Z25"/>
    <mergeCell ref="A1:B1"/>
    <mergeCell ref="C1:R1"/>
    <mergeCell ref="AA1:AE1"/>
    <mergeCell ref="AF1:AJ1"/>
    <mergeCell ref="AK1:AO1"/>
    <mergeCell ref="AP1:AT1"/>
  </mergeCells>
  <pageMargins left="0.7" right="0.7" top="0.75" bottom="0.75" header="0.3" footer="0.3"/>
  <pageSetup paperSize="9" orientation="portrait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0A6C5-12E3-4680-AF96-6B2FF758BCE7}">
  <sheetPr codeName="Sheet27">
    <tabColor theme="7"/>
  </sheetPr>
  <dimension ref="A1:AS81"/>
  <sheetViews>
    <sheetView zoomScale="90" zoomScaleNormal="90" workbookViewId="0">
      <selection activeCell="L17" sqref="L17"/>
    </sheetView>
  </sheetViews>
  <sheetFormatPr baseColWidth="10" defaultColWidth="8.83203125" defaultRowHeight="15" x14ac:dyDescent="0.2"/>
  <cols>
    <col min="1" max="1" width="14.1640625" customWidth="1"/>
    <col min="2" max="3" width="9.83203125" bestFit="1" customWidth="1"/>
    <col min="4" max="10" width="8.5" hidden="1" customWidth="1"/>
  </cols>
  <sheetData>
    <row r="1" spans="1:45" s="1" customFormat="1" x14ac:dyDescent="0.2">
      <c r="A1" s="93" t="s">
        <v>1377</v>
      </c>
      <c r="B1" s="93" t="s">
        <v>1378</v>
      </c>
      <c r="C1" s="93" t="s">
        <v>1379</v>
      </c>
      <c r="D1" s="98">
        <v>44018</v>
      </c>
      <c r="E1" s="98">
        <f>D1+1</f>
        <v>44019</v>
      </c>
      <c r="F1" s="98">
        <f t="shared" ref="F1:AS1" si="0">E1+1</f>
        <v>44020</v>
      </c>
      <c r="G1" s="98">
        <f t="shared" si="0"/>
        <v>44021</v>
      </c>
      <c r="H1" s="98">
        <f t="shared" si="0"/>
        <v>44022</v>
      </c>
      <c r="I1" s="99">
        <f t="shared" si="0"/>
        <v>44023</v>
      </c>
      <c r="J1" s="99">
        <f t="shared" si="0"/>
        <v>44024</v>
      </c>
      <c r="K1" s="98">
        <f>J1+1</f>
        <v>44025</v>
      </c>
      <c r="L1" s="98">
        <f t="shared" si="0"/>
        <v>44026</v>
      </c>
      <c r="M1" s="98">
        <f t="shared" si="0"/>
        <v>44027</v>
      </c>
      <c r="N1" s="98">
        <f t="shared" si="0"/>
        <v>44028</v>
      </c>
      <c r="O1" s="98">
        <f t="shared" si="0"/>
        <v>44029</v>
      </c>
      <c r="P1" s="99">
        <f t="shared" si="0"/>
        <v>44030</v>
      </c>
      <c r="Q1" s="99">
        <f t="shared" si="0"/>
        <v>44031</v>
      </c>
      <c r="R1" s="98">
        <f t="shared" si="0"/>
        <v>44032</v>
      </c>
      <c r="S1" s="98">
        <f t="shared" si="0"/>
        <v>44033</v>
      </c>
      <c r="T1" s="98">
        <f t="shared" si="0"/>
        <v>44034</v>
      </c>
      <c r="U1" s="98">
        <f t="shared" si="0"/>
        <v>44035</v>
      </c>
      <c r="V1" s="98">
        <f t="shared" si="0"/>
        <v>44036</v>
      </c>
      <c r="W1" s="99">
        <f t="shared" si="0"/>
        <v>44037</v>
      </c>
      <c r="X1" s="99">
        <f t="shared" si="0"/>
        <v>44038</v>
      </c>
      <c r="Y1" s="98">
        <f t="shared" si="0"/>
        <v>44039</v>
      </c>
      <c r="Z1" s="98">
        <f t="shared" si="0"/>
        <v>44040</v>
      </c>
      <c r="AA1" s="98">
        <f t="shared" si="0"/>
        <v>44041</v>
      </c>
      <c r="AB1" s="98">
        <f t="shared" si="0"/>
        <v>44042</v>
      </c>
      <c r="AC1" s="98">
        <f t="shared" si="0"/>
        <v>44043</v>
      </c>
      <c r="AD1" s="99">
        <f t="shared" si="0"/>
        <v>44044</v>
      </c>
      <c r="AE1" s="99">
        <f t="shared" si="0"/>
        <v>44045</v>
      </c>
      <c r="AF1" s="98">
        <f t="shared" si="0"/>
        <v>44046</v>
      </c>
      <c r="AG1" s="98">
        <f t="shared" si="0"/>
        <v>44047</v>
      </c>
      <c r="AH1" s="98">
        <f t="shared" si="0"/>
        <v>44048</v>
      </c>
      <c r="AI1" s="98">
        <f t="shared" si="0"/>
        <v>44049</v>
      </c>
      <c r="AJ1" s="98">
        <f t="shared" si="0"/>
        <v>44050</v>
      </c>
      <c r="AK1" s="99">
        <f t="shared" si="0"/>
        <v>44051</v>
      </c>
      <c r="AL1" s="99">
        <f t="shared" si="0"/>
        <v>44052</v>
      </c>
      <c r="AM1" s="98">
        <f t="shared" si="0"/>
        <v>44053</v>
      </c>
      <c r="AN1" s="98">
        <f t="shared" si="0"/>
        <v>44054</v>
      </c>
      <c r="AO1" s="98">
        <f t="shared" si="0"/>
        <v>44055</v>
      </c>
      <c r="AP1" s="98">
        <f t="shared" si="0"/>
        <v>44056</v>
      </c>
      <c r="AQ1" s="98">
        <f t="shared" si="0"/>
        <v>44057</v>
      </c>
      <c r="AR1" s="99">
        <f t="shared" si="0"/>
        <v>44058</v>
      </c>
      <c r="AS1" s="99">
        <f t="shared" si="0"/>
        <v>44059</v>
      </c>
    </row>
    <row r="2" spans="1:45" x14ac:dyDescent="0.2">
      <c r="A2" s="62" t="s">
        <v>1380</v>
      </c>
      <c r="B2" s="62">
        <v>12</v>
      </c>
      <c r="C2" s="58" t="s">
        <v>1381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</row>
    <row r="3" spans="1:45" x14ac:dyDescent="0.2">
      <c r="A3" s="58" t="s">
        <v>1380</v>
      </c>
      <c r="B3" s="58">
        <v>12</v>
      </c>
      <c r="C3" s="92" t="s">
        <v>1382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</row>
    <row r="4" spans="1:45" x14ac:dyDescent="0.2">
      <c r="A4" s="58" t="s">
        <v>1383</v>
      </c>
      <c r="B4" s="58">
        <v>13</v>
      </c>
      <c r="C4" s="58" t="s">
        <v>1381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</row>
    <row r="5" spans="1:45" x14ac:dyDescent="0.2">
      <c r="A5" s="58" t="s">
        <v>1383</v>
      </c>
      <c r="B5" s="58">
        <v>13</v>
      </c>
      <c r="C5" s="92" t="s">
        <v>1382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</row>
    <row r="6" spans="1:45" x14ac:dyDescent="0.2">
      <c r="A6" s="58" t="s">
        <v>1384</v>
      </c>
      <c r="B6" s="58">
        <v>16</v>
      </c>
      <c r="C6" s="58" t="s">
        <v>1381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</row>
    <row r="7" spans="1:45" x14ac:dyDescent="0.2">
      <c r="A7" s="58" t="s">
        <v>1384</v>
      </c>
      <c r="B7" s="58">
        <v>16</v>
      </c>
      <c r="C7" s="92" t="s">
        <v>1382</v>
      </c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</row>
    <row r="8" spans="1:45" x14ac:dyDescent="0.2">
      <c r="A8" s="58" t="s">
        <v>1385</v>
      </c>
      <c r="B8" s="58">
        <v>11</v>
      </c>
      <c r="C8" s="58" t="s">
        <v>1381</v>
      </c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</row>
    <row r="9" spans="1:45" x14ac:dyDescent="0.2">
      <c r="A9" s="58" t="s">
        <v>1385</v>
      </c>
      <c r="B9" s="58">
        <v>11</v>
      </c>
      <c r="C9" s="92" t="s">
        <v>1382</v>
      </c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</row>
    <row r="10" spans="1:45" x14ac:dyDescent="0.2">
      <c r="A10" s="58" t="s">
        <v>1386</v>
      </c>
      <c r="B10" s="58">
        <v>22</v>
      </c>
      <c r="C10" s="58" t="s">
        <v>1381</v>
      </c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</row>
    <row r="11" spans="1:45" x14ac:dyDescent="0.2">
      <c r="A11" s="58" t="s">
        <v>1386</v>
      </c>
      <c r="B11" s="58">
        <v>22</v>
      </c>
      <c r="C11" s="92" t="s">
        <v>1382</v>
      </c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</row>
    <row r="12" spans="1:45" x14ac:dyDescent="0.2">
      <c r="A12" s="58" t="s">
        <v>1387</v>
      </c>
      <c r="B12" s="58">
        <v>19</v>
      </c>
      <c r="C12" s="58" t="s">
        <v>1381</v>
      </c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</row>
    <row r="13" spans="1:45" x14ac:dyDescent="0.2">
      <c r="A13" s="58" t="s">
        <v>1387</v>
      </c>
      <c r="B13" s="58">
        <v>19</v>
      </c>
      <c r="C13" s="92" t="s">
        <v>1382</v>
      </c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</row>
    <row r="14" spans="1:45" x14ac:dyDescent="0.2">
      <c r="A14" s="58" t="s">
        <v>1388</v>
      </c>
      <c r="B14" s="58">
        <v>26</v>
      </c>
      <c r="C14" s="58" t="s">
        <v>1381</v>
      </c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</row>
    <row r="15" spans="1:45" x14ac:dyDescent="0.2">
      <c r="A15" s="58" t="s">
        <v>1388</v>
      </c>
      <c r="B15" s="58">
        <v>26</v>
      </c>
      <c r="C15" s="92" t="s">
        <v>1382</v>
      </c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</row>
    <row r="16" spans="1:45" x14ac:dyDescent="0.2">
      <c r="A16" s="58" t="s">
        <v>1389</v>
      </c>
      <c r="B16" s="58">
        <v>28</v>
      </c>
      <c r="C16" s="58" t="s">
        <v>1381</v>
      </c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</row>
    <row r="17" spans="1:45" x14ac:dyDescent="0.2">
      <c r="A17" s="58" t="s">
        <v>1389</v>
      </c>
      <c r="B17" s="58">
        <v>28</v>
      </c>
      <c r="C17" s="92" t="s">
        <v>1382</v>
      </c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</row>
    <row r="18" spans="1:45" x14ac:dyDescent="0.2">
      <c r="A18" s="58" t="s">
        <v>1390</v>
      </c>
      <c r="B18" s="58">
        <v>26</v>
      </c>
      <c r="C18" s="58" t="s">
        <v>1381</v>
      </c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</row>
    <row r="19" spans="1:45" x14ac:dyDescent="0.2">
      <c r="A19" s="58" t="s">
        <v>1390</v>
      </c>
      <c r="B19" s="58">
        <v>26</v>
      </c>
      <c r="C19" s="92" t="s">
        <v>1382</v>
      </c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</row>
    <row r="20" spans="1:45" x14ac:dyDescent="0.2">
      <c r="A20" s="58" t="s">
        <v>1391</v>
      </c>
      <c r="B20" s="58">
        <v>22</v>
      </c>
      <c r="C20" s="58" t="s">
        <v>1381</v>
      </c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</row>
    <row r="21" spans="1:45" x14ac:dyDescent="0.2">
      <c r="A21" s="94" t="s">
        <v>1391</v>
      </c>
      <c r="B21" s="94">
        <v>22</v>
      </c>
      <c r="C21" s="95" t="s">
        <v>1382</v>
      </c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</row>
    <row r="22" spans="1:45" s="96" customFormat="1" x14ac:dyDescent="0.2">
      <c r="A22" s="96" t="s">
        <v>1392</v>
      </c>
      <c r="B22" s="96">
        <v>15</v>
      </c>
      <c r="C22" s="96" t="s">
        <v>1381</v>
      </c>
    </row>
    <row r="23" spans="1:45" s="96" customFormat="1" x14ac:dyDescent="0.2">
      <c r="A23" s="96" t="s">
        <v>1392</v>
      </c>
      <c r="B23" s="96">
        <v>15</v>
      </c>
      <c r="C23" s="96" t="s">
        <v>1382</v>
      </c>
    </row>
    <row r="24" spans="1:45" s="96" customFormat="1" x14ac:dyDescent="0.2">
      <c r="A24" s="96" t="s">
        <v>1393</v>
      </c>
      <c r="B24" s="96">
        <v>15</v>
      </c>
      <c r="C24" s="96" t="s">
        <v>1381</v>
      </c>
    </row>
    <row r="25" spans="1:45" s="96" customFormat="1" x14ac:dyDescent="0.2">
      <c r="A25" s="96" t="s">
        <v>1393</v>
      </c>
      <c r="B25" s="96">
        <v>15</v>
      </c>
      <c r="C25" s="96" t="s">
        <v>1382</v>
      </c>
    </row>
    <row r="26" spans="1:45" s="96" customFormat="1" x14ac:dyDescent="0.2">
      <c r="A26" s="96" t="s">
        <v>1394</v>
      </c>
      <c r="B26" s="96">
        <v>10</v>
      </c>
      <c r="C26" s="96" t="s">
        <v>1381</v>
      </c>
    </row>
    <row r="27" spans="1:45" s="96" customFormat="1" x14ac:dyDescent="0.2">
      <c r="A27" s="96" t="s">
        <v>1394</v>
      </c>
      <c r="B27" s="96">
        <v>10</v>
      </c>
      <c r="C27" s="96" t="s">
        <v>1382</v>
      </c>
    </row>
    <row r="28" spans="1:45" s="96" customFormat="1" x14ac:dyDescent="0.2">
      <c r="A28" s="96" t="s">
        <v>1395</v>
      </c>
      <c r="B28" s="96">
        <v>11</v>
      </c>
      <c r="C28" s="96" t="s">
        <v>1381</v>
      </c>
    </row>
    <row r="29" spans="1:45" s="96" customFormat="1" x14ac:dyDescent="0.2">
      <c r="A29" s="96" t="s">
        <v>1395</v>
      </c>
      <c r="B29" s="96">
        <v>11</v>
      </c>
      <c r="C29" s="96" t="s">
        <v>1382</v>
      </c>
    </row>
    <row r="30" spans="1:45" s="96" customFormat="1" x14ac:dyDescent="0.2">
      <c r="A30" s="96" t="s">
        <v>1396</v>
      </c>
      <c r="B30" s="96">
        <v>10</v>
      </c>
      <c r="C30" s="96" t="s">
        <v>1381</v>
      </c>
    </row>
    <row r="31" spans="1:45" s="96" customFormat="1" x14ac:dyDescent="0.2">
      <c r="A31" s="96" t="s">
        <v>1396</v>
      </c>
      <c r="B31" s="96">
        <v>10</v>
      </c>
      <c r="C31" s="96" t="s">
        <v>1382</v>
      </c>
    </row>
    <row r="32" spans="1:45" s="96" customFormat="1" x14ac:dyDescent="0.2">
      <c r="A32" s="96" t="s">
        <v>1397</v>
      </c>
      <c r="B32" s="96">
        <v>10</v>
      </c>
      <c r="C32" s="96" t="s">
        <v>1381</v>
      </c>
    </row>
    <row r="33" spans="1:3" s="96" customFormat="1" x14ac:dyDescent="0.2">
      <c r="A33" s="96" t="s">
        <v>1397</v>
      </c>
      <c r="B33" s="96">
        <v>10</v>
      </c>
      <c r="C33" s="96" t="s">
        <v>1382</v>
      </c>
    </row>
    <row r="34" spans="1:3" s="58" customFormat="1" x14ac:dyDescent="0.2">
      <c r="A34" s="58" t="s">
        <v>45</v>
      </c>
      <c r="B34" s="58">
        <v>16</v>
      </c>
      <c r="C34" s="58" t="s">
        <v>1381</v>
      </c>
    </row>
    <row r="35" spans="1:3" s="58" customFormat="1" x14ac:dyDescent="0.2">
      <c r="A35" s="58" t="s">
        <v>45</v>
      </c>
      <c r="B35" s="58">
        <v>16</v>
      </c>
      <c r="C35" s="58" t="s">
        <v>1382</v>
      </c>
    </row>
    <row r="36" spans="1:3" s="58" customFormat="1" x14ac:dyDescent="0.2">
      <c r="A36" s="57" t="s">
        <v>3</v>
      </c>
      <c r="B36" s="58">
        <v>16</v>
      </c>
      <c r="C36" s="58" t="s">
        <v>1381</v>
      </c>
    </row>
    <row r="37" spans="1:3" s="58" customFormat="1" x14ac:dyDescent="0.2">
      <c r="A37" s="57" t="s">
        <v>3</v>
      </c>
      <c r="B37" s="58">
        <v>16</v>
      </c>
      <c r="C37" s="58" t="s">
        <v>1382</v>
      </c>
    </row>
    <row r="38" spans="1:3" s="58" customFormat="1" x14ac:dyDescent="0.2">
      <c r="A38" s="58" t="s">
        <v>10</v>
      </c>
      <c r="B38" s="58">
        <v>12</v>
      </c>
      <c r="C38" s="58" t="s">
        <v>1381</v>
      </c>
    </row>
    <row r="39" spans="1:3" s="58" customFormat="1" x14ac:dyDescent="0.2">
      <c r="A39" s="58" t="s">
        <v>10</v>
      </c>
      <c r="B39" s="58">
        <v>12</v>
      </c>
      <c r="C39" s="58" t="s">
        <v>1382</v>
      </c>
    </row>
    <row r="40" spans="1:3" s="58" customFormat="1" x14ac:dyDescent="0.2">
      <c r="A40" s="58" t="s">
        <v>8</v>
      </c>
      <c r="B40" s="58">
        <v>15</v>
      </c>
      <c r="C40" s="58" t="s">
        <v>1381</v>
      </c>
    </row>
    <row r="41" spans="1:3" s="58" customFormat="1" x14ac:dyDescent="0.2">
      <c r="A41" s="58" t="s">
        <v>8</v>
      </c>
      <c r="B41" s="58">
        <v>15</v>
      </c>
      <c r="C41" s="58" t="s">
        <v>1382</v>
      </c>
    </row>
    <row r="42" spans="1:3" s="58" customFormat="1" x14ac:dyDescent="0.2">
      <c r="A42" s="58" t="s">
        <v>16</v>
      </c>
      <c r="B42" s="58">
        <v>16</v>
      </c>
      <c r="C42" s="58" t="s">
        <v>1381</v>
      </c>
    </row>
    <row r="43" spans="1:3" s="58" customFormat="1" x14ac:dyDescent="0.2">
      <c r="A43" s="58" t="s">
        <v>16</v>
      </c>
      <c r="B43" s="58">
        <v>16</v>
      </c>
      <c r="C43" s="58" t="s">
        <v>1382</v>
      </c>
    </row>
    <row r="44" spans="1:3" s="58" customFormat="1" x14ac:dyDescent="0.2">
      <c r="A44" s="58" t="s">
        <v>26</v>
      </c>
      <c r="B44" s="58">
        <v>13</v>
      </c>
      <c r="C44" s="58" t="s">
        <v>1381</v>
      </c>
    </row>
    <row r="45" spans="1:3" s="58" customFormat="1" x14ac:dyDescent="0.2">
      <c r="A45" s="58" t="s">
        <v>26</v>
      </c>
      <c r="B45" s="58">
        <v>13</v>
      </c>
      <c r="C45" s="58" t="s">
        <v>1382</v>
      </c>
    </row>
    <row r="46" spans="1:3" s="58" customFormat="1" x14ac:dyDescent="0.2">
      <c r="A46" s="58" t="s">
        <v>28</v>
      </c>
      <c r="B46" s="58">
        <v>15</v>
      </c>
      <c r="C46" s="58" t="s">
        <v>1381</v>
      </c>
    </row>
    <row r="47" spans="1:3" s="58" customFormat="1" x14ac:dyDescent="0.2">
      <c r="A47" s="58" t="s">
        <v>28</v>
      </c>
      <c r="B47" s="58">
        <v>15</v>
      </c>
      <c r="C47" s="58" t="s">
        <v>1382</v>
      </c>
    </row>
    <row r="48" spans="1:3" s="58" customFormat="1" x14ac:dyDescent="0.2">
      <c r="A48" s="58" t="s">
        <v>33</v>
      </c>
      <c r="B48" s="58">
        <v>11</v>
      </c>
      <c r="C48" s="58" t="s">
        <v>1381</v>
      </c>
    </row>
    <row r="49" spans="1:3" s="58" customFormat="1" x14ac:dyDescent="0.2">
      <c r="A49" s="58" t="s">
        <v>33</v>
      </c>
      <c r="B49" s="58">
        <v>11</v>
      </c>
      <c r="C49" s="58" t="s">
        <v>1382</v>
      </c>
    </row>
    <row r="50" spans="1:3" s="58" customFormat="1" x14ac:dyDescent="0.2">
      <c r="A50" s="58" t="s">
        <v>36</v>
      </c>
      <c r="B50" s="58">
        <v>11</v>
      </c>
      <c r="C50" s="58" t="s">
        <v>1381</v>
      </c>
    </row>
    <row r="51" spans="1:3" s="58" customFormat="1" x14ac:dyDescent="0.2">
      <c r="A51" s="58" t="s">
        <v>36</v>
      </c>
      <c r="B51" s="58">
        <v>11</v>
      </c>
      <c r="C51" s="58" t="s">
        <v>1382</v>
      </c>
    </row>
    <row r="52" spans="1:3" s="58" customFormat="1" x14ac:dyDescent="0.2">
      <c r="A52" s="58" t="s">
        <v>38</v>
      </c>
      <c r="B52" s="58">
        <v>10</v>
      </c>
      <c r="C52" s="58" t="s">
        <v>1381</v>
      </c>
    </row>
    <row r="53" spans="1:3" s="58" customFormat="1" x14ac:dyDescent="0.2">
      <c r="A53" s="58" t="s">
        <v>38</v>
      </c>
      <c r="B53" s="58">
        <v>10</v>
      </c>
      <c r="C53" s="58" t="s">
        <v>1382</v>
      </c>
    </row>
    <row r="54" spans="1:3" s="58" customFormat="1" x14ac:dyDescent="0.2">
      <c r="A54" s="58" t="s">
        <v>42</v>
      </c>
      <c r="B54" s="58">
        <v>13</v>
      </c>
      <c r="C54" s="58" t="s">
        <v>1381</v>
      </c>
    </row>
    <row r="55" spans="1:3" s="58" customFormat="1" x14ac:dyDescent="0.2">
      <c r="A55" s="58" t="s">
        <v>42</v>
      </c>
      <c r="B55" s="58">
        <v>13</v>
      </c>
      <c r="C55" s="58" t="s">
        <v>1382</v>
      </c>
    </row>
    <row r="56" spans="1:3" s="58" customFormat="1" x14ac:dyDescent="0.2">
      <c r="A56" s="58" t="s">
        <v>43</v>
      </c>
      <c r="B56" s="58">
        <v>12</v>
      </c>
      <c r="C56" s="58" t="s">
        <v>1381</v>
      </c>
    </row>
    <row r="57" spans="1:3" s="58" customFormat="1" x14ac:dyDescent="0.2">
      <c r="A57" s="58" t="s">
        <v>43</v>
      </c>
      <c r="B57" s="58">
        <v>12</v>
      </c>
      <c r="C57" s="58" t="s">
        <v>1382</v>
      </c>
    </row>
    <row r="58" spans="1:3" s="96" customFormat="1" x14ac:dyDescent="0.2">
      <c r="A58" s="97" t="s">
        <v>1398</v>
      </c>
      <c r="B58" s="96">
        <v>21</v>
      </c>
      <c r="C58" s="96" t="s">
        <v>1381</v>
      </c>
    </row>
    <row r="59" spans="1:3" s="96" customFormat="1" x14ac:dyDescent="0.2">
      <c r="A59" s="97" t="s">
        <v>1398</v>
      </c>
      <c r="B59" s="96">
        <v>21</v>
      </c>
      <c r="C59" s="96" t="s">
        <v>1382</v>
      </c>
    </row>
    <row r="60" spans="1:3" s="96" customFormat="1" x14ac:dyDescent="0.2">
      <c r="A60" s="96" t="s">
        <v>1399</v>
      </c>
      <c r="B60" s="96">
        <v>22</v>
      </c>
      <c r="C60" s="96" t="s">
        <v>1381</v>
      </c>
    </row>
    <row r="61" spans="1:3" s="96" customFormat="1" x14ac:dyDescent="0.2">
      <c r="A61" s="96" t="s">
        <v>1399</v>
      </c>
      <c r="B61" s="96">
        <v>22</v>
      </c>
      <c r="C61" s="96" t="s">
        <v>1382</v>
      </c>
    </row>
    <row r="62" spans="1:3" s="96" customFormat="1" x14ac:dyDescent="0.2">
      <c r="A62" s="96" t="s">
        <v>1400</v>
      </c>
      <c r="B62" s="96">
        <v>13</v>
      </c>
      <c r="C62" s="96" t="s">
        <v>1381</v>
      </c>
    </row>
    <row r="63" spans="1:3" s="96" customFormat="1" x14ac:dyDescent="0.2">
      <c r="A63" s="96" t="s">
        <v>1400</v>
      </c>
      <c r="B63" s="96">
        <v>13</v>
      </c>
      <c r="C63" s="96" t="s">
        <v>1382</v>
      </c>
    </row>
    <row r="64" spans="1:3" s="96" customFormat="1" x14ac:dyDescent="0.2">
      <c r="A64" s="96" t="s">
        <v>1401</v>
      </c>
      <c r="B64" s="96">
        <v>21</v>
      </c>
      <c r="C64" s="96" t="s">
        <v>1381</v>
      </c>
    </row>
    <row r="65" spans="1:3" s="96" customFormat="1" x14ac:dyDescent="0.2">
      <c r="A65" s="96" t="s">
        <v>1401</v>
      </c>
      <c r="B65" s="96">
        <v>21</v>
      </c>
      <c r="C65" s="96" t="s">
        <v>1382</v>
      </c>
    </row>
    <row r="66" spans="1:3" s="96" customFormat="1" x14ac:dyDescent="0.2">
      <c r="A66" s="96" t="s">
        <v>1402</v>
      </c>
      <c r="B66" s="96">
        <v>11</v>
      </c>
      <c r="C66" s="96" t="s">
        <v>1381</v>
      </c>
    </row>
    <row r="67" spans="1:3" s="96" customFormat="1" x14ac:dyDescent="0.2">
      <c r="A67" s="96" t="s">
        <v>1402</v>
      </c>
      <c r="B67" s="96">
        <v>11</v>
      </c>
      <c r="C67" s="96" t="s">
        <v>1382</v>
      </c>
    </row>
    <row r="68" spans="1:3" s="96" customFormat="1" x14ac:dyDescent="0.2">
      <c r="A68" s="96" t="s">
        <v>1403</v>
      </c>
      <c r="B68" s="96">
        <v>14</v>
      </c>
      <c r="C68" s="96" t="s">
        <v>1381</v>
      </c>
    </row>
    <row r="69" spans="1:3" s="96" customFormat="1" x14ac:dyDescent="0.2">
      <c r="A69" s="96" t="s">
        <v>1403</v>
      </c>
      <c r="B69" s="96">
        <v>14</v>
      </c>
      <c r="C69" s="96" t="s">
        <v>1382</v>
      </c>
    </row>
    <row r="70" spans="1:3" s="96" customFormat="1" x14ac:dyDescent="0.2">
      <c r="A70" s="96" t="s">
        <v>1404</v>
      </c>
      <c r="B70" s="96">
        <v>13</v>
      </c>
      <c r="C70" s="96" t="s">
        <v>1381</v>
      </c>
    </row>
    <row r="71" spans="1:3" s="96" customFormat="1" x14ac:dyDescent="0.2">
      <c r="A71" s="96" t="s">
        <v>1404</v>
      </c>
      <c r="B71" s="96">
        <v>13</v>
      </c>
      <c r="C71" s="96" t="s">
        <v>1382</v>
      </c>
    </row>
    <row r="72" spans="1:3" s="96" customFormat="1" x14ac:dyDescent="0.2">
      <c r="A72" s="96" t="s">
        <v>1405</v>
      </c>
      <c r="B72" s="96">
        <v>10</v>
      </c>
      <c r="C72" s="96" t="s">
        <v>1381</v>
      </c>
    </row>
    <row r="73" spans="1:3" s="96" customFormat="1" x14ac:dyDescent="0.2">
      <c r="A73" s="96" t="s">
        <v>1405</v>
      </c>
      <c r="B73" s="96">
        <v>10</v>
      </c>
      <c r="C73" s="96" t="s">
        <v>1382</v>
      </c>
    </row>
    <row r="74" spans="1:3" s="96" customFormat="1" x14ac:dyDescent="0.2">
      <c r="A74" s="96" t="s">
        <v>1406</v>
      </c>
      <c r="B74" s="96">
        <v>17</v>
      </c>
      <c r="C74" s="96" t="s">
        <v>1381</v>
      </c>
    </row>
    <row r="75" spans="1:3" s="96" customFormat="1" x14ac:dyDescent="0.2">
      <c r="A75" s="96" t="s">
        <v>1406</v>
      </c>
      <c r="B75" s="96">
        <v>17</v>
      </c>
      <c r="C75" s="96" t="s">
        <v>1382</v>
      </c>
    </row>
    <row r="76" spans="1:3" s="96" customFormat="1" x14ac:dyDescent="0.2">
      <c r="A76" s="96" t="s">
        <v>1407</v>
      </c>
      <c r="B76" s="96">
        <v>10</v>
      </c>
      <c r="C76" s="96" t="s">
        <v>1381</v>
      </c>
    </row>
    <row r="77" spans="1:3" s="96" customFormat="1" x14ac:dyDescent="0.2">
      <c r="A77" s="96" t="s">
        <v>1407</v>
      </c>
      <c r="B77" s="96">
        <v>10</v>
      </c>
      <c r="C77" s="96" t="s">
        <v>1382</v>
      </c>
    </row>
    <row r="78" spans="1:3" s="96" customFormat="1" x14ac:dyDescent="0.2">
      <c r="A78" s="96" t="s">
        <v>1408</v>
      </c>
      <c r="B78" s="96">
        <v>10</v>
      </c>
      <c r="C78" s="96" t="s">
        <v>1381</v>
      </c>
    </row>
    <row r="79" spans="1:3" s="96" customFormat="1" x14ac:dyDescent="0.2">
      <c r="A79" s="96" t="s">
        <v>1408</v>
      </c>
      <c r="B79" s="96">
        <v>10</v>
      </c>
      <c r="C79" s="96" t="s">
        <v>1382</v>
      </c>
    </row>
    <row r="80" spans="1:3" s="96" customFormat="1" x14ac:dyDescent="0.2">
      <c r="A80" s="96" t="s">
        <v>1409</v>
      </c>
      <c r="B80" s="96">
        <v>10</v>
      </c>
      <c r="C80" s="96" t="s">
        <v>1381</v>
      </c>
    </row>
    <row r="81" spans="1:3" s="96" customFormat="1" x14ac:dyDescent="0.2">
      <c r="A81" s="96" t="s">
        <v>1409</v>
      </c>
      <c r="B81" s="96">
        <v>10</v>
      </c>
      <c r="C81" s="96" t="s">
        <v>1382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DFA7C-2E3A-4C55-8F4B-29D9F0437189}">
  <sheetPr codeName="Sheet28"/>
  <dimension ref="A1:FS24"/>
  <sheetViews>
    <sheetView zoomScale="44" workbookViewId="0">
      <selection activeCell="ES14" sqref="ES14"/>
    </sheetView>
  </sheetViews>
  <sheetFormatPr baseColWidth="10" defaultColWidth="8.83203125" defaultRowHeight="15" x14ac:dyDescent="0.2"/>
  <cols>
    <col min="1" max="1" width="8.5" style="134"/>
    <col min="2" max="2" width="45.83203125" style="152" customWidth="1"/>
    <col min="3" max="3" width="13.83203125" style="134" hidden="1" customWidth="1"/>
    <col min="4" max="4" width="14.1640625" style="134" hidden="1" customWidth="1"/>
    <col min="5" max="5" width="15.1640625" style="134" hidden="1" customWidth="1"/>
    <col min="6" max="7" width="11.1640625" style="134" hidden="1" customWidth="1"/>
    <col min="8" max="8" width="10" style="134" hidden="1" customWidth="1"/>
    <col min="9" max="11" width="10.5" style="134" hidden="1" customWidth="1"/>
    <col min="12" max="13" width="11.1640625" style="134" hidden="1" customWidth="1"/>
    <col min="14" max="15" width="10" style="134" hidden="1" customWidth="1"/>
    <col min="16" max="16" width="11.1640625" style="134" hidden="1" customWidth="1"/>
    <col min="17" max="17" width="12" style="134" hidden="1" customWidth="1"/>
    <col min="18" max="19" width="15.5" style="134" hidden="1" customWidth="1"/>
    <col min="20" max="22" width="10" style="134" hidden="1" customWidth="1"/>
    <col min="23" max="23" width="12" style="134" customWidth="1"/>
    <col min="24" max="25" width="11.1640625" style="134" customWidth="1"/>
    <col min="26" max="26" width="11.5" style="134" customWidth="1"/>
    <col min="27" max="27" width="10.5" style="134" bestFit="1" customWidth="1"/>
    <col min="28" max="28" width="11.5" style="134" bestFit="1" customWidth="1"/>
    <col min="29" max="32" width="10.5" style="134" bestFit="1" customWidth="1"/>
    <col min="33" max="33" width="12.1640625" style="134" bestFit="1" customWidth="1"/>
    <col min="34" max="37" width="10.5" style="134" bestFit="1" customWidth="1"/>
    <col min="38" max="38" width="12.1640625" style="134" bestFit="1" customWidth="1"/>
    <col min="39" max="39" width="10.5" style="134" bestFit="1" customWidth="1"/>
    <col min="40" max="40" width="11.83203125" style="134" bestFit="1" customWidth="1"/>
    <col min="41" max="43" width="10.5" style="134" bestFit="1" customWidth="1"/>
    <col min="44" max="45" width="11.83203125" style="134" bestFit="1" customWidth="1"/>
    <col min="46" max="49" width="10.5" style="134" bestFit="1" customWidth="1"/>
    <col min="50" max="50" width="11.83203125" style="134" bestFit="1" customWidth="1"/>
    <col min="51" max="51" width="10.5" style="134" bestFit="1" customWidth="1"/>
    <col min="52" max="52" width="10.83203125" style="134" bestFit="1" customWidth="1"/>
    <col min="53" max="53" width="11.5" style="134" bestFit="1" customWidth="1"/>
    <col min="54" max="57" width="10.83203125" style="134" bestFit="1" customWidth="1"/>
    <col min="58" max="58" width="12.1640625" style="134" bestFit="1" customWidth="1"/>
    <col min="59" max="62" width="10.83203125" style="134" bestFit="1" customWidth="1"/>
    <col min="63" max="63" width="12.1640625" style="134" bestFit="1" customWidth="1"/>
    <col min="64" max="64" width="10.83203125" style="134" bestFit="1" customWidth="1"/>
    <col min="65" max="65" width="11.83203125" style="134" bestFit="1" customWidth="1"/>
    <col min="66" max="68" width="10.83203125" style="134" bestFit="1" customWidth="1"/>
    <col min="69" max="70" width="11.83203125" style="134" bestFit="1" customWidth="1"/>
    <col min="71" max="77" width="10.83203125" style="134" bestFit="1" customWidth="1"/>
    <col min="78" max="78" width="11.5" style="134" bestFit="1" customWidth="1"/>
    <col min="79" max="82" width="10.83203125" style="134" bestFit="1" customWidth="1"/>
    <col min="83" max="83" width="12.1640625" style="134" bestFit="1" customWidth="1"/>
    <col min="84" max="87" width="10.83203125" style="134" bestFit="1" customWidth="1"/>
    <col min="88" max="88" width="12.1640625" style="134" bestFit="1" customWidth="1"/>
    <col min="89" max="89" width="10.83203125" style="134" bestFit="1" customWidth="1"/>
    <col min="90" max="90" width="11.83203125" style="134" bestFit="1" customWidth="1"/>
    <col min="91" max="93" width="10.83203125" style="134" bestFit="1" customWidth="1"/>
    <col min="94" max="95" width="11.83203125" style="134" bestFit="1" customWidth="1"/>
    <col min="96" max="98" width="10.83203125" style="134" bestFit="1" customWidth="1"/>
    <col min="99" max="100" width="11.83203125" style="134" customWidth="1"/>
    <col min="101" max="102" width="10.83203125" style="134" bestFit="1" customWidth="1"/>
    <col min="103" max="103" width="11.5" style="134" bestFit="1" customWidth="1"/>
    <col min="104" max="107" width="10.83203125" style="134" bestFit="1" customWidth="1"/>
    <col min="108" max="108" width="12.1640625" style="134" bestFit="1" customWidth="1"/>
    <col min="109" max="112" width="10.83203125" style="134" bestFit="1" customWidth="1"/>
    <col min="113" max="113" width="12.1640625" style="134" bestFit="1" customWidth="1"/>
    <col min="114" max="114" width="10.83203125" style="134" bestFit="1" customWidth="1"/>
    <col min="115" max="115" width="11.83203125" style="134" bestFit="1" customWidth="1"/>
    <col min="116" max="118" width="10.83203125" style="134" bestFit="1" customWidth="1"/>
    <col min="119" max="120" width="11.83203125" style="134" bestFit="1" customWidth="1"/>
    <col min="121" max="126" width="10.83203125" style="134" bestFit="1" customWidth="1"/>
    <col min="127" max="127" width="13.1640625" style="134" bestFit="1" customWidth="1"/>
    <col min="128" max="128" width="13.5" style="134" customWidth="1"/>
    <col min="129" max="129" width="10.83203125" style="134" bestFit="1" customWidth="1"/>
    <col min="130" max="130" width="11.5" style="134" bestFit="1" customWidth="1"/>
    <col min="131" max="131" width="10.83203125" style="134" bestFit="1" customWidth="1"/>
    <col min="132" max="132" width="11.1640625" style="134" bestFit="1" customWidth="1"/>
    <col min="133" max="133" width="13.5" style="134" customWidth="1"/>
    <col min="134" max="135" width="11.5" style="134" bestFit="1" customWidth="1"/>
    <col min="136" max="136" width="10.83203125" style="134" bestFit="1" customWidth="1"/>
    <col min="137" max="137" width="11.1640625" style="134" bestFit="1" customWidth="1"/>
    <col min="138" max="138" width="13.5" style="134" customWidth="1"/>
    <col min="139" max="139" width="11.5" style="134" bestFit="1" customWidth="1"/>
    <col min="140" max="140" width="13.5" style="134" bestFit="1" customWidth="1"/>
    <col min="141" max="141" width="10.83203125" style="134" bestFit="1" customWidth="1"/>
    <col min="142" max="142" width="11.1640625" style="134" bestFit="1" customWidth="1"/>
    <col min="143" max="143" width="11.5" style="134" bestFit="1" customWidth="1"/>
    <col min="144" max="145" width="12.5" style="134" bestFit="1" customWidth="1"/>
    <col min="146" max="146" width="10.83203125" style="134" bestFit="1" customWidth="1"/>
    <col min="147" max="147" width="11.1640625" style="134" bestFit="1" customWidth="1"/>
    <col min="148" max="148" width="11.5" style="134" customWidth="1"/>
    <col min="149" max="149" width="11.5" style="134" bestFit="1" customWidth="1"/>
    <col min="150" max="150" width="12.5" style="134" bestFit="1" customWidth="1"/>
    <col min="151" max="151" width="10.83203125" style="134" bestFit="1" customWidth="1"/>
    <col min="152" max="152" width="12.5" style="134" bestFit="1" customWidth="1"/>
    <col min="153" max="153" width="13.5" style="134" bestFit="1" customWidth="1"/>
    <col min="154" max="157" width="10.83203125" style="134" bestFit="1" customWidth="1"/>
    <col min="158" max="158" width="13.5" style="134" bestFit="1" customWidth="1"/>
    <col min="159" max="160" width="11.5" style="134" bestFit="1" customWidth="1"/>
    <col min="161" max="162" width="10.83203125" style="134" bestFit="1" customWidth="1"/>
    <col min="163" max="163" width="13.5" style="134" bestFit="1" customWidth="1"/>
    <col min="164" max="164" width="11.5" style="134" bestFit="1" customWidth="1"/>
    <col min="165" max="165" width="13.5" style="134" bestFit="1" customWidth="1"/>
    <col min="166" max="167" width="10.83203125" style="134" bestFit="1" customWidth="1"/>
    <col min="168" max="168" width="11.5" style="134" bestFit="1" customWidth="1"/>
    <col min="169" max="169" width="13.5" style="134" customWidth="1"/>
    <col min="170" max="170" width="13.5" style="134" bestFit="1" customWidth="1"/>
    <col min="171" max="172" width="10.83203125" style="134" bestFit="1" customWidth="1"/>
    <col min="173" max="175" width="11.5" style="134" bestFit="1" customWidth="1"/>
    <col min="176" max="16357" width="8.5" style="134"/>
    <col min="16358" max="16358" width="8.5" style="134" customWidth="1"/>
    <col min="16359" max="16384" width="8.5" style="134"/>
  </cols>
  <sheetData>
    <row r="1" spans="1:175" s="124" customFormat="1" ht="29.25" customHeight="1" x14ac:dyDescent="0.2">
      <c r="A1" s="2043" t="s">
        <v>1066</v>
      </c>
      <c r="B1" s="2043"/>
      <c r="C1" s="2044" t="s">
        <v>1067</v>
      </c>
      <c r="D1" s="2044"/>
      <c r="E1" s="2044"/>
      <c r="F1" s="2044"/>
      <c r="G1" s="2044"/>
      <c r="H1" s="2044"/>
      <c r="I1" s="2044"/>
      <c r="J1" s="2044"/>
      <c r="K1" s="2044"/>
      <c r="L1" s="2044"/>
      <c r="M1" s="2044"/>
      <c r="N1" s="2044"/>
      <c r="O1" s="2044"/>
      <c r="P1" s="2044"/>
      <c r="Q1" s="2044"/>
      <c r="R1" s="2044"/>
      <c r="S1" s="1143"/>
      <c r="W1" s="125" t="s">
        <v>1068</v>
      </c>
      <c r="X1" s="125" t="s">
        <v>1069</v>
      </c>
      <c r="Y1" s="125" t="s">
        <v>1070</v>
      </c>
      <c r="Z1" s="125" t="s">
        <v>1069</v>
      </c>
      <c r="AA1" s="126" t="s">
        <v>1199</v>
      </c>
      <c r="AB1" s="126" t="s">
        <v>1199</v>
      </c>
      <c r="AC1" s="126" t="s">
        <v>1199</v>
      </c>
      <c r="AD1" s="126" t="s">
        <v>1199</v>
      </c>
      <c r="AE1" s="126" t="s">
        <v>1199</v>
      </c>
      <c r="AF1" s="126" t="s">
        <v>1199</v>
      </c>
      <c r="AG1" s="126" t="s">
        <v>1199</v>
      </c>
      <c r="AH1" s="126" t="s">
        <v>1199</v>
      </c>
      <c r="AI1" s="126" t="s">
        <v>1199</v>
      </c>
      <c r="AJ1" s="126" t="s">
        <v>1199</v>
      </c>
      <c r="AK1" s="126" t="s">
        <v>1199</v>
      </c>
      <c r="AL1" s="126" t="s">
        <v>1199</v>
      </c>
      <c r="AM1" s="126" t="s">
        <v>1199</v>
      </c>
      <c r="AN1" s="126" t="s">
        <v>1199</v>
      </c>
      <c r="AO1" s="126" t="s">
        <v>1199</v>
      </c>
      <c r="AP1" s="126" t="s">
        <v>1199</v>
      </c>
      <c r="AQ1" s="126" t="s">
        <v>1199</v>
      </c>
      <c r="AR1" s="126" t="s">
        <v>1199</v>
      </c>
      <c r="AS1" s="126" t="s">
        <v>1199</v>
      </c>
      <c r="AT1" s="126" t="s">
        <v>1199</v>
      </c>
      <c r="AU1" s="126" t="s">
        <v>1199</v>
      </c>
      <c r="AV1" s="126" t="s">
        <v>1199</v>
      </c>
      <c r="AW1" s="126" t="s">
        <v>1199</v>
      </c>
      <c r="AX1" s="126" t="s">
        <v>1199</v>
      </c>
      <c r="AY1" s="126" t="s">
        <v>1199</v>
      </c>
      <c r="AZ1" s="127" t="s">
        <v>1200</v>
      </c>
      <c r="BA1" s="127" t="s">
        <v>1200</v>
      </c>
      <c r="BB1" s="127" t="s">
        <v>1200</v>
      </c>
      <c r="BC1" s="127" t="s">
        <v>1200</v>
      </c>
      <c r="BD1" s="127" t="s">
        <v>1200</v>
      </c>
      <c r="BE1" s="127" t="s">
        <v>1200</v>
      </c>
      <c r="BF1" s="127" t="s">
        <v>1200</v>
      </c>
      <c r="BG1" s="127" t="s">
        <v>1200</v>
      </c>
      <c r="BH1" s="127" t="s">
        <v>1200</v>
      </c>
      <c r="BI1" s="127" t="s">
        <v>1200</v>
      </c>
      <c r="BJ1" s="127" t="s">
        <v>1200</v>
      </c>
      <c r="BK1" s="127" t="s">
        <v>1200</v>
      </c>
      <c r="BL1" s="127" t="s">
        <v>1200</v>
      </c>
      <c r="BM1" s="127" t="s">
        <v>1200</v>
      </c>
      <c r="BN1" s="127" t="s">
        <v>1200</v>
      </c>
      <c r="BO1" s="127" t="s">
        <v>1200</v>
      </c>
      <c r="BP1" s="127" t="s">
        <v>1200</v>
      </c>
      <c r="BQ1" s="127" t="s">
        <v>1200</v>
      </c>
      <c r="BR1" s="127" t="s">
        <v>1200</v>
      </c>
      <c r="BS1" s="127" t="s">
        <v>1200</v>
      </c>
      <c r="BT1" s="127" t="s">
        <v>1200</v>
      </c>
      <c r="BU1" s="127" t="s">
        <v>1200</v>
      </c>
      <c r="BV1" s="127" t="s">
        <v>1200</v>
      </c>
      <c r="BW1" s="127" t="s">
        <v>1200</v>
      </c>
      <c r="BX1" s="127" t="s">
        <v>1200</v>
      </c>
      <c r="BY1" s="126" t="s">
        <v>1201</v>
      </c>
      <c r="BZ1" s="126" t="s">
        <v>1201</v>
      </c>
      <c r="CA1" s="126" t="s">
        <v>1201</v>
      </c>
      <c r="CB1" s="126" t="s">
        <v>1201</v>
      </c>
      <c r="CC1" s="126" t="s">
        <v>1201</v>
      </c>
      <c r="CD1" s="126" t="s">
        <v>1201</v>
      </c>
      <c r="CE1" s="126" t="s">
        <v>1201</v>
      </c>
      <c r="CF1" s="126" t="s">
        <v>1201</v>
      </c>
      <c r="CG1" s="126" t="s">
        <v>1201</v>
      </c>
      <c r="CH1" s="126" t="s">
        <v>1201</v>
      </c>
      <c r="CI1" s="126" t="s">
        <v>1201</v>
      </c>
      <c r="CJ1" s="126" t="s">
        <v>1201</v>
      </c>
      <c r="CK1" s="126" t="s">
        <v>1201</v>
      </c>
      <c r="CL1" s="126" t="s">
        <v>1201</v>
      </c>
      <c r="CM1" s="126" t="s">
        <v>1201</v>
      </c>
      <c r="CN1" s="126" t="s">
        <v>1201</v>
      </c>
      <c r="CO1" s="126" t="s">
        <v>1201</v>
      </c>
      <c r="CP1" s="126" t="s">
        <v>1201</v>
      </c>
      <c r="CQ1" s="126" t="s">
        <v>1201</v>
      </c>
      <c r="CR1" s="126" t="s">
        <v>1201</v>
      </c>
      <c r="CS1" s="126" t="s">
        <v>1201</v>
      </c>
      <c r="CT1" s="126" t="s">
        <v>1201</v>
      </c>
      <c r="CU1" s="126" t="s">
        <v>1201</v>
      </c>
      <c r="CV1" s="126" t="s">
        <v>1201</v>
      </c>
      <c r="CW1" s="126" t="s">
        <v>1201</v>
      </c>
      <c r="CX1" s="127" t="s">
        <v>1202</v>
      </c>
      <c r="CY1" s="127" t="s">
        <v>1202</v>
      </c>
      <c r="CZ1" s="127" t="s">
        <v>1202</v>
      </c>
      <c r="DA1" s="127" t="s">
        <v>1202</v>
      </c>
      <c r="DB1" s="127" t="s">
        <v>1202</v>
      </c>
      <c r="DC1" s="127" t="s">
        <v>1202</v>
      </c>
      <c r="DD1" s="127" t="s">
        <v>1202</v>
      </c>
      <c r="DE1" s="127" t="s">
        <v>1202</v>
      </c>
      <c r="DF1" s="127" t="s">
        <v>1202</v>
      </c>
      <c r="DG1" s="127" t="s">
        <v>1202</v>
      </c>
      <c r="DH1" s="127" t="s">
        <v>1202</v>
      </c>
      <c r="DI1" s="127" t="s">
        <v>1202</v>
      </c>
      <c r="DJ1" s="127" t="s">
        <v>1202</v>
      </c>
      <c r="DK1" s="127" t="s">
        <v>1202</v>
      </c>
      <c r="DL1" s="127" t="s">
        <v>1202</v>
      </c>
      <c r="DM1" s="127" t="s">
        <v>1202</v>
      </c>
      <c r="DN1" s="127" t="s">
        <v>1202</v>
      </c>
      <c r="DO1" s="127" t="s">
        <v>1202</v>
      </c>
      <c r="DP1" s="127" t="s">
        <v>1202</v>
      </c>
      <c r="DQ1" s="127" t="s">
        <v>1202</v>
      </c>
      <c r="DR1" s="127" t="s">
        <v>1202</v>
      </c>
      <c r="DS1" s="127" t="s">
        <v>1202</v>
      </c>
      <c r="DT1" s="127" t="s">
        <v>1202</v>
      </c>
      <c r="DU1" s="127" t="s">
        <v>1202</v>
      </c>
      <c r="DV1" s="127" t="s">
        <v>1202</v>
      </c>
      <c r="DW1" s="126" t="s">
        <v>1203</v>
      </c>
      <c r="DX1" s="126" t="s">
        <v>1203</v>
      </c>
      <c r="DY1" s="126" t="s">
        <v>1203</v>
      </c>
      <c r="DZ1" s="126" t="s">
        <v>1203</v>
      </c>
      <c r="EA1" s="126" t="s">
        <v>1203</v>
      </c>
      <c r="EB1" s="126" t="s">
        <v>1203</v>
      </c>
      <c r="EC1" s="126" t="s">
        <v>1203</v>
      </c>
      <c r="ED1" s="126" t="s">
        <v>1203</v>
      </c>
      <c r="EE1" s="126" t="s">
        <v>1203</v>
      </c>
      <c r="EF1" s="126" t="s">
        <v>1203</v>
      </c>
      <c r="EG1" s="126" t="s">
        <v>1203</v>
      </c>
      <c r="EH1" s="126" t="s">
        <v>1203</v>
      </c>
      <c r="EI1" s="126" t="s">
        <v>1203</v>
      </c>
      <c r="EJ1" s="126" t="s">
        <v>1203</v>
      </c>
      <c r="EK1" s="126" t="s">
        <v>1203</v>
      </c>
      <c r="EL1" s="126" t="s">
        <v>1203</v>
      </c>
      <c r="EM1" s="126" t="s">
        <v>1203</v>
      </c>
      <c r="EN1" s="126" t="s">
        <v>1203</v>
      </c>
      <c r="EO1" s="126" t="s">
        <v>1203</v>
      </c>
      <c r="EP1" s="126" t="s">
        <v>1203</v>
      </c>
      <c r="EQ1" s="126" t="s">
        <v>1203</v>
      </c>
      <c r="ER1" s="126" t="s">
        <v>1203</v>
      </c>
      <c r="ES1" s="126" t="s">
        <v>1203</v>
      </c>
      <c r="ET1" s="126" t="s">
        <v>1203</v>
      </c>
      <c r="EU1" s="126" t="s">
        <v>1203</v>
      </c>
      <c r="EV1" s="127" t="s">
        <v>1204</v>
      </c>
      <c r="EW1" s="127" t="s">
        <v>1204</v>
      </c>
      <c r="EX1" s="127" t="s">
        <v>1204</v>
      </c>
      <c r="EY1" s="127" t="s">
        <v>1204</v>
      </c>
      <c r="EZ1" s="127" t="s">
        <v>1204</v>
      </c>
      <c r="FA1" s="127" t="s">
        <v>1204</v>
      </c>
      <c r="FB1" s="127" t="s">
        <v>1204</v>
      </c>
      <c r="FC1" s="127" t="s">
        <v>1204</v>
      </c>
      <c r="FD1" s="127" t="s">
        <v>1204</v>
      </c>
      <c r="FE1" s="127" t="s">
        <v>1204</v>
      </c>
      <c r="FF1" s="127" t="s">
        <v>1204</v>
      </c>
      <c r="FG1" s="127" t="s">
        <v>1204</v>
      </c>
      <c r="FH1" s="127" t="s">
        <v>1204</v>
      </c>
      <c r="FI1" s="127" t="s">
        <v>1204</v>
      </c>
      <c r="FJ1" s="127" t="s">
        <v>1204</v>
      </c>
      <c r="FK1" s="127" t="s">
        <v>1204</v>
      </c>
      <c r="FL1" s="127" t="s">
        <v>1204</v>
      </c>
      <c r="FM1" s="127" t="s">
        <v>1204</v>
      </c>
      <c r="FN1" s="127" t="s">
        <v>1204</v>
      </c>
      <c r="FO1" s="127" t="s">
        <v>1204</v>
      </c>
      <c r="FP1" s="127" t="s">
        <v>1204</v>
      </c>
      <c r="FQ1" s="127" t="s">
        <v>1204</v>
      </c>
      <c r="FR1" s="127" t="s">
        <v>1204</v>
      </c>
      <c r="FS1" s="127" t="s">
        <v>1204</v>
      </c>
    </row>
    <row r="2" spans="1:175" ht="32" x14ac:dyDescent="0.2">
      <c r="A2" s="128" t="s">
        <v>1077</v>
      </c>
      <c r="B2" s="129" t="s">
        <v>998</v>
      </c>
      <c r="C2" s="130" t="s">
        <v>1071</v>
      </c>
      <c r="D2" s="130" t="s">
        <v>1072</v>
      </c>
      <c r="E2" s="130" t="s">
        <v>1073</v>
      </c>
      <c r="F2" s="130" t="s">
        <v>1078</v>
      </c>
      <c r="G2" s="130" t="s">
        <v>1079</v>
      </c>
      <c r="H2" s="130" t="s">
        <v>1080</v>
      </c>
      <c r="I2" s="130" t="s">
        <v>1071</v>
      </c>
      <c r="J2" s="130" t="s">
        <v>1072</v>
      </c>
      <c r="K2" s="130" t="s">
        <v>1073</v>
      </c>
      <c r="L2" s="130" t="s">
        <v>1078</v>
      </c>
      <c r="M2" s="130" t="s">
        <v>1079</v>
      </c>
      <c r="N2" s="130" t="s">
        <v>1080</v>
      </c>
      <c r="O2" s="129" t="s">
        <v>1081</v>
      </c>
      <c r="P2" s="129" t="s">
        <v>1082</v>
      </c>
      <c r="Q2" s="129" t="s">
        <v>1083</v>
      </c>
      <c r="R2" s="129" t="s">
        <v>1084</v>
      </c>
      <c r="S2" s="129" t="s">
        <v>1085</v>
      </c>
      <c r="T2" s="129" t="s">
        <v>1086</v>
      </c>
      <c r="U2" s="129" t="s">
        <v>1087</v>
      </c>
      <c r="V2" s="129" t="s">
        <v>1088</v>
      </c>
      <c r="W2" s="129" t="s">
        <v>1089</v>
      </c>
      <c r="X2" s="129" t="s">
        <v>1090</v>
      </c>
      <c r="Y2" s="129" t="s">
        <v>1091</v>
      </c>
      <c r="Z2" s="129" t="s">
        <v>1092</v>
      </c>
      <c r="AA2" s="131" t="s">
        <v>1093</v>
      </c>
      <c r="AB2" s="131" t="s">
        <v>1093</v>
      </c>
      <c r="AC2" s="131" t="s">
        <v>1093</v>
      </c>
      <c r="AD2" s="131" t="s">
        <v>1093</v>
      </c>
      <c r="AE2" s="131" t="s">
        <v>1093</v>
      </c>
      <c r="AF2" s="131" t="s">
        <v>1094</v>
      </c>
      <c r="AG2" s="131" t="s">
        <v>1094</v>
      </c>
      <c r="AH2" s="131" t="s">
        <v>1094</v>
      </c>
      <c r="AI2" s="131" t="s">
        <v>1094</v>
      </c>
      <c r="AJ2" s="131" t="s">
        <v>1094</v>
      </c>
      <c r="AK2" s="131" t="s">
        <v>1095</v>
      </c>
      <c r="AL2" s="131" t="s">
        <v>1095</v>
      </c>
      <c r="AM2" s="131" t="s">
        <v>1095</v>
      </c>
      <c r="AN2" s="131" t="s">
        <v>1095</v>
      </c>
      <c r="AO2" s="131" t="s">
        <v>1095</v>
      </c>
      <c r="AP2" s="132" t="s">
        <v>1096</v>
      </c>
      <c r="AQ2" s="132" t="s">
        <v>1096</v>
      </c>
      <c r="AR2" s="132" t="s">
        <v>1096</v>
      </c>
      <c r="AS2" s="132" t="s">
        <v>1096</v>
      </c>
      <c r="AT2" s="132" t="s">
        <v>1096</v>
      </c>
      <c r="AU2" s="131" t="s">
        <v>1097</v>
      </c>
      <c r="AV2" s="131" t="s">
        <v>1097</v>
      </c>
      <c r="AW2" s="131" t="s">
        <v>1097</v>
      </c>
      <c r="AX2" s="131" t="s">
        <v>1097</v>
      </c>
      <c r="AY2" s="131" t="s">
        <v>1097</v>
      </c>
      <c r="AZ2" s="133" t="s">
        <v>1093</v>
      </c>
      <c r="BA2" s="133" t="s">
        <v>1093</v>
      </c>
      <c r="BB2" s="133" t="s">
        <v>1093</v>
      </c>
      <c r="BC2" s="133" t="s">
        <v>1093</v>
      </c>
      <c r="BD2" s="133" t="s">
        <v>1093</v>
      </c>
      <c r="BE2" s="133" t="s">
        <v>1094</v>
      </c>
      <c r="BF2" s="133" t="s">
        <v>1094</v>
      </c>
      <c r="BG2" s="133" t="s">
        <v>1094</v>
      </c>
      <c r="BH2" s="133" t="s">
        <v>1094</v>
      </c>
      <c r="BI2" s="133" t="s">
        <v>1094</v>
      </c>
      <c r="BJ2" s="133" t="s">
        <v>1095</v>
      </c>
      <c r="BK2" s="133" t="s">
        <v>1095</v>
      </c>
      <c r="BL2" s="133" t="s">
        <v>1095</v>
      </c>
      <c r="BM2" s="133" t="s">
        <v>1095</v>
      </c>
      <c r="BN2" s="133" t="s">
        <v>1095</v>
      </c>
      <c r="BO2" s="133" t="s">
        <v>1096</v>
      </c>
      <c r="BP2" s="133" t="s">
        <v>1096</v>
      </c>
      <c r="BQ2" s="133" t="s">
        <v>1096</v>
      </c>
      <c r="BR2" s="133" t="s">
        <v>1096</v>
      </c>
      <c r="BS2" s="133" t="s">
        <v>1096</v>
      </c>
      <c r="BT2" s="133" t="s">
        <v>1097</v>
      </c>
      <c r="BU2" s="133" t="s">
        <v>1097</v>
      </c>
      <c r="BV2" s="133" t="s">
        <v>1097</v>
      </c>
      <c r="BW2" s="133" t="s">
        <v>1097</v>
      </c>
      <c r="BX2" s="133" t="s">
        <v>1097</v>
      </c>
      <c r="BY2" s="131" t="s">
        <v>1093</v>
      </c>
      <c r="BZ2" s="131" t="s">
        <v>1093</v>
      </c>
      <c r="CA2" s="131" t="s">
        <v>1093</v>
      </c>
      <c r="CB2" s="131" t="s">
        <v>1093</v>
      </c>
      <c r="CC2" s="131" t="s">
        <v>1093</v>
      </c>
      <c r="CD2" s="131" t="s">
        <v>1094</v>
      </c>
      <c r="CE2" s="131" t="s">
        <v>1094</v>
      </c>
      <c r="CF2" s="131" t="s">
        <v>1094</v>
      </c>
      <c r="CG2" s="131" t="s">
        <v>1094</v>
      </c>
      <c r="CH2" s="131" t="s">
        <v>1094</v>
      </c>
      <c r="CI2" s="131" t="s">
        <v>1095</v>
      </c>
      <c r="CJ2" s="131" t="s">
        <v>1095</v>
      </c>
      <c r="CK2" s="131" t="s">
        <v>1095</v>
      </c>
      <c r="CL2" s="131" t="s">
        <v>1095</v>
      </c>
      <c r="CM2" s="131" t="s">
        <v>1095</v>
      </c>
      <c r="CN2" s="132" t="s">
        <v>1096</v>
      </c>
      <c r="CO2" s="132" t="s">
        <v>1096</v>
      </c>
      <c r="CP2" s="132" t="s">
        <v>1096</v>
      </c>
      <c r="CQ2" s="132" t="s">
        <v>1096</v>
      </c>
      <c r="CR2" s="132" t="s">
        <v>1096</v>
      </c>
      <c r="CS2" s="131" t="s">
        <v>1097</v>
      </c>
      <c r="CT2" s="131" t="s">
        <v>1097</v>
      </c>
      <c r="CU2" s="131" t="s">
        <v>1097</v>
      </c>
      <c r="CV2" s="131" t="s">
        <v>1097</v>
      </c>
      <c r="CW2" s="131" t="s">
        <v>1097</v>
      </c>
      <c r="CX2" s="133" t="s">
        <v>1093</v>
      </c>
      <c r="CY2" s="133" t="s">
        <v>1093</v>
      </c>
      <c r="CZ2" s="133" t="s">
        <v>1093</v>
      </c>
      <c r="DA2" s="133" t="s">
        <v>1093</v>
      </c>
      <c r="DB2" s="133" t="s">
        <v>1093</v>
      </c>
      <c r="DC2" s="133" t="s">
        <v>1094</v>
      </c>
      <c r="DD2" s="133" t="s">
        <v>1094</v>
      </c>
      <c r="DE2" s="133" t="s">
        <v>1094</v>
      </c>
      <c r="DF2" s="133" t="s">
        <v>1094</v>
      </c>
      <c r="DG2" s="133" t="s">
        <v>1094</v>
      </c>
      <c r="DH2" s="133" t="s">
        <v>1095</v>
      </c>
      <c r="DI2" s="133" t="s">
        <v>1095</v>
      </c>
      <c r="DJ2" s="133" t="s">
        <v>1095</v>
      </c>
      <c r="DK2" s="133" t="s">
        <v>1095</v>
      </c>
      <c r="DL2" s="133" t="s">
        <v>1095</v>
      </c>
      <c r="DM2" s="133" t="s">
        <v>1096</v>
      </c>
      <c r="DN2" s="133" t="s">
        <v>1096</v>
      </c>
      <c r="DO2" s="133" t="s">
        <v>1096</v>
      </c>
      <c r="DP2" s="133" t="s">
        <v>1096</v>
      </c>
      <c r="DQ2" s="133" t="s">
        <v>1096</v>
      </c>
      <c r="DR2" s="133" t="s">
        <v>1097</v>
      </c>
      <c r="DS2" s="133" t="s">
        <v>1097</v>
      </c>
      <c r="DT2" s="133" t="s">
        <v>1097</v>
      </c>
      <c r="DU2" s="133" t="s">
        <v>1097</v>
      </c>
      <c r="DV2" s="133" t="s">
        <v>1097</v>
      </c>
      <c r="DW2" s="131" t="s">
        <v>1093</v>
      </c>
      <c r="DX2" s="131" t="s">
        <v>1093</v>
      </c>
      <c r="DY2" s="131" t="s">
        <v>1093</v>
      </c>
      <c r="DZ2" s="131" t="s">
        <v>1093</v>
      </c>
      <c r="EA2" s="131" t="s">
        <v>1093</v>
      </c>
      <c r="EB2" s="131" t="s">
        <v>1094</v>
      </c>
      <c r="EC2" s="131" t="s">
        <v>1094</v>
      </c>
      <c r="ED2" s="131" t="s">
        <v>1094</v>
      </c>
      <c r="EE2" s="131" t="s">
        <v>1094</v>
      </c>
      <c r="EF2" s="131" t="s">
        <v>1094</v>
      </c>
      <c r="EG2" s="131" t="s">
        <v>1095</v>
      </c>
      <c r="EH2" s="131" t="s">
        <v>1095</v>
      </c>
      <c r="EI2" s="131" t="s">
        <v>1095</v>
      </c>
      <c r="EJ2" s="131" t="s">
        <v>1095</v>
      </c>
      <c r="EK2" s="131" t="s">
        <v>1095</v>
      </c>
      <c r="EL2" s="131" t="s">
        <v>1096</v>
      </c>
      <c r="EM2" s="131" t="s">
        <v>1096</v>
      </c>
      <c r="EN2" s="131" t="s">
        <v>1096</v>
      </c>
      <c r="EO2" s="131" t="s">
        <v>1096</v>
      </c>
      <c r="EP2" s="131" t="s">
        <v>1096</v>
      </c>
      <c r="EQ2" s="131" t="s">
        <v>1097</v>
      </c>
      <c r="ER2" s="131" t="s">
        <v>1097</v>
      </c>
      <c r="ES2" s="131" t="s">
        <v>1097</v>
      </c>
      <c r="ET2" s="131" t="s">
        <v>1097</v>
      </c>
      <c r="EU2" s="131" t="s">
        <v>1097</v>
      </c>
      <c r="EV2" s="133" t="s">
        <v>1093</v>
      </c>
      <c r="EW2" s="133" t="s">
        <v>1093</v>
      </c>
      <c r="EX2" s="133" t="s">
        <v>1093</v>
      </c>
      <c r="EY2" s="133" t="s">
        <v>1093</v>
      </c>
      <c r="EZ2" s="133" t="s">
        <v>1093</v>
      </c>
      <c r="FA2" s="133" t="s">
        <v>1094</v>
      </c>
      <c r="FB2" s="133" t="s">
        <v>1094</v>
      </c>
      <c r="FC2" s="133" t="s">
        <v>1094</v>
      </c>
      <c r="FD2" s="133" t="s">
        <v>1094</v>
      </c>
      <c r="FE2" s="133" t="s">
        <v>1094</v>
      </c>
      <c r="FF2" s="133" t="s">
        <v>1095</v>
      </c>
      <c r="FG2" s="133" t="s">
        <v>1095</v>
      </c>
      <c r="FH2" s="133" t="s">
        <v>1095</v>
      </c>
      <c r="FI2" s="133" t="s">
        <v>1095</v>
      </c>
      <c r="FJ2" s="133" t="s">
        <v>1095</v>
      </c>
      <c r="FK2" s="133" t="s">
        <v>1096</v>
      </c>
      <c r="FL2" s="133" t="s">
        <v>1096</v>
      </c>
      <c r="FM2" s="133" t="s">
        <v>1096</v>
      </c>
      <c r="FN2" s="133" t="s">
        <v>1096</v>
      </c>
      <c r="FO2" s="133" t="s">
        <v>1096</v>
      </c>
      <c r="FP2" s="133" t="s">
        <v>1097</v>
      </c>
      <c r="FQ2" s="133" t="s">
        <v>1097</v>
      </c>
      <c r="FR2" s="133" t="s">
        <v>1097</v>
      </c>
      <c r="FS2" s="133" t="s">
        <v>1097</v>
      </c>
    </row>
    <row r="3" spans="1:175" s="136" customFormat="1" x14ac:dyDescent="0.2">
      <c r="A3" s="135">
        <v>1</v>
      </c>
      <c r="B3" s="135">
        <v>1</v>
      </c>
      <c r="C3" s="135">
        <v>1</v>
      </c>
      <c r="D3" s="135">
        <v>1</v>
      </c>
      <c r="E3" s="135">
        <v>1</v>
      </c>
      <c r="F3" s="135">
        <v>1</v>
      </c>
      <c r="G3" s="135">
        <v>1</v>
      </c>
      <c r="H3" s="135">
        <v>1</v>
      </c>
      <c r="I3" s="135">
        <v>1</v>
      </c>
      <c r="J3" s="135">
        <v>1</v>
      </c>
      <c r="K3" s="135">
        <v>1</v>
      </c>
      <c r="L3" s="135">
        <v>1</v>
      </c>
      <c r="M3" s="135">
        <v>1</v>
      </c>
      <c r="N3" s="135">
        <v>1</v>
      </c>
      <c r="O3" s="135">
        <v>1</v>
      </c>
      <c r="P3" s="135">
        <v>1</v>
      </c>
      <c r="Q3" s="135">
        <v>1</v>
      </c>
      <c r="R3" s="135">
        <v>1</v>
      </c>
      <c r="S3" s="135">
        <v>1</v>
      </c>
      <c r="T3" s="135">
        <v>1</v>
      </c>
      <c r="U3" s="135">
        <v>1</v>
      </c>
      <c r="V3" s="135">
        <v>1</v>
      </c>
      <c r="W3" s="135">
        <v>1</v>
      </c>
      <c r="X3" s="135">
        <v>1</v>
      </c>
      <c r="Y3" s="135">
        <v>1</v>
      </c>
      <c r="Z3" s="135">
        <v>1</v>
      </c>
      <c r="AA3" s="135">
        <v>1</v>
      </c>
      <c r="AB3" s="135">
        <v>1</v>
      </c>
      <c r="AC3" s="135">
        <v>1</v>
      </c>
      <c r="AD3" s="135">
        <v>1</v>
      </c>
      <c r="AE3" s="135">
        <v>1</v>
      </c>
      <c r="AF3" s="135">
        <v>1</v>
      </c>
      <c r="AG3" s="135">
        <v>1</v>
      </c>
      <c r="AH3" s="135">
        <v>1</v>
      </c>
      <c r="AI3" s="135">
        <v>1</v>
      </c>
      <c r="AJ3" s="135">
        <v>1</v>
      </c>
      <c r="AK3" s="135"/>
      <c r="AL3" s="135"/>
      <c r="AM3" s="135"/>
      <c r="AN3" s="135"/>
      <c r="AO3" s="135"/>
      <c r="AP3" s="135">
        <v>1</v>
      </c>
      <c r="AQ3" s="135">
        <v>1</v>
      </c>
      <c r="AR3" s="135">
        <v>1</v>
      </c>
      <c r="AS3" s="135">
        <v>1</v>
      </c>
      <c r="AT3" s="135">
        <v>1</v>
      </c>
      <c r="AU3" s="135">
        <v>1</v>
      </c>
      <c r="AV3" s="135">
        <v>1</v>
      </c>
      <c r="AW3" s="135">
        <v>1</v>
      </c>
      <c r="AX3" s="135">
        <v>1</v>
      </c>
      <c r="AY3" s="135">
        <v>1</v>
      </c>
      <c r="AZ3" s="135">
        <v>1</v>
      </c>
      <c r="BA3" s="135">
        <v>1</v>
      </c>
      <c r="BB3" s="135">
        <v>1</v>
      </c>
      <c r="BC3" s="135">
        <v>1</v>
      </c>
      <c r="BD3" s="135">
        <v>1</v>
      </c>
      <c r="BE3" s="135">
        <v>1</v>
      </c>
      <c r="BF3" s="135">
        <v>1</v>
      </c>
      <c r="BG3" s="135">
        <v>1</v>
      </c>
      <c r="BH3" s="135">
        <v>1</v>
      </c>
      <c r="BI3" s="135">
        <v>1</v>
      </c>
      <c r="BJ3" s="135"/>
      <c r="BK3" s="135"/>
      <c r="BL3" s="135"/>
      <c r="BM3" s="135"/>
      <c r="BN3" s="135"/>
      <c r="BO3" s="135">
        <v>1</v>
      </c>
      <c r="BP3" s="135">
        <v>1</v>
      </c>
      <c r="BQ3" s="135">
        <v>1</v>
      </c>
      <c r="BR3" s="135">
        <v>1</v>
      </c>
      <c r="BS3" s="135">
        <v>1</v>
      </c>
      <c r="BT3" s="135">
        <v>1</v>
      </c>
      <c r="BU3" s="135">
        <v>1</v>
      </c>
      <c r="BV3" s="135">
        <v>1</v>
      </c>
      <c r="BW3" s="135">
        <v>1</v>
      </c>
      <c r="BX3" s="135">
        <v>1</v>
      </c>
      <c r="BY3" s="135">
        <v>1</v>
      </c>
      <c r="BZ3" s="135">
        <v>1</v>
      </c>
      <c r="CA3" s="135">
        <v>1</v>
      </c>
      <c r="CB3" s="135">
        <v>1</v>
      </c>
      <c r="CC3" s="135">
        <v>1</v>
      </c>
      <c r="CD3" s="135">
        <v>1</v>
      </c>
      <c r="CE3" s="135">
        <v>1</v>
      </c>
      <c r="CF3" s="135">
        <v>1</v>
      </c>
      <c r="CG3" s="135">
        <v>1</v>
      </c>
      <c r="CH3" s="135">
        <v>1</v>
      </c>
      <c r="CI3" s="135"/>
      <c r="CJ3" s="135"/>
      <c r="CK3" s="135"/>
      <c r="CL3" s="135"/>
      <c r="CM3" s="135"/>
      <c r="CN3" s="135">
        <v>1</v>
      </c>
      <c r="CO3" s="135">
        <v>1</v>
      </c>
      <c r="CP3" s="135">
        <v>1</v>
      </c>
      <c r="CQ3" s="135">
        <v>1</v>
      </c>
      <c r="CR3" s="135">
        <v>1</v>
      </c>
      <c r="CS3" s="135">
        <v>1</v>
      </c>
      <c r="CT3" s="135">
        <v>1</v>
      </c>
      <c r="CU3" s="135">
        <v>1</v>
      </c>
      <c r="CV3" s="135">
        <v>1</v>
      </c>
      <c r="CW3" s="135">
        <v>1</v>
      </c>
      <c r="CX3" s="135">
        <v>1</v>
      </c>
      <c r="CY3" s="135">
        <v>1</v>
      </c>
      <c r="CZ3" s="135">
        <v>1</v>
      </c>
      <c r="DA3" s="135">
        <v>1</v>
      </c>
      <c r="DB3" s="135">
        <v>1</v>
      </c>
      <c r="DC3" s="135">
        <v>1</v>
      </c>
      <c r="DD3" s="135">
        <v>1</v>
      </c>
      <c r="DE3" s="135">
        <v>1</v>
      </c>
      <c r="DF3" s="135">
        <v>1</v>
      </c>
      <c r="DG3" s="135">
        <v>1</v>
      </c>
      <c r="DH3" s="135"/>
      <c r="DI3" s="135"/>
      <c r="DJ3" s="135"/>
      <c r="DK3" s="135"/>
      <c r="DL3" s="135"/>
      <c r="DM3" s="135">
        <v>1</v>
      </c>
      <c r="DN3" s="135">
        <v>1</v>
      </c>
      <c r="DO3" s="135">
        <v>1</v>
      </c>
      <c r="DP3" s="135">
        <v>1</v>
      </c>
      <c r="DQ3" s="135">
        <v>1</v>
      </c>
      <c r="DR3" s="135">
        <v>1</v>
      </c>
      <c r="DS3" s="135">
        <v>1</v>
      </c>
      <c r="DT3" s="135">
        <v>1</v>
      </c>
      <c r="DU3" s="135">
        <v>1</v>
      </c>
      <c r="DV3" s="135">
        <v>1</v>
      </c>
      <c r="DW3" s="135">
        <v>1</v>
      </c>
      <c r="DX3" s="135">
        <v>1</v>
      </c>
      <c r="DY3" s="135">
        <v>1</v>
      </c>
      <c r="DZ3" s="135">
        <v>1</v>
      </c>
      <c r="EA3" s="135">
        <v>1</v>
      </c>
      <c r="EB3" s="135">
        <v>1</v>
      </c>
      <c r="EC3" s="135">
        <v>1</v>
      </c>
      <c r="ED3" s="135">
        <v>1</v>
      </c>
      <c r="EE3" s="135">
        <v>1</v>
      </c>
      <c r="EF3" s="135">
        <v>1</v>
      </c>
      <c r="EG3" s="135"/>
      <c r="EH3" s="135"/>
      <c r="EI3" s="135"/>
      <c r="EJ3" s="135"/>
      <c r="EK3" s="135"/>
      <c r="EL3" s="135">
        <v>1</v>
      </c>
      <c r="EM3" s="135">
        <v>1</v>
      </c>
      <c r="EN3" s="135">
        <v>1</v>
      </c>
      <c r="EO3" s="135">
        <v>1</v>
      </c>
      <c r="EP3" s="135">
        <v>1</v>
      </c>
      <c r="EQ3" s="135">
        <v>1</v>
      </c>
      <c r="ER3" s="135">
        <v>1</v>
      </c>
      <c r="ES3" s="135">
        <v>1</v>
      </c>
      <c r="ET3" s="135">
        <v>1</v>
      </c>
      <c r="EU3" s="135">
        <v>1</v>
      </c>
      <c r="EV3" s="135">
        <v>1</v>
      </c>
      <c r="EW3" s="135">
        <v>1</v>
      </c>
      <c r="EX3" s="135">
        <v>1</v>
      </c>
      <c r="EY3" s="135">
        <v>1</v>
      </c>
      <c r="EZ3" s="135">
        <v>1</v>
      </c>
      <c r="FA3" s="135">
        <v>1</v>
      </c>
      <c r="FB3" s="135">
        <v>1</v>
      </c>
      <c r="FC3" s="135">
        <v>1</v>
      </c>
      <c r="FD3" s="135">
        <v>1</v>
      </c>
      <c r="FE3" s="135">
        <v>1</v>
      </c>
      <c r="FF3" s="135"/>
      <c r="FG3" s="135"/>
      <c r="FH3" s="135"/>
      <c r="FI3" s="135"/>
      <c r="FJ3" s="135"/>
      <c r="FK3" s="135">
        <v>1</v>
      </c>
      <c r="FL3" s="135">
        <v>1</v>
      </c>
      <c r="FM3" s="135">
        <v>1</v>
      </c>
      <c r="FN3" s="135">
        <v>1</v>
      </c>
      <c r="FO3" s="135">
        <v>1</v>
      </c>
      <c r="FP3" s="135">
        <v>1</v>
      </c>
      <c r="FQ3" s="135">
        <v>1</v>
      </c>
      <c r="FR3" s="135">
        <v>1</v>
      </c>
      <c r="FS3" s="135">
        <v>1</v>
      </c>
    </row>
    <row r="4" spans="1:175" ht="30" x14ac:dyDescent="0.2">
      <c r="A4" s="137">
        <v>1</v>
      </c>
      <c r="B4" s="138" t="s">
        <v>1098</v>
      </c>
      <c r="C4" s="138" t="s">
        <v>1099</v>
      </c>
      <c r="D4" s="138"/>
      <c r="E4" s="138" t="s">
        <v>1100</v>
      </c>
      <c r="F4" s="138"/>
      <c r="G4" s="139" t="s">
        <v>1101</v>
      </c>
      <c r="H4" s="138"/>
      <c r="I4" s="138">
        <v>1.5</v>
      </c>
      <c r="J4" s="138"/>
      <c r="K4" s="138">
        <v>1.5</v>
      </c>
      <c r="L4" s="138"/>
      <c r="M4" s="139">
        <v>0.5</v>
      </c>
      <c r="N4" s="138"/>
      <c r="O4" s="140">
        <v>44039</v>
      </c>
      <c r="P4" s="140">
        <v>44039</v>
      </c>
      <c r="Q4" s="140">
        <v>44039</v>
      </c>
      <c r="R4" s="140">
        <v>44039</v>
      </c>
      <c r="S4" s="141">
        <v>48</v>
      </c>
      <c r="T4" s="141">
        <v>68</v>
      </c>
      <c r="U4" s="141">
        <v>50</v>
      </c>
      <c r="V4" s="141">
        <v>67</v>
      </c>
      <c r="W4" s="141">
        <f>ROUNDUP(S4/9,0)</f>
        <v>6</v>
      </c>
      <c r="X4" s="141">
        <f t="shared" ref="X4:Z19" si="0">ROUNDUP(T4/9,0)</f>
        <v>8</v>
      </c>
      <c r="Y4" s="141">
        <f t="shared" si="0"/>
        <v>6</v>
      </c>
      <c r="Z4" s="141">
        <f t="shared" si="0"/>
        <v>8</v>
      </c>
      <c r="AA4" s="142" t="s">
        <v>1210</v>
      </c>
      <c r="AB4" s="142" t="s">
        <v>1245</v>
      </c>
      <c r="AC4" s="142" t="s">
        <v>1290</v>
      </c>
      <c r="AD4" s="142" t="s">
        <v>1333</v>
      </c>
      <c r="AE4" s="142"/>
      <c r="AF4" s="142" t="s">
        <v>1206</v>
      </c>
      <c r="AG4" s="142" t="s">
        <v>1246</v>
      </c>
      <c r="AH4" s="142" t="s">
        <v>1291</v>
      </c>
      <c r="AI4" s="142" t="s">
        <v>1334</v>
      </c>
      <c r="AJ4" s="142"/>
      <c r="AK4" s="142" t="s">
        <v>1207</v>
      </c>
      <c r="AL4" s="142" t="s">
        <v>1247</v>
      </c>
      <c r="AM4" s="142" t="s">
        <v>1292</v>
      </c>
      <c r="AN4" s="142" t="s">
        <v>1335</v>
      </c>
      <c r="AO4" s="142"/>
      <c r="AP4" s="142" t="s">
        <v>1208</v>
      </c>
      <c r="AQ4" s="142" t="s">
        <v>1248</v>
      </c>
      <c r="AR4" s="142" t="s">
        <v>1293</v>
      </c>
      <c r="AS4" s="142" t="s">
        <v>1410</v>
      </c>
      <c r="AT4" s="142"/>
      <c r="AU4" s="142" t="s">
        <v>1209</v>
      </c>
      <c r="AV4" s="142" t="s">
        <v>1249</v>
      </c>
      <c r="AW4" s="142" t="s">
        <v>1294</v>
      </c>
      <c r="AX4" s="142" t="s">
        <v>1337</v>
      </c>
      <c r="AY4" s="142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2" t="s">
        <v>1210</v>
      </c>
      <c r="BZ4" s="142" t="s">
        <v>1245</v>
      </c>
      <c r="CA4" s="142" t="s">
        <v>1290</v>
      </c>
      <c r="CB4" s="142" t="s">
        <v>1333</v>
      </c>
      <c r="CC4" s="142"/>
      <c r="CD4" s="142" t="s">
        <v>1206</v>
      </c>
      <c r="CE4" s="142" t="s">
        <v>1246</v>
      </c>
      <c r="CF4" s="142" t="s">
        <v>1291</v>
      </c>
      <c r="CG4" s="142" t="s">
        <v>1334</v>
      </c>
      <c r="CH4" s="142"/>
      <c r="CI4" s="142" t="s">
        <v>1207</v>
      </c>
      <c r="CJ4" s="142" t="s">
        <v>1247</v>
      </c>
      <c r="CK4" s="142" t="s">
        <v>1292</v>
      </c>
      <c r="CL4" s="142" t="s">
        <v>1335</v>
      </c>
      <c r="CM4" s="142"/>
      <c r="CN4" s="142" t="s">
        <v>1208</v>
      </c>
      <c r="CO4" s="142" t="s">
        <v>1248</v>
      </c>
      <c r="CP4" s="142" t="s">
        <v>1293</v>
      </c>
      <c r="CQ4" s="142" t="s">
        <v>1410</v>
      </c>
      <c r="CR4" s="142"/>
      <c r="CS4" s="142" t="s">
        <v>1209</v>
      </c>
      <c r="CT4" s="142" t="s">
        <v>1249</v>
      </c>
      <c r="CU4" s="142" t="s">
        <v>1294</v>
      </c>
      <c r="CV4" s="142" t="s">
        <v>1337</v>
      </c>
      <c r="CW4" s="142"/>
      <c r="CX4" s="143"/>
      <c r="CY4" s="143"/>
      <c r="CZ4" s="143"/>
      <c r="DA4" s="143"/>
      <c r="DB4" s="143"/>
      <c r="DC4" s="143"/>
      <c r="DD4" s="143"/>
      <c r="DE4" s="143"/>
      <c r="DF4" s="143"/>
      <c r="DG4" s="143"/>
      <c r="DH4" s="143"/>
      <c r="DI4" s="143"/>
      <c r="DJ4" s="143"/>
      <c r="DK4" s="143"/>
      <c r="DL4" s="143"/>
      <c r="DM4" s="143"/>
      <c r="DN4" s="143"/>
      <c r="DO4" s="143"/>
      <c r="DP4" s="143"/>
      <c r="DQ4" s="143"/>
      <c r="DR4" s="143"/>
      <c r="DS4" s="143"/>
      <c r="DT4" s="143"/>
      <c r="DU4" s="143"/>
      <c r="DV4" s="143"/>
      <c r="DW4" s="144" t="s">
        <v>1211</v>
      </c>
      <c r="DX4" s="144" t="s">
        <v>1250</v>
      </c>
      <c r="DY4" s="144" t="s">
        <v>1295</v>
      </c>
      <c r="DZ4" s="144" t="s">
        <v>1338</v>
      </c>
      <c r="EA4" s="144"/>
      <c r="EB4" s="144" t="s">
        <v>1212</v>
      </c>
      <c r="EC4" s="144" t="s">
        <v>1251</v>
      </c>
      <c r="ED4" s="144" t="s">
        <v>1296</v>
      </c>
      <c r="EE4" s="144" t="s">
        <v>1339</v>
      </c>
      <c r="EF4" s="144"/>
      <c r="EG4" s="144" t="s">
        <v>1213</v>
      </c>
      <c r="EH4" s="144" t="s">
        <v>1252</v>
      </c>
      <c r="EI4" s="144" t="s">
        <v>1297</v>
      </c>
      <c r="EJ4" s="144" t="s">
        <v>1340</v>
      </c>
      <c r="EK4" s="144"/>
      <c r="EL4" s="144" t="s">
        <v>1214</v>
      </c>
      <c r="EM4" s="144" t="s">
        <v>1253</v>
      </c>
      <c r="EN4" s="144" t="s">
        <v>1298</v>
      </c>
      <c r="EO4" s="144" t="s">
        <v>1341</v>
      </c>
      <c r="EP4" s="144"/>
      <c r="EQ4" s="144" t="s">
        <v>1215</v>
      </c>
      <c r="ER4" s="144" t="s">
        <v>1254</v>
      </c>
      <c r="ES4" s="144" t="s">
        <v>1299</v>
      </c>
      <c r="ET4" s="144" t="s">
        <v>1342</v>
      </c>
      <c r="EU4" s="144"/>
      <c r="EV4" s="143"/>
      <c r="EW4" s="143"/>
      <c r="EX4" s="143"/>
      <c r="EY4" s="143"/>
      <c r="EZ4" s="143"/>
      <c r="FA4" s="143"/>
      <c r="FB4" s="143"/>
      <c r="FC4" s="143"/>
      <c r="FD4" s="143"/>
      <c r="FE4" s="143"/>
      <c r="FF4" s="143"/>
      <c r="FG4" s="143"/>
      <c r="FH4" s="143"/>
      <c r="FI4" s="143"/>
      <c r="FJ4" s="143"/>
      <c r="FK4" s="143"/>
      <c r="FL4" s="143"/>
      <c r="FM4" s="143"/>
      <c r="FN4" s="143"/>
      <c r="FO4" s="143"/>
      <c r="FP4" s="143"/>
      <c r="FQ4" s="143"/>
      <c r="FR4" s="143"/>
      <c r="FS4" s="143"/>
    </row>
    <row r="5" spans="1:175" ht="60" x14ac:dyDescent="0.2">
      <c r="A5" s="137">
        <v>1</v>
      </c>
      <c r="B5" s="138" t="s">
        <v>1112</v>
      </c>
      <c r="C5" s="138" t="s">
        <v>1113</v>
      </c>
      <c r="D5" s="138" t="s">
        <v>1113</v>
      </c>
      <c r="E5" s="138" t="s">
        <v>1114</v>
      </c>
      <c r="F5" s="138" t="s">
        <v>1115</v>
      </c>
      <c r="G5" s="138" t="s">
        <v>1116</v>
      </c>
      <c r="H5" s="139" t="s">
        <v>1101</v>
      </c>
      <c r="I5" s="138">
        <v>1.5</v>
      </c>
      <c r="J5" s="138">
        <v>1.5</v>
      </c>
      <c r="K5" s="138">
        <v>1.5</v>
      </c>
      <c r="L5" s="138">
        <v>1</v>
      </c>
      <c r="M5" s="138">
        <v>1.5</v>
      </c>
      <c r="N5" s="139">
        <v>0.5</v>
      </c>
      <c r="O5" s="140">
        <v>44039</v>
      </c>
      <c r="P5" s="140">
        <v>44039</v>
      </c>
      <c r="Q5" s="140">
        <v>44039</v>
      </c>
      <c r="R5" s="140">
        <v>44039</v>
      </c>
      <c r="S5" s="141">
        <v>48</v>
      </c>
      <c r="T5" s="141">
        <v>68</v>
      </c>
      <c r="U5" s="141">
        <v>50</v>
      </c>
      <c r="V5" s="141">
        <v>67</v>
      </c>
      <c r="W5" s="141">
        <f t="shared" ref="W5:Z23" si="1">ROUNDUP(S5/9,0)</f>
        <v>6</v>
      </c>
      <c r="X5" s="141">
        <f t="shared" si="0"/>
        <v>8</v>
      </c>
      <c r="Y5" s="141">
        <f t="shared" si="0"/>
        <v>6</v>
      </c>
      <c r="Z5" s="141">
        <f t="shared" si="0"/>
        <v>8</v>
      </c>
      <c r="AA5" s="142" t="s">
        <v>1210</v>
      </c>
      <c r="AB5" s="142" t="s">
        <v>1245</v>
      </c>
      <c r="AC5" s="142" t="s">
        <v>1290</v>
      </c>
      <c r="AD5" s="142" t="s">
        <v>1333</v>
      </c>
      <c r="AE5" s="142"/>
      <c r="AF5" s="142" t="s">
        <v>1206</v>
      </c>
      <c r="AG5" s="142" t="s">
        <v>1246</v>
      </c>
      <c r="AH5" s="142" t="s">
        <v>1291</v>
      </c>
      <c r="AI5" s="142" t="s">
        <v>1334</v>
      </c>
      <c r="AJ5" s="142"/>
      <c r="AK5" s="142" t="s">
        <v>1207</v>
      </c>
      <c r="AL5" s="142" t="s">
        <v>1247</v>
      </c>
      <c r="AM5" s="142" t="s">
        <v>1292</v>
      </c>
      <c r="AN5" s="142" t="s">
        <v>1335</v>
      </c>
      <c r="AO5" s="142"/>
      <c r="AP5" s="142" t="s">
        <v>1208</v>
      </c>
      <c r="AQ5" s="142" t="s">
        <v>1248</v>
      </c>
      <c r="AR5" s="142" t="s">
        <v>1293</v>
      </c>
      <c r="AS5" s="142" t="s">
        <v>1410</v>
      </c>
      <c r="AT5" s="142"/>
      <c r="AU5" s="142" t="s">
        <v>1209</v>
      </c>
      <c r="AV5" s="142" t="s">
        <v>1249</v>
      </c>
      <c r="AW5" s="142" t="s">
        <v>1294</v>
      </c>
      <c r="AX5" s="142" t="s">
        <v>1337</v>
      </c>
      <c r="AY5" s="142"/>
      <c r="AZ5" s="145" t="s">
        <v>1210</v>
      </c>
      <c r="BA5" s="145" t="s">
        <v>1245</v>
      </c>
      <c r="BB5" s="145" t="s">
        <v>1290</v>
      </c>
      <c r="BC5" s="145" t="s">
        <v>1333</v>
      </c>
      <c r="BD5" s="145"/>
      <c r="BE5" s="145" t="s">
        <v>1206</v>
      </c>
      <c r="BF5" s="145" t="s">
        <v>1246</v>
      </c>
      <c r="BG5" s="145" t="s">
        <v>1291</v>
      </c>
      <c r="BH5" s="145" t="s">
        <v>1334</v>
      </c>
      <c r="BI5" s="145"/>
      <c r="BJ5" s="145" t="s">
        <v>1207</v>
      </c>
      <c r="BK5" s="145" t="s">
        <v>1247</v>
      </c>
      <c r="BL5" s="145" t="s">
        <v>1292</v>
      </c>
      <c r="BM5" s="145" t="s">
        <v>1335</v>
      </c>
      <c r="BN5" s="145"/>
      <c r="BO5" s="145" t="s">
        <v>1208</v>
      </c>
      <c r="BP5" s="145" t="s">
        <v>1248</v>
      </c>
      <c r="BQ5" s="145" t="s">
        <v>1293</v>
      </c>
      <c r="BR5" s="145" t="s">
        <v>1410</v>
      </c>
      <c r="BS5" s="145"/>
      <c r="BT5" s="145" t="s">
        <v>1209</v>
      </c>
      <c r="BU5" s="145" t="s">
        <v>1249</v>
      </c>
      <c r="BV5" s="145" t="s">
        <v>1294</v>
      </c>
      <c r="BW5" s="145" t="s">
        <v>1337</v>
      </c>
      <c r="BX5" s="145"/>
      <c r="BY5" s="142" t="s">
        <v>1210</v>
      </c>
      <c r="BZ5" s="142" t="s">
        <v>1245</v>
      </c>
      <c r="CA5" s="142" t="s">
        <v>1290</v>
      </c>
      <c r="CB5" s="142" t="s">
        <v>1333</v>
      </c>
      <c r="CC5" s="142"/>
      <c r="CD5" s="142" t="s">
        <v>1206</v>
      </c>
      <c r="CE5" s="142" t="s">
        <v>1246</v>
      </c>
      <c r="CF5" s="142" t="s">
        <v>1291</v>
      </c>
      <c r="CG5" s="142" t="s">
        <v>1334</v>
      </c>
      <c r="CH5" s="142"/>
      <c r="CI5" s="142" t="s">
        <v>1207</v>
      </c>
      <c r="CJ5" s="142" t="s">
        <v>1247</v>
      </c>
      <c r="CK5" s="142" t="s">
        <v>1292</v>
      </c>
      <c r="CL5" s="142" t="s">
        <v>1335</v>
      </c>
      <c r="CM5" s="142"/>
      <c r="CN5" s="142" t="s">
        <v>1208</v>
      </c>
      <c r="CO5" s="142" t="s">
        <v>1248</v>
      </c>
      <c r="CP5" s="142" t="s">
        <v>1293</v>
      </c>
      <c r="CQ5" s="142" t="s">
        <v>1410</v>
      </c>
      <c r="CR5" s="142"/>
      <c r="CS5" s="142" t="s">
        <v>1209</v>
      </c>
      <c r="CT5" s="142" t="s">
        <v>1249</v>
      </c>
      <c r="CU5" s="142" t="s">
        <v>1294</v>
      </c>
      <c r="CV5" s="142" t="s">
        <v>1337</v>
      </c>
      <c r="CW5" s="142"/>
      <c r="CX5" s="145" t="s">
        <v>1216</v>
      </c>
      <c r="CY5" s="145" t="s">
        <v>1255</v>
      </c>
      <c r="CZ5" s="145" t="s">
        <v>1300</v>
      </c>
      <c r="DA5" s="145" t="s">
        <v>1343</v>
      </c>
      <c r="DB5" s="145"/>
      <c r="DC5" s="145" t="s">
        <v>1217</v>
      </c>
      <c r="DD5" s="145" t="s">
        <v>1256</v>
      </c>
      <c r="DE5" s="145" t="s">
        <v>1301</v>
      </c>
      <c r="DF5" s="145" t="s">
        <v>1344</v>
      </c>
      <c r="DG5" s="145"/>
      <c r="DH5" s="145" t="s">
        <v>1218</v>
      </c>
      <c r="DI5" s="145" t="s">
        <v>1257</v>
      </c>
      <c r="DJ5" s="145" t="s">
        <v>1302</v>
      </c>
      <c r="DK5" s="145" t="s">
        <v>1345</v>
      </c>
      <c r="DL5" s="145"/>
      <c r="DM5" s="145" t="s">
        <v>1219</v>
      </c>
      <c r="DN5" s="145" t="s">
        <v>1258</v>
      </c>
      <c r="DO5" s="145" t="s">
        <v>1303</v>
      </c>
      <c r="DP5" s="145" t="s">
        <v>1346</v>
      </c>
      <c r="DQ5" s="145"/>
      <c r="DR5" s="145" t="s">
        <v>1220</v>
      </c>
      <c r="DS5" s="145" t="s">
        <v>1259</v>
      </c>
      <c r="DT5" s="145" t="s">
        <v>1304</v>
      </c>
      <c r="DU5" s="145" t="s">
        <v>1347</v>
      </c>
      <c r="DV5" s="145"/>
      <c r="DW5" s="142" t="s">
        <v>1210</v>
      </c>
      <c r="DX5" s="142" t="s">
        <v>1245</v>
      </c>
      <c r="DY5" s="142" t="s">
        <v>1290</v>
      </c>
      <c r="DZ5" s="142" t="s">
        <v>1333</v>
      </c>
      <c r="EA5" s="142"/>
      <c r="EB5" s="142" t="s">
        <v>1206</v>
      </c>
      <c r="EC5" s="142" t="s">
        <v>1246</v>
      </c>
      <c r="ED5" s="142" t="s">
        <v>1291</v>
      </c>
      <c r="EE5" s="142" t="s">
        <v>1334</v>
      </c>
      <c r="EF5" s="142"/>
      <c r="EG5" s="142" t="s">
        <v>1207</v>
      </c>
      <c r="EH5" s="142" t="s">
        <v>1247</v>
      </c>
      <c r="EI5" s="142" t="s">
        <v>1292</v>
      </c>
      <c r="EJ5" s="142" t="s">
        <v>1335</v>
      </c>
      <c r="EK5" s="142"/>
      <c r="EL5" s="142" t="s">
        <v>1208</v>
      </c>
      <c r="EM5" s="142" t="s">
        <v>1248</v>
      </c>
      <c r="EN5" s="142" t="s">
        <v>1293</v>
      </c>
      <c r="EO5" s="142" t="s">
        <v>1410</v>
      </c>
      <c r="EP5" s="142"/>
      <c r="EQ5" s="142" t="s">
        <v>1209</v>
      </c>
      <c r="ER5" s="142" t="s">
        <v>1249</v>
      </c>
      <c r="ES5" s="142" t="s">
        <v>1294</v>
      </c>
      <c r="ET5" s="142" t="s">
        <v>1337</v>
      </c>
      <c r="EU5" s="142"/>
      <c r="EV5" s="146" t="s">
        <v>1211</v>
      </c>
      <c r="EW5" s="146" t="s">
        <v>1250</v>
      </c>
      <c r="EX5" s="146" t="s">
        <v>1295</v>
      </c>
      <c r="EY5" s="146" t="s">
        <v>1338</v>
      </c>
      <c r="EZ5" s="146"/>
      <c r="FA5" s="146" t="s">
        <v>1212</v>
      </c>
      <c r="FB5" s="146" t="s">
        <v>1251</v>
      </c>
      <c r="FC5" s="146" t="s">
        <v>1296</v>
      </c>
      <c r="FD5" s="146" t="s">
        <v>1339</v>
      </c>
      <c r="FE5" s="146"/>
      <c r="FF5" s="146" t="s">
        <v>1213</v>
      </c>
      <c r="FG5" s="146" t="s">
        <v>1252</v>
      </c>
      <c r="FH5" s="146" t="s">
        <v>1297</v>
      </c>
      <c r="FI5" s="146" t="s">
        <v>1340</v>
      </c>
      <c r="FJ5" s="146"/>
      <c r="FK5" s="146" t="s">
        <v>1214</v>
      </c>
      <c r="FL5" s="146" t="s">
        <v>1253</v>
      </c>
      <c r="FM5" s="146" t="s">
        <v>1298</v>
      </c>
      <c r="FN5" s="146" t="s">
        <v>1341</v>
      </c>
      <c r="FO5" s="146"/>
      <c r="FP5" s="146" t="s">
        <v>1215</v>
      </c>
      <c r="FQ5" s="146" t="s">
        <v>1254</v>
      </c>
      <c r="FR5" s="146" t="s">
        <v>1299</v>
      </c>
      <c r="FS5" s="146" t="s">
        <v>1342</v>
      </c>
    </row>
    <row r="6" spans="1:175" ht="59.5" customHeight="1" x14ac:dyDescent="0.2">
      <c r="A6" s="137">
        <v>1</v>
      </c>
      <c r="B6" s="138" t="s">
        <v>1122</v>
      </c>
      <c r="C6" s="138"/>
      <c r="D6" s="138" t="s">
        <v>1123</v>
      </c>
      <c r="E6" s="138"/>
      <c r="F6" s="138" t="s">
        <v>1124</v>
      </c>
      <c r="G6" s="138"/>
      <c r="H6" s="139" t="s">
        <v>1101</v>
      </c>
      <c r="I6" s="138"/>
      <c r="J6" s="138">
        <v>1</v>
      </c>
      <c r="K6" s="138"/>
      <c r="L6" s="138">
        <v>1</v>
      </c>
      <c r="M6" s="138"/>
      <c r="N6" s="139">
        <v>0.5</v>
      </c>
      <c r="O6" s="140">
        <v>44039</v>
      </c>
      <c r="P6" s="140">
        <v>44039</v>
      </c>
      <c r="Q6" s="140">
        <v>44039</v>
      </c>
      <c r="R6" s="140">
        <v>44039</v>
      </c>
      <c r="S6" s="141">
        <v>48</v>
      </c>
      <c r="T6" s="141">
        <v>68</v>
      </c>
      <c r="U6" s="141">
        <v>50</v>
      </c>
      <c r="V6" s="141">
        <v>67</v>
      </c>
      <c r="W6" s="141">
        <f t="shared" si="1"/>
        <v>6</v>
      </c>
      <c r="X6" s="141">
        <f t="shared" si="0"/>
        <v>8</v>
      </c>
      <c r="Y6" s="141">
        <f t="shared" si="0"/>
        <v>6</v>
      </c>
      <c r="Z6" s="141">
        <f t="shared" si="0"/>
        <v>8</v>
      </c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45" t="s">
        <v>1216</v>
      </c>
      <c r="BA6" s="145" t="s">
        <v>1255</v>
      </c>
      <c r="BB6" s="145" t="s">
        <v>1300</v>
      </c>
      <c r="BC6" s="145" t="s">
        <v>1343</v>
      </c>
      <c r="BD6" s="145"/>
      <c r="BE6" s="145" t="s">
        <v>1217</v>
      </c>
      <c r="BF6" s="145" t="s">
        <v>1256</v>
      </c>
      <c r="BG6" s="145" t="s">
        <v>1301</v>
      </c>
      <c r="BH6" s="145" t="s">
        <v>1344</v>
      </c>
      <c r="BI6" s="145"/>
      <c r="BJ6" s="145" t="s">
        <v>1218</v>
      </c>
      <c r="BK6" s="145" t="s">
        <v>1257</v>
      </c>
      <c r="BL6" s="145" t="s">
        <v>1302</v>
      </c>
      <c r="BM6" s="145" t="s">
        <v>1345</v>
      </c>
      <c r="BN6" s="145"/>
      <c r="BO6" s="145" t="s">
        <v>1219</v>
      </c>
      <c r="BP6" s="145" t="s">
        <v>1258</v>
      </c>
      <c r="BQ6" s="145" t="s">
        <v>1303</v>
      </c>
      <c r="BR6" s="145" t="s">
        <v>1346</v>
      </c>
      <c r="BS6" s="145"/>
      <c r="BT6" s="145" t="s">
        <v>1220</v>
      </c>
      <c r="BU6" s="145" t="s">
        <v>1259</v>
      </c>
      <c r="BV6" s="145" t="s">
        <v>1304</v>
      </c>
      <c r="BW6" s="145" t="s">
        <v>1347</v>
      </c>
      <c r="BX6" s="145"/>
      <c r="BY6" s="137"/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37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45" t="s">
        <v>1216</v>
      </c>
      <c r="CY6" s="145" t="s">
        <v>1255</v>
      </c>
      <c r="CZ6" s="145" t="s">
        <v>1300</v>
      </c>
      <c r="DA6" s="145" t="s">
        <v>1343</v>
      </c>
      <c r="DB6" s="145"/>
      <c r="DC6" s="145" t="s">
        <v>1217</v>
      </c>
      <c r="DD6" s="145" t="s">
        <v>1256</v>
      </c>
      <c r="DE6" s="145" t="s">
        <v>1301</v>
      </c>
      <c r="DF6" s="145" t="s">
        <v>1344</v>
      </c>
      <c r="DG6" s="145"/>
      <c r="DH6" s="145" t="s">
        <v>1218</v>
      </c>
      <c r="DI6" s="145" t="s">
        <v>1257</v>
      </c>
      <c r="DJ6" s="145" t="s">
        <v>1302</v>
      </c>
      <c r="DK6" s="145" t="s">
        <v>1345</v>
      </c>
      <c r="DL6" s="145"/>
      <c r="DM6" s="145" t="s">
        <v>1219</v>
      </c>
      <c r="DN6" s="145" t="s">
        <v>1258</v>
      </c>
      <c r="DO6" s="145" t="s">
        <v>1303</v>
      </c>
      <c r="DP6" s="145" t="s">
        <v>1346</v>
      </c>
      <c r="DQ6" s="145"/>
      <c r="DR6" s="145" t="s">
        <v>1220</v>
      </c>
      <c r="DS6" s="145" t="s">
        <v>1259</v>
      </c>
      <c r="DT6" s="145" t="s">
        <v>1304</v>
      </c>
      <c r="DU6" s="145" t="s">
        <v>1347</v>
      </c>
      <c r="DV6" s="145"/>
      <c r="DW6" s="137"/>
      <c r="DX6" s="137"/>
      <c r="DY6" s="137"/>
      <c r="DZ6" s="137"/>
      <c r="EA6" s="137"/>
      <c r="EB6" s="137"/>
      <c r="EC6" s="137"/>
      <c r="ED6" s="137"/>
      <c r="EE6" s="137"/>
      <c r="EF6" s="137"/>
      <c r="EG6" s="137"/>
      <c r="EH6" s="137"/>
      <c r="EI6" s="137"/>
      <c r="EJ6" s="137"/>
      <c r="EK6" s="137"/>
      <c r="EL6" s="137"/>
      <c r="EM6" s="137"/>
      <c r="EN6" s="137"/>
      <c r="EO6" s="137"/>
      <c r="EP6" s="137"/>
      <c r="EQ6" s="137"/>
      <c r="ER6" s="137"/>
      <c r="ES6" s="137"/>
      <c r="ET6" s="137"/>
      <c r="EU6" s="137"/>
      <c r="EV6" s="146" t="s">
        <v>1211</v>
      </c>
      <c r="EW6" s="146" t="s">
        <v>1250</v>
      </c>
      <c r="EX6" s="146" t="s">
        <v>1295</v>
      </c>
      <c r="EY6" s="146" t="s">
        <v>1338</v>
      </c>
      <c r="EZ6" s="146"/>
      <c r="FA6" s="146" t="s">
        <v>1212</v>
      </c>
      <c r="FB6" s="146" t="s">
        <v>1251</v>
      </c>
      <c r="FC6" s="146" t="s">
        <v>1296</v>
      </c>
      <c r="FD6" s="146" t="s">
        <v>1339</v>
      </c>
      <c r="FE6" s="146"/>
      <c r="FF6" s="146" t="s">
        <v>1213</v>
      </c>
      <c r="FG6" s="146" t="s">
        <v>1252</v>
      </c>
      <c r="FH6" s="146" t="s">
        <v>1297</v>
      </c>
      <c r="FI6" s="146" t="s">
        <v>1340</v>
      </c>
      <c r="FJ6" s="146"/>
      <c r="FK6" s="146" t="s">
        <v>1214</v>
      </c>
      <c r="FL6" s="146" t="s">
        <v>1253</v>
      </c>
      <c r="FM6" s="146" t="s">
        <v>1298</v>
      </c>
      <c r="FN6" s="146" t="s">
        <v>1341</v>
      </c>
      <c r="FO6" s="146"/>
      <c r="FP6" s="146" t="s">
        <v>1215</v>
      </c>
      <c r="FQ6" s="146" t="s">
        <v>1254</v>
      </c>
      <c r="FR6" s="146" t="s">
        <v>1299</v>
      </c>
      <c r="FS6" s="146" t="s">
        <v>1342</v>
      </c>
    </row>
    <row r="7" spans="1:175" s="147" customFormat="1" x14ac:dyDescent="0.2">
      <c r="A7" s="135">
        <v>2</v>
      </c>
      <c r="B7" s="135">
        <v>2</v>
      </c>
      <c r="C7" s="135">
        <v>2</v>
      </c>
      <c r="D7" s="135">
        <v>2</v>
      </c>
      <c r="E7" s="135">
        <v>2</v>
      </c>
      <c r="F7" s="135">
        <v>2</v>
      </c>
      <c r="G7" s="135">
        <v>2</v>
      </c>
      <c r="H7" s="135">
        <v>2</v>
      </c>
      <c r="I7" s="135">
        <v>2</v>
      </c>
      <c r="J7" s="135">
        <v>2</v>
      </c>
      <c r="K7" s="135">
        <v>2</v>
      </c>
      <c r="L7" s="135">
        <v>2</v>
      </c>
      <c r="M7" s="135">
        <v>2</v>
      </c>
      <c r="N7" s="135">
        <v>2</v>
      </c>
      <c r="O7" s="135">
        <v>2</v>
      </c>
      <c r="P7" s="135">
        <v>2</v>
      </c>
      <c r="Q7" s="135">
        <v>2</v>
      </c>
      <c r="R7" s="135">
        <v>2</v>
      </c>
      <c r="S7" s="135">
        <v>2</v>
      </c>
      <c r="T7" s="135">
        <v>2</v>
      </c>
      <c r="U7" s="135">
        <v>2</v>
      </c>
      <c r="V7" s="135">
        <v>2</v>
      </c>
      <c r="W7" s="135">
        <v>2</v>
      </c>
      <c r="X7" s="135">
        <v>2</v>
      </c>
      <c r="Y7" s="135">
        <v>2</v>
      </c>
      <c r="Z7" s="135">
        <v>2</v>
      </c>
      <c r="AA7" s="135">
        <v>2</v>
      </c>
      <c r="AB7" s="135">
        <v>2</v>
      </c>
      <c r="AC7" s="135">
        <v>2</v>
      </c>
      <c r="AD7" s="135">
        <v>2</v>
      </c>
      <c r="AE7" s="135">
        <v>2</v>
      </c>
      <c r="AF7" s="135">
        <v>2</v>
      </c>
      <c r="AG7" s="135">
        <v>2</v>
      </c>
      <c r="AH7" s="135">
        <v>2</v>
      </c>
      <c r="AI7" s="135">
        <v>2</v>
      </c>
      <c r="AJ7" s="135">
        <v>2</v>
      </c>
      <c r="AK7" s="135"/>
      <c r="AL7" s="135"/>
      <c r="AM7" s="135"/>
      <c r="AN7" s="135"/>
      <c r="AO7" s="135"/>
      <c r="AP7" s="135">
        <v>2</v>
      </c>
      <c r="AQ7" s="135">
        <v>2</v>
      </c>
      <c r="AR7" s="135">
        <v>2</v>
      </c>
      <c r="AS7" s="135">
        <v>2</v>
      </c>
      <c r="AT7" s="135">
        <v>2</v>
      </c>
      <c r="AU7" s="135">
        <v>2</v>
      </c>
      <c r="AV7" s="135">
        <v>2</v>
      </c>
      <c r="AW7" s="135">
        <v>2</v>
      </c>
      <c r="AX7" s="135">
        <v>2</v>
      </c>
      <c r="AY7" s="135">
        <v>2</v>
      </c>
      <c r="AZ7" s="135">
        <v>2</v>
      </c>
      <c r="BA7" s="135">
        <v>2</v>
      </c>
      <c r="BB7" s="135">
        <v>2</v>
      </c>
      <c r="BC7" s="135">
        <v>2</v>
      </c>
      <c r="BD7" s="135">
        <v>2</v>
      </c>
      <c r="BE7" s="135">
        <v>2</v>
      </c>
      <c r="BF7" s="135">
        <v>2</v>
      </c>
      <c r="BG7" s="135">
        <v>2</v>
      </c>
      <c r="BH7" s="135">
        <v>2</v>
      </c>
      <c r="BI7" s="135">
        <v>2</v>
      </c>
      <c r="BJ7" s="135"/>
      <c r="BK7" s="135"/>
      <c r="BL7" s="135"/>
      <c r="BM7" s="135"/>
      <c r="BN7" s="135"/>
      <c r="BO7" s="135">
        <v>2</v>
      </c>
      <c r="BP7" s="135">
        <v>2</v>
      </c>
      <c r="BQ7" s="135">
        <v>2</v>
      </c>
      <c r="BR7" s="135">
        <v>2</v>
      </c>
      <c r="BS7" s="135">
        <v>2</v>
      </c>
      <c r="BT7" s="135">
        <v>2</v>
      </c>
      <c r="BU7" s="135">
        <v>2</v>
      </c>
      <c r="BV7" s="135">
        <v>2</v>
      </c>
      <c r="BW7" s="135">
        <v>2</v>
      </c>
      <c r="BX7" s="135">
        <v>2</v>
      </c>
      <c r="BY7" s="135">
        <v>2</v>
      </c>
      <c r="BZ7" s="135">
        <v>2</v>
      </c>
      <c r="CA7" s="135">
        <v>2</v>
      </c>
      <c r="CB7" s="135">
        <v>2</v>
      </c>
      <c r="CC7" s="135">
        <v>2</v>
      </c>
      <c r="CD7" s="135">
        <v>2</v>
      </c>
      <c r="CE7" s="135">
        <v>2</v>
      </c>
      <c r="CF7" s="135">
        <v>2</v>
      </c>
      <c r="CG7" s="135">
        <v>2</v>
      </c>
      <c r="CH7" s="135">
        <v>2</v>
      </c>
      <c r="CI7" s="135"/>
      <c r="CJ7" s="135"/>
      <c r="CK7" s="135"/>
      <c r="CL7" s="135"/>
      <c r="CM7" s="135"/>
      <c r="CN7" s="135">
        <v>2</v>
      </c>
      <c r="CO7" s="135">
        <v>2</v>
      </c>
      <c r="CP7" s="135">
        <v>2</v>
      </c>
      <c r="CQ7" s="135">
        <v>2</v>
      </c>
      <c r="CR7" s="135">
        <v>2</v>
      </c>
      <c r="CS7" s="135">
        <v>2</v>
      </c>
      <c r="CT7" s="135">
        <v>2</v>
      </c>
      <c r="CU7" s="135">
        <v>2</v>
      </c>
      <c r="CV7" s="135">
        <v>2</v>
      </c>
      <c r="CW7" s="135">
        <v>2</v>
      </c>
      <c r="CX7" s="135">
        <v>2</v>
      </c>
      <c r="CY7" s="135">
        <v>2</v>
      </c>
      <c r="CZ7" s="135">
        <v>2</v>
      </c>
      <c r="DA7" s="135">
        <v>2</v>
      </c>
      <c r="DB7" s="135">
        <v>2</v>
      </c>
      <c r="DC7" s="135">
        <v>2</v>
      </c>
      <c r="DD7" s="135">
        <v>2</v>
      </c>
      <c r="DE7" s="135">
        <v>2</v>
      </c>
      <c r="DF7" s="135">
        <v>2</v>
      </c>
      <c r="DG7" s="135">
        <v>2</v>
      </c>
      <c r="DH7" s="135"/>
      <c r="DI7" s="135"/>
      <c r="DJ7" s="135"/>
      <c r="DK7" s="135"/>
      <c r="DL7" s="135"/>
      <c r="DM7" s="135">
        <v>2</v>
      </c>
      <c r="DN7" s="135">
        <v>2</v>
      </c>
      <c r="DO7" s="135">
        <v>2</v>
      </c>
      <c r="DP7" s="135">
        <v>2</v>
      </c>
      <c r="DQ7" s="135">
        <v>2</v>
      </c>
      <c r="DR7" s="135">
        <v>2</v>
      </c>
      <c r="DS7" s="135">
        <v>2</v>
      </c>
      <c r="DT7" s="135">
        <v>2</v>
      </c>
      <c r="DU7" s="135">
        <v>2</v>
      </c>
      <c r="DV7" s="135">
        <v>2</v>
      </c>
      <c r="DW7" s="135">
        <v>2</v>
      </c>
      <c r="DX7" s="135">
        <v>2</v>
      </c>
      <c r="DY7" s="135">
        <v>2</v>
      </c>
      <c r="DZ7" s="135">
        <v>2</v>
      </c>
      <c r="EA7" s="135">
        <v>2</v>
      </c>
      <c r="EB7" s="135">
        <v>2</v>
      </c>
      <c r="EC7" s="135">
        <v>2</v>
      </c>
      <c r="ED7" s="135">
        <v>2</v>
      </c>
      <c r="EE7" s="135">
        <v>2</v>
      </c>
      <c r="EF7" s="135">
        <v>2</v>
      </c>
      <c r="EG7" s="135"/>
      <c r="EH7" s="135"/>
      <c r="EI7" s="135"/>
      <c r="EJ7" s="135"/>
      <c r="EK7" s="135"/>
      <c r="EL7" s="135">
        <v>2</v>
      </c>
      <c r="EM7" s="135">
        <v>2</v>
      </c>
      <c r="EN7" s="135">
        <v>2</v>
      </c>
      <c r="EO7" s="135">
        <v>2</v>
      </c>
      <c r="EP7" s="135">
        <v>2</v>
      </c>
      <c r="EQ7" s="135">
        <v>2</v>
      </c>
      <c r="ER7" s="135">
        <v>2</v>
      </c>
      <c r="ES7" s="135">
        <v>2</v>
      </c>
      <c r="ET7" s="135">
        <v>2</v>
      </c>
      <c r="EU7" s="135">
        <v>2</v>
      </c>
      <c r="EV7" s="135">
        <v>2</v>
      </c>
      <c r="EW7" s="135">
        <v>2</v>
      </c>
      <c r="EX7" s="135">
        <v>2</v>
      </c>
      <c r="EY7" s="135">
        <v>2</v>
      </c>
      <c r="EZ7" s="135">
        <v>2</v>
      </c>
      <c r="FA7" s="135">
        <v>2</v>
      </c>
      <c r="FB7" s="135">
        <v>2</v>
      </c>
      <c r="FC7" s="135">
        <v>2</v>
      </c>
      <c r="FD7" s="135">
        <v>2</v>
      </c>
      <c r="FE7" s="135">
        <v>2</v>
      </c>
      <c r="FF7" s="135"/>
      <c r="FG7" s="135"/>
      <c r="FH7" s="135"/>
      <c r="FI7" s="135"/>
      <c r="FJ7" s="135"/>
      <c r="FK7" s="135">
        <v>2</v>
      </c>
      <c r="FL7" s="135">
        <v>2</v>
      </c>
      <c r="FM7" s="135">
        <v>2</v>
      </c>
      <c r="FN7" s="135">
        <v>2</v>
      </c>
      <c r="FO7" s="135">
        <v>2</v>
      </c>
      <c r="FP7" s="135">
        <v>2</v>
      </c>
      <c r="FQ7" s="135">
        <v>2</v>
      </c>
      <c r="FR7" s="135">
        <v>2</v>
      </c>
      <c r="FS7" s="135">
        <v>2</v>
      </c>
    </row>
    <row r="8" spans="1:175" ht="67.5" customHeight="1" x14ac:dyDescent="0.2">
      <c r="A8" s="148">
        <v>2</v>
      </c>
      <c r="B8" s="138" t="s">
        <v>1125</v>
      </c>
      <c r="C8" s="138" t="s">
        <v>1126</v>
      </c>
      <c r="D8" s="138"/>
      <c r="E8" s="138" t="s">
        <v>1127</v>
      </c>
      <c r="F8" s="138"/>
      <c r="G8" s="139" t="s">
        <v>1101</v>
      </c>
      <c r="H8" s="138"/>
      <c r="I8" s="138">
        <v>1.5</v>
      </c>
      <c r="J8" s="138"/>
      <c r="K8" s="138">
        <v>1.5</v>
      </c>
      <c r="L8" s="138"/>
      <c r="M8" s="139">
        <v>0.5</v>
      </c>
      <c r="N8" s="138"/>
      <c r="O8" s="140">
        <v>44053</v>
      </c>
      <c r="P8" s="140">
        <v>44053</v>
      </c>
      <c r="Q8" s="140">
        <v>44053</v>
      </c>
      <c r="R8" s="140">
        <v>44053</v>
      </c>
      <c r="S8" s="141">
        <v>50</v>
      </c>
      <c r="T8" s="141">
        <v>67</v>
      </c>
      <c r="U8" s="141">
        <v>50</v>
      </c>
      <c r="V8" s="141">
        <v>59</v>
      </c>
      <c r="W8" s="141">
        <f t="shared" si="1"/>
        <v>6</v>
      </c>
      <c r="X8" s="141">
        <f t="shared" si="0"/>
        <v>8</v>
      </c>
      <c r="Y8" s="141">
        <f t="shared" si="0"/>
        <v>6</v>
      </c>
      <c r="Z8" s="141">
        <f t="shared" si="0"/>
        <v>7</v>
      </c>
      <c r="AA8" s="142" t="s">
        <v>1210</v>
      </c>
      <c r="AB8" s="142" t="s">
        <v>1245</v>
      </c>
      <c r="AC8" s="142" t="s">
        <v>1290</v>
      </c>
      <c r="AD8" s="142" t="s">
        <v>1333</v>
      </c>
      <c r="AE8" s="142"/>
      <c r="AF8" s="142" t="s">
        <v>1206</v>
      </c>
      <c r="AG8" s="142" t="s">
        <v>1246</v>
      </c>
      <c r="AH8" s="142" t="s">
        <v>1291</v>
      </c>
      <c r="AI8" s="142" t="s">
        <v>1334</v>
      </c>
      <c r="AJ8" s="142"/>
      <c r="AK8" s="142" t="s">
        <v>1207</v>
      </c>
      <c r="AL8" s="142" t="s">
        <v>1247</v>
      </c>
      <c r="AM8" s="142" t="s">
        <v>1292</v>
      </c>
      <c r="AN8" s="142" t="s">
        <v>1335</v>
      </c>
      <c r="AO8" s="142"/>
      <c r="AP8" s="142" t="s">
        <v>1208</v>
      </c>
      <c r="AQ8" s="142" t="s">
        <v>1248</v>
      </c>
      <c r="AR8" s="142" t="s">
        <v>1293</v>
      </c>
      <c r="AS8" s="142" t="s">
        <v>1410</v>
      </c>
      <c r="AT8" s="142"/>
      <c r="AU8" s="142" t="s">
        <v>1209</v>
      </c>
      <c r="AV8" s="142" t="s">
        <v>1249</v>
      </c>
      <c r="AW8" s="142" t="s">
        <v>1294</v>
      </c>
      <c r="AX8" s="142" t="s">
        <v>1348</v>
      </c>
      <c r="AY8" s="142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2" t="s">
        <v>1210</v>
      </c>
      <c r="BZ8" s="142" t="s">
        <v>1245</v>
      </c>
      <c r="CA8" s="142" t="s">
        <v>1290</v>
      </c>
      <c r="CB8" s="142" t="s">
        <v>1333</v>
      </c>
      <c r="CC8" s="142"/>
      <c r="CD8" s="142" t="s">
        <v>1206</v>
      </c>
      <c r="CE8" s="142" t="s">
        <v>1246</v>
      </c>
      <c r="CF8" s="142" t="s">
        <v>1291</v>
      </c>
      <c r="CG8" s="142" t="s">
        <v>1334</v>
      </c>
      <c r="CH8" s="142"/>
      <c r="CI8" s="142" t="s">
        <v>1207</v>
      </c>
      <c r="CJ8" s="142" t="s">
        <v>1247</v>
      </c>
      <c r="CK8" s="142" t="s">
        <v>1292</v>
      </c>
      <c r="CL8" s="142" t="s">
        <v>1335</v>
      </c>
      <c r="CM8" s="142"/>
      <c r="CN8" s="142" t="s">
        <v>1208</v>
      </c>
      <c r="CO8" s="142" t="s">
        <v>1248</v>
      </c>
      <c r="CP8" s="142" t="s">
        <v>1293</v>
      </c>
      <c r="CQ8" s="142" t="s">
        <v>1410</v>
      </c>
      <c r="CR8" s="142"/>
      <c r="CS8" s="142" t="s">
        <v>1209</v>
      </c>
      <c r="CT8" s="142" t="s">
        <v>1249</v>
      </c>
      <c r="CU8" s="142" t="s">
        <v>1294</v>
      </c>
      <c r="CV8" s="142" t="s">
        <v>1348</v>
      </c>
      <c r="CW8" s="142"/>
      <c r="CX8" s="143"/>
      <c r="CY8" s="143"/>
      <c r="CZ8" s="143"/>
      <c r="DA8" s="143"/>
      <c r="DB8" s="143"/>
      <c r="DC8" s="143"/>
      <c r="DD8" s="143"/>
      <c r="DE8" s="143"/>
      <c r="DF8" s="143"/>
      <c r="DG8" s="143"/>
      <c r="DH8" s="143"/>
      <c r="DI8" s="143"/>
      <c r="DJ8" s="143"/>
      <c r="DK8" s="143"/>
      <c r="DL8" s="143"/>
      <c r="DM8" s="143"/>
      <c r="DN8" s="143"/>
      <c r="DO8" s="143"/>
      <c r="DP8" s="143"/>
      <c r="DQ8" s="143"/>
      <c r="DR8" s="143"/>
      <c r="DS8" s="143"/>
      <c r="DT8" s="143"/>
      <c r="DU8" s="143"/>
      <c r="DV8" s="143"/>
      <c r="DW8" s="144" t="s">
        <v>1211</v>
      </c>
      <c r="DX8" s="144" t="s">
        <v>1250</v>
      </c>
      <c r="DY8" s="144" t="s">
        <v>1295</v>
      </c>
      <c r="DZ8" s="144" t="s">
        <v>1338</v>
      </c>
      <c r="EA8" s="144"/>
      <c r="EB8" s="144" t="s">
        <v>1212</v>
      </c>
      <c r="EC8" s="144" t="s">
        <v>1251</v>
      </c>
      <c r="ED8" s="144" t="s">
        <v>1296</v>
      </c>
      <c r="EE8" s="144" t="s">
        <v>1339</v>
      </c>
      <c r="EF8" s="144"/>
      <c r="EG8" s="144" t="s">
        <v>1213</v>
      </c>
      <c r="EH8" s="144" t="s">
        <v>1252</v>
      </c>
      <c r="EI8" s="144" t="s">
        <v>1297</v>
      </c>
      <c r="EJ8" s="144" t="s">
        <v>1340</v>
      </c>
      <c r="EK8" s="144"/>
      <c r="EL8" s="144" t="s">
        <v>1214</v>
      </c>
      <c r="EM8" s="144" t="s">
        <v>1253</v>
      </c>
      <c r="EN8" s="144" t="s">
        <v>1298</v>
      </c>
      <c r="EO8" s="144" t="s">
        <v>1341</v>
      </c>
      <c r="EP8" s="144"/>
      <c r="EQ8" s="144" t="s">
        <v>1215</v>
      </c>
      <c r="ER8" s="144" t="s">
        <v>1254</v>
      </c>
      <c r="ES8" s="144" t="s">
        <v>1299</v>
      </c>
      <c r="ET8" s="144" t="s">
        <v>1349</v>
      </c>
      <c r="EU8" s="144"/>
      <c r="EV8" s="143"/>
      <c r="EW8" s="143"/>
      <c r="EX8" s="143"/>
      <c r="EY8" s="143"/>
      <c r="EZ8" s="143"/>
      <c r="FA8" s="143"/>
      <c r="FB8" s="143"/>
      <c r="FC8" s="143"/>
      <c r="FD8" s="143"/>
      <c r="FE8" s="143"/>
      <c r="FF8" s="143"/>
      <c r="FG8" s="143"/>
      <c r="FH8" s="143"/>
      <c r="FI8" s="143"/>
      <c r="FJ8" s="143"/>
      <c r="FK8" s="143"/>
      <c r="FL8" s="143"/>
      <c r="FM8" s="143"/>
      <c r="FN8" s="143"/>
      <c r="FO8" s="143"/>
      <c r="FP8" s="143"/>
      <c r="FQ8" s="143"/>
      <c r="FR8" s="143"/>
      <c r="FS8" s="143"/>
    </row>
    <row r="9" spans="1:175" ht="30" x14ac:dyDescent="0.2">
      <c r="A9" s="148">
        <v>2</v>
      </c>
      <c r="B9" s="138" t="s">
        <v>1130</v>
      </c>
      <c r="C9" s="138"/>
      <c r="D9" s="138">
        <v>1.5</v>
      </c>
      <c r="E9" s="138">
        <v>1.5</v>
      </c>
      <c r="F9" s="138">
        <v>1.5</v>
      </c>
      <c r="G9" s="138">
        <v>1.5</v>
      </c>
      <c r="H9" s="139" t="s">
        <v>1131</v>
      </c>
      <c r="I9" s="138"/>
      <c r="J9" s="138">
        <v>1.5</v>
      </c>
      <c r="K9" s="138">
        <v>1.5</v>
      </c>
      <c r="L9" s="138">
        <v>1.5</v>
      </c>
      <c r="M9" s="138">
        <v>1.5</v>
      </c>
      <c r="N9" s="139">
        <v>0.25</v>
      </c>
      <c r="O9" s="140">
        <v>44053</v>
      </c>
      <c r="P9" s="140">
        <v>44053</v>
      </c>
      <c r="Q9" s="140">
        <v>44053</v>
      </c>
      <c r="R9" s="140">
        <v>44053</v>
      </c>
      <c r="S9" s="141">
        <v>50</v>
      </c>
      <c r="T9" s="141">
        <v>67</v>
      </c>
      <c r="U9" s="141">
        <v>50</v>
      </c>
      <c r="V9" s="141">
        <v>59</v>
      </c>
      <c r="W9" s="141">
        <f t="shared" si="1"/>
        <v>6</v>
      </c>
      <c r="X9" s="141">
        <f t="shared" si="0"/>
        <v>8</v>
      </c>
      <c r="Y9" s="141">
        <f t="shared" si="0"/>
        <v>6</v>
      </c>
      <c r="Z9" s="141">
        <f t="shared" si="0"/>
        <v>7</v>
      </c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45" t="s">
        <v>1210</v>
      </c>
      <c r="BA9" s="145" t="s">
        <v>1245</v>
      </c>
      <c r="BB9" s="145" t="s">
        <v>1290</v>
      </c>
      <c r="BC9" s="145" t="s">
        <v>1333</v>
      </c>
      <c r="BD9" s="145"/>
      <c r="BE9" s="145" t="s">
        <v>1206</v>
      </c>
      <c r="BF9" s="145" t="s">
        <v>1246</v>
      </c>
      <c r="BG9" s="145" t="s">
        <v>1291</v>
      </c>
      <c r="BH9" s="145" t="s">
        <v>1334</v>
      </c>
      <c r="BI9" s="145"/>
      <c r="BJ9" s="145" t="s">
        <v>1207</v>
      </c>
      <c r="BK9" s="145" t="s">
        <v>1247</v>
      </c>
      <c r="BL9" s="145" t="s">
        <v>1292</v>
      </c>
      <c r="BM9" s="145" t="s">
        <v>1335</v>
      </c>
      <c r="BN9" s="145"/>
      <c r="BO9" s="145" t="s">
        <v>1208</v>
      </c>
      <c r="BP9" s="145" t="s">
        <v>1248</v>
      </c>
      <c r="BQ9" s="145" t="s">
        <v>1293</v>
      </c>
      <c r="BR9" s="145" t="s">
        <v>1410</v>
      </c>
      <c r="BS9" s="145"/>
      <c r="BT9" s="145" t="s">
        <v>1209</v>
      </c>
      <c r="BU9" s="145" t="s">
        <v>1249</v>
      </c>
      <c r="BV9" s="145" t="s">
        <v>1294</v>
      </c>
      <c r="BW9" s="145" t="s">
        <v>1348</v>
      </c>
      <c r="BX9" s="145"/>
      <c r="BY9" s="142" t="s">
        <v>1210</v>
      </c>
      <c r="BZ9" s="142" t="s">
        <v>1245</v>
      </c>
      <c r="CA9" s="142" t="s">
        <v>1290</v>
      </c>
      <c r="CB9" s="142" t="s">
        <v>1333</v>
      </c>
      <c r="CC9" s="142"/>
      <c r="CD9" s="142" t="s">
        <v>1206</v>
      </c>
      <c r="CE9" s="142" t="s">
        <v>1246</v>
      </c>
      <c r="CF9" s="142" t="s">
        <v>1291</v>
      </c>
      <c r="CG9" s="142" t="s">
        <v>1334</v>
      </c>
      <c r="CH9" s="142"/>
      <c r="CI9" s="142" t="s">
        <v>1207</v>
      </c>
      <c r="CJ9" s="142" t="s">
        <v>1247</v>
      </c>
      <c r="CK9" s="142" t="s">
        <v>1292</v>
      </c>
      <c r="CL9" s="142" t="s">
        <v>1335</v>
      </c>
      <c r="CM9" s="142"/>
      <c r="CN9" s="142" t="s">
        <v>1208</v>
      </c>
      <c r="CO9" s="142" t="s">
        <v>1248</v>
      </c>
      <c r="CP9" s="142" t="s">
        <v>1293</v>
      </c>
      <c r="CQ9" s="142" t="s">
        <v>1410</v>
      </c>
      <c r="CR9" s="142"/>
      <c r="CS9" s="142" t="s">
        <v>1209</v>
      </c>
      <c r="CT9" s="142" t="s">
        <v>1249</v>
      </c>
      <c r="CU9" s="142" t="s">
        <v>1294</v>
      </c>
      <c r="CV9" s="142" t="s">
        <v>1348</v>
      </c>
      <c r="CW9" s="142"/>
      <c r="CX9" s="145" t="s">
        <v>1210</v>
      </c>
      <c r="CY9" s="145" t="s">
        <v>1245</v>
      </c>
      <c r="CZ9" s="145" t="s">
        <v>1290</v>
      </c>
      <c r="DA9" s="145" t="s">
        <v>1333</v>
      </c>
      <c r="DB9" s="145"/>
      <c r="DC9" s="145" t="s">
        <v>1206</v>
      </c>
      <c r="DD9" s="145" t="s">
        <v>1246</v>
      </c>
      <c r="DE9" s="145" t="s">
        <v>1291</v>
      </c>
      <c r="DF9" s="145" t="s">
        <v>1334</v>
      </c>
      <c r="DG9" s="145"/>
      <c r="DH9" s="145" t="s">
        <v>1207</v>
      </c>
      <c r="DI9" s="145" t="s">
        <v>1247</v>
      </c>
      <c r="DJ9" s="145" t="s">
        <v>1292</v>
      </c>
      <c r="DK9" s="145" t="s">
        <v>1335</v>
      </c>
      <c r="DL9" s="145"/>
      <c r="DM9" s="145" t="s">
        <v>1208</v>
      </c>
      <c r="DN9" s="145" t="s">
        <v>1248</v>
      </c>
      <c r="DO9" s="145" t="s">
        <v>1293</v>
      </c>
      <c r="DP9" s="145" t="s">
        <v>1410</v>
      </c>
      <c r="DQ9" s="145"/>
      <c r="DR9" s="145" t="s">
        <v>1209</v>
      </c>
      <c r="DS9" s="145" t="s">
        <v>1249</v>
      </c>
      <c r="DT9" s="145" t="s">
        <v>1294</v>
      </c>
      <c r="DU9" s="145" t="s">
        <v>1348</v>
      </c>
      <c r="DV9" s="145"/>
      <c r="DW9" s="142" t="s">
        <v>1210</v>
      </c>
      <c r="DX9" s="142" t="s">
        <v>1245</v>
      </c>
      <c r="DY9" s="142" t="s">
        <v>1290</v>
      </c>
      <c r="DZ9" s="142" t="s">
        <v>1333</v>
      </c>
      <c r="EA9" s="142"/>
      <c r="EB9" s="142" t="s">
        <v>1206</v>
      </c>
      <c r="EC9" s="142" t="s">
        <v>1246</v>
      </c>
      <c r="ED9" s="142" t="s">
        <v>1291</v>
      </c>
      <c r="EE9" s="142" t="s">
        <v>1334</v>
      </c>
      <c r="EF9" s="142"/>
      <c r="EG9" s="142" t="s">
        <v>1207</v>
      </c>
      <c r="EH9" s="142" t="s">
        <v>1247</v>
      </c>
      <c r="EI9" s="142" t="s">
        <v>1292</v>
      </c>
      <c r="EJ9" s="142" t="s">
        <v>1335</v>
      </c>
      <c r="EK9" s="142"/>
      <c r="EL9" s="142" t="s">
        <v>1208</v>
      </c>
      <c r="EM9" s="142" t="s">
        <v>1248</v>
      </c>
      <c r="EN9" s="142" t="s">
        <v>1293</v>
      </c>
      <c r="EO9" s="142" t="s">
        <v>1410</v>
      </c>
      <c r="EP9" s="142"/>
      <c r="EQ9" s="142" t="s">
        <v>1209</v>
      </c>
      <c r="ER9" s="142" t="s">
        <v>1249</v>
      </c>
      <c r="ES9" s="142" t="s">
        <v>1294</v>
      </c>
      <c r="ET9" s="142" t="s">
        <v>1348</v>
      </c>
      <c r="EU9" s="142"/>
      <c r="EV9" s="146" t="s">
        <v>1221</v>
      </c>
      <c r="EW9" s="146" t="s">
        <v>1260</v>
      </c>
      <c r="EX9" s="146" t="s">
        <v>1305</v>
      </c>
      <c r="EY9" s="146" t="s">
        <v>1350</v>
      </c>
      <c r="EZ9" s="146"/>
      <c r="FA9" s="146" t="s">
        <v>1222</v>
      </c>
      <c r="FB9" s="146" t="s">
        <v>1261</v>
      </c>
      <c r="FC9" s="146" t="s">
        <v>1306</v>
      </c>
      <c r="FD9" s="146" t="s">
        <v>1351</v>
      </c>
      <c r="FE9" s="146"/>
      <c r="FF9" s="146" t="s">
        <v>1223</v>
      </c>
      <c r="FG9" s="146" t="s">
        <v>1262</v>
      </c>
      <c r="FH9" s="146" t="s">
        <v>1307</v>
      </c>
      <c r="FI9" s="146" t="s">
        <v>1352</v>
      </c>
      <c r="FJ9" s="146"/>
      <c r="FK9" s="146" t="s">
        <v>1224</v>
      </c>
      <c r="FL9" s="146" t="s">
        <v>1263</v>
      </c>
      <c r="FM9" s="146" t="s">
        <v>1308</v>
      </c>
      <c r="FN9" s="146" t="s">
        <v>1353</v>
      </c>
      <c r="FO9" s="146"/>
      <c r="FP9" s="146" t="s">
        <v>1225</v>
      </c>
      <c r="FQ9" s="146" t="s">
        <v>1264</v>
      </c>
      <c r="FR9" s="146" t="s">
        <v>1309</v>
      </c>
      <c r="FS9" s="146" t="s">
        <v>1354</v>
      </c>
    </row>
    <row r="10" spans="1:175" ht="16" x14ac:dyDescent="0.2">
      <c r="A10" s="148">
        <v>2</v>
      </c>
      <c r="B10" s="138" t="s">
        <v>1137</v>
      </c>
      <c r="C10" s="138">
        <v>1.5</v>
      </c>
      <c r="D10" s="138">
        <v>1.5</v>
      </c>
      <c r="E10" s="138"/>
      <c r="F10" s="138">
        <v>1.5</v>
      </c>
      <c r="G10" s="138"/>
      <c r="H10" s="138"/>
      <c r="I10" s="138">
        <v>1.5</v>
      </c>
      <c r="J10" s="138">
        <v>1.5</v>
      </c>
      <c r="K10" s="138"/>
      <c r="L10" s="138">
        <v>1.5</v>
      </c>
      <c r="M10" s="138"/>
      <c r="N10" s="138"/>
      <c r="O10" s="140">
        <v>44053</v>
      </c>
      <c r="P10" s="140">
        <v>44053</v>
      </c>
      <c r="Q10" s="140">
        <v>44053</v>
      </c>
      <c r="R10" s="140">
        <v>44053</v>
      </c>
      <c r="S10" s="141">
        <v>50</v>
      </c>
      <c r="T10" s="141">
        <v>67</v>
      </c>
      <c r="U10" s="141">
        <v>50</v>
      </c>
      <c r="V10" s="141">
        <v>59</v>
      </c>
      <c r="W10" s="141">
        <f t="shared" si="1"/>
        <v>6</v>
      </c>
      <c r="X10" s="141">
        <f t="shared" si="0"/>
        <v>8</v>
      </c>
      <c r="Y10" s="141">
        <f t="shared" si="0"/>
        <v>6</v>
      </c>
      <c r="Z10" s="141">
        <f t="shared" si="0"/>
        <v>7</v>
      </c>
      <c r="AA10" s="142" t="s">
        <v>1210</v>
      </c>
      <c r="AB10" s="142" t="s">
        <v>1245</v>
      </c>
      <c r="AC10" s="142" t="s">
        <v>1290</v>
      </c>
      <c r="AD10" s="142" t="s">
        <v>1333</v>
      </c>
      <c r="AE10" s="142"/>
      <c r="AF10" s="142" t="s">
        <v>1206</v>
      </c>
      <c r="AG10" s="142" t="s">
        <v>1246</v>
      </c>
      <c r="AH10" s="142" t="s">
        <v>1291</v>
      </c>
      <c r="AI10" s="142" t="s">
        <v>1334</v>
      </c>
      <c r="AJ10" s="142"/>
      <c r="AK10" s="142" t="s">
        <v>1207</v>
      </c>
      <c r="AL10" s="142" t="s">
        <v>1247</v>
      </c>
      <c r="AM10" s="142" t="s">
        <v>1292</v>
      </c>
      <c r="AN10" s="142" t="s">
        <v>1335</v>
      </c>
      <c r="AO10" s="142"/>
      <c r="AP10" s="142" t="s">
        <v>1208</v>
      </c>
      <c r="AQ10" s="142" t="s">
        <v>1248</v>
      </c>
      <c r="AR10" s="142" t="s">
        <v>1293</v>
      </c>
      <c r="AS10" s="142" t="s">
        <v>1410</v>
      </c>
      <c r="AT10" s="142"/>
      <c r="AU10" s="142" t="s">
        <v>1209</v>
      </c>
      <c r="AV10" s="142" t="s">
        <v>1249</v>
      </c>
      <c r="AW10" s="142" t="s">
        <v>1294</v>
      </c>
      <c r="AX10" s="142" t="s">
        <v>1348</v>
      </c>
      <c r="AY10" s="142"/>
      <c r="AZ10" s="145" t="s">
        <v>1210</v>
      </c>
      <c r="BA10" s="145" t="s">
        <v>1245</v>
      </c>
      <c r="BB10" s="145" t="s">
        <v>1290</v>
      </c>
      <c r="BC10" s="145" t="s">
        <v>1333</v>
      </c>
      <c r="BD10" s="145"/>
      <c r="BE10" s="145" t="s">
        <v>1206</v>
      </c>
      <c r="BF10" s="145" t="s">
        <v>1246</v>
      </c>
      <c r="BG10" s="145" t="s">
        <v>1291</v>
      </c>
      <c r="BH10" s="145" t="s">
        <v>1334</v>
      </c>
      <c r="BI10" s="145"/>
      <c r="BJ10" s="145" t="s">
        <v>1207</v>
      </c>
      <c r="BK10" s="145" t="s">
        <v>1247</v>
      </c>
      <c r="BL10" s="145" t="s">
        <v>1292</v>
      </c>
      <c r="BM10" s="145" t="s">
        <v>1335</v>
      </c>
      <c r="BN10" s="145"/>
      <c r="BO10" s="145" t="s">
        <v>1208</v>
      </c>
      <c r="BP10" s="145" t="s">
        <v>1248</v>
      </c>
      <c r="BQ10" s="145" t="s">
        <v>1293</v>
      </c>
      <c r="BR10" s="145" t="s">
        <v>1410</v>
      </c>
      <c r="BS10" s="145"/>
      <c r="BT10" s="145" t="s">
        <v>1209</v>
      </c>
      <c r="BU10" s="145" t="s">
        <v>1249</v>
      </c>
      <c r="BV10" s="145" t="s">
        <v>1294</v>
      </c>
      <c r="BW10" s="145" t="s">
        <v>1348</v>
      </c>
      <c r="BX10" s="145"/>
      <c r="BY10" s="137"/>
      <c r="BZ10" s="137"/>
      <c r="CA10" s="137"/>
      <c r="CB10" s="137"/>
      <c r="CC10" s="137"/>
      <c r="CD10" s="137"/>
      <c r="CE10" s="137"/>
      <c r="CF10" s="137"/>
      <c r="CG10" s="137"/>
      <c r="CH10" s="137"/>
      <c r="CI10" s="137"/>
      <c r="CJ10" s="137"/>
      <c r="CK10" s="137"/>
      <c r="CL10" s="137"/>
      <c r="CM10" s="137"/>
      <c r="CN10" s="137"/>
      <c r="CO10" s="137"/>
      <c r="CP10" s="137"/>
      <c r="CQ10" s="137"/>
      <c r="CR10" s="137"/>
      <c r="CS10" s="137"/>
      <c r="CT10" s="137"/>
      <c r="CU10" s="137"/>
      <c r="CV10" s="137"/>
      <c r="CW10" s="137"/>
      <c r="CX10" s="145" t="s">
        <v>1210</v>
      </c>
      <c r="CY10" s="145" t="s">
        <v>1245</v>
      </c>
      <c r="CZ10" s="145" t="s">
        <v>1290</v>
      </c>
      <c r="DA10" s="145" t="s">
        <v>1333</v>
      </c>
      <c r="DB10" s="145"/>
      <c r="DC10" s="145" t="s">
        <v>1206</v>
      </c>
      <c r="DD10" s="145" t="s">
        <v>1246</v>
      </c>
      <c r="DE10" s="145" t="s">
        <v>1291</v>
      </c>
      <c r="DF10" s="145" t="s">
        <v>1334</v>
      </c>
      <c r="DG10" s="145"/>
      <c r="DH10" s="145" t="s">
        <v>1207</v>
      </c>
      <c r="DI10" s="145" t="s">
        <v>1247</v>
      </c>
      <c r="DJ10" s="145" t="s">
        <v>1292</v>
      </c>
      <c r="DK10" s="145" t="s">
        <v>1335</v>
      </c>
      <c r="DL10" s="145"/>
      <c r="DM10" s="145" t="s">
        <v>1208</v>
      </c>
      <c r="DN10" s="145" t="s">
        <v>1248</v>
      </c>
      <c r="DO10" s="145" t="s">
        <v>1293</v>
      </c>
      <c r="DP10" s="145" t="s">
        <v>1410</v>
      </c>
      <c r="DQ10" s="145"/>
      <c r="DR10" s="145" t="s">
        <v>1209</v>
      </c>
      <c r="DS10" s="145" t="s">
        <v>1249</v>
      </c>
      <c r="DT10" s="145" t="s">
        <v>1294</v>
      </c>
      <c r="DU10" s="145" t="s">
        <v>1348</v>
      </c>
      <c r="DV10" s="145"/>
      <c r="DW10" s="137"/>
      <c r="DX10" s="137"/>
      <c r="DY10" s="137"/>
      <c r="DZ10" s="137"/>
      <c r="EA10" s="137"/>
      <c r="EB10" s="137"/>
      <c r="EC10" s="137"/>
      <c r="ED10" s="137"/>
      <c r="EE10" s="137"/>
      <c r="EF10" s="137"/>
      <c r="EG10" s="137"/>
      <c r="EH10" s="137"/>
      <c r="EI10" s="137"/>
      <c r="EJ10" s="137"/>
      <c r="EK10" s="137"/>
      <c r="EL10" s="137"/>
      <c r="EM10" s="137"/>
      <c r="EN10" s="137"/>
      <c r="EO10" s="137"/>
      <c r="EP10" s="137"/>
      <c r="EQ10" s="137"/>
      <c r="ER10" s="137"/>
      <c r="ES10" s="137"/>
      <c r="ET10" s="137"/>
      <c r="EU10" s="137"/>
      <c r="EV10" s="143"/>
      <c r="EW10" s="143"/>
      <c r="EX10" s="143"/>
      <c r="EY10" s="143"/>
      <c r="EZ10" s="143"/>
      <c r="FA10" s="143"/>
      <c r="FB10" s="143"/>
      <c r="FC10" s="143"/>
      <c r="FD10" s="143"/>
      <c r="FE10" s="143"/>
      <c r="FF10" s="143"/>
      <c r="FG10" s="143"/>
      <c r="FH10" s="143"/>
      <c r="FI10" s="143"/>
      <c r="FJ10" s="143"/>
      <c r="FK10" s="143"/>
      <c r="FL10" s="143"/>
      <c r="FM10" s="143"/>
      <c r="FN10" s="143"/>
      <c r="FO10" s="143"/>
      <c r="FP10" s="143"/>
      <c r="FQ10" s="143"/>
      <c r="FR10" s="143"/>
      <c r="FS10" s="143"/>
    </row>
    <row r="11" spans="1:175" s="147" customFormat="1" x14ac:dyDescent="0.2">
      <c r="A11" s="135">
        <v>3</v>
      </c>
      <c r="B11" s="135">
        <v>3</v>
      </c>
      <c r="C11" s="135">
        <v>3</v>
      </c>
      <c r="D11" s="135">
        <v>3</v>
      </c>
      <c r="E11" s="135">
        <v>3</v>
      </c>
      <c r="F11" s="135">
        <v>3</v>
      </c>
      <c r="G11" s="135">
        <v>3</v>
      </c>
      <c r="H11" s="135">
        <v>3</v>
      </c>
      <c r="I11" s="135">
        <v>3</v>
      </c>
      <c r="J11" s="135">
        <v>3</v>
      </c>
      <c r="K11" s="135">
        <v>3</v>
      </c>
      <c r="L11" s="135">
        <v>3</v>
      </c>
      <c r="M11" s="135">
        <v>3</v>
      </c>
      <c r="N11" s="135">
        <v>3</v>
      </c>
      <c r="O11" s="135">
        <v>3</v>
      </c>
      <c r="P11" s="135">
        <v>3</v>
      </c>
      <c r="Q11" s="135">
        <v>3</v>
      </c>
      <c r="R11" s="135">
        <v>3</v>
      </c>
      <c r="S11" s="135">
        <v>3</v>
      </c>
      <c r="T11" s="135">
        <v>3</v>
      </c>
      <c r="U11" s="135">
        <v>3</v>
      </c>
      <c r="V11" s="135">
        <v>3</v>
      </c>
      <c r="W11" s="135">
        <v>3</v>
      </c>
      <c r="X11" s="135">
        <v>3</v>
      </c>
      <c r="Y11" s="135">
        <v>3</v>
      </c>
      <c r="Z11" s="135">
        <v>3</v>
      </c>
      <c r="AA11" s="135">
        <v>3</v>
      </c>
      <c r="AB11" s="135">
        <v>3</v>
      </c>
      <c r="AC11" s="135">
        <v>3</v>
      </c>
      <c r="AD11" s="135">
        <v>3</v>
      </c>
      <c r="AE11" s="135">
        <v>3</v>
      </c>
      <c r="AF11" s="135">
        <v>3</v>
      </c>
      <c r="AG11" s="135">
        <v>3</v>
      </c>
      <c r="AH11" s="135">
        <v>3</v>
      </c>
      <c r="AI11" s="135">
        <v>3</v>
      </c>
      <c r="AJ11" s="135">
        <v>3</v>
      </c>
      <c r="AK11" s="135"/>
      <c r="AL11" s="135"/>
      <c r="AM11" s="135"/>
      <c r="AN11" s="135"/>
      <c r="AO11" s="135"/>
      <c r="AP11" s="135">
        <v>3</v>
      </c>
      <c r="AQ11" s="135">
        <v>3</v>
      </c>
      <c r="AR11" s="135">
        <v>3</v>
      </c>
      <c r="AS11" s="135">
        <v>3</v>
      </c>
      <c r="AT11" s="135">
        <v>3</v>
      </c>
      <c r="AU11" s="135">
        <v>3</v>
      </c>
      <c r="AV11" s="135">
        <v>3</v>
      </c>
      <c r="AW11" s="135">
        <v>3</v>
      </c>
      <c r="AX11" s="135">
        <v>3</v>
      </c>
      <c r="AY11" s="135">
        <v>3</v>
      </c>
      <c r="AZ11" s="135">
        <v>3</v>
      </c>
      <c r="BA11" s="135">
        <v>3</v>
      </c>
      <c r="BB11" s="135">
        <v>3</v>
      </c>
      <c r="BC11" s="135">
        <v>3</v>
      </c>
      <c r="BD11" s="135">
        <v>3</v>
      </c>
      <c r="BE11" s="135">
        <v>3</v>
      </c>
      <c r="BF11" s="135">
        <v>3</v>
      </c>
      <c r="BG11" s="135">
        <v>3</v>
      </c>
      <c r="BH11" s="135">
        <v>3</v>
      </c>
      <c r="BI11" s="135">
        <v>3</v>
      </c>
      <c r="BJ11" s="135"/>
      <c r="BK11" s="135"/>
      <c r="BL11" s="135"/>
      <c r="BM11" s="135"/>
      <c r="BN11" s="135"/>
      <c r="BO11" s="135">
        <v>3</v>
      </c>
      <c r="BP11" s="135">
        <v>3</v>
      </c>
      <c r="BQ11" s="135">
        <v>3</v>
      </c>
      <c r="BR11" s="135">
        <v>3</v>
      </c>
      <c r="BS11" s="135">
        <v>3</v>
      </c>
      <c r="BT11" s="135">
        <v>3</v>
      </c>
      <c r="BU11" s="135">
        <v>3</v>
      </c>
      <c r="BV11" s="135">
        <v>3</v>
      </c>
      <c r="BW11" s="135">
        <v>3</v>
      </c>
      <c r="BX11" s="135">
        <v>3</v>
      </c>
      <c r="BY11" s="135">
        <v>3</v>
      </c>
      <c r="BZ11" s="135">
        <v>3</v>
      </c>
      <c r="CA11" s="135">
        <v>3</v>
      </c>
      <c r="CB11" s="135">
        <v>3</v>
      </c>
      <c r="CC11" s="135">
        <v>3</v>
      </c>
      <c r="CD11" s="135">
        <v>3</v>
      </c>
      <c r="CE11" s="135">
        <v>3</v>
      </c>
      <c r="CF11" s="135">
        <v>3</v>
      </c>
      <c r="CG11" s="135">
        <v>3</v>
      </c>
      <c r="CH11" s="135">
        <v>3</v>
      </c>
      <c r="CI11" s="135"/>
      <c r="CJ11" s="135"/>
      <c r="CK11" s="135"/>
      <c r="CL11" s="135"/>
      <c r="CM11" s="135"/>
      <c r="CN11" s="135">
        <v>3</v>
      </c>
      <c r="CO11" s="135">
        <v>3</v>
      </c>
      <c r="CP11" s="135">
        <v>3</v>
      </c>
      <c r="CQ11" s="135">
        <v>3</v>
      </c>
      <c r="CR11" s="135">
        <v>3</v>
      </c>
      <c r="CS11" s="135">
        <v>3</v>
      </c>
      <c r="CT11" s="135">
        <v>3</v>
      </c>
      <c r="CU11" s="135">
        <v>3</v>
      </c>
      <c r="CV11" s="135">
        <v>3</v>
      </c>
      <c r="CW11" s="135">
        <v>3</v>
      </c>
      <c r="CX11" s="135">
        <v>3</v>
      </c>
      <c r="CY11" s="135">
        <v>3</v>
      </c>
      <c r="CZ11" s="135">
        <v>3</v>
      </c>
      <c r="DA11" s="135">
        <v>3</v>
      </c>
      <c r="DB11" s="135">
        <v>3</v>
      </c>
      <c r="DC11" s="135">
        <v>3</v>
      </c>
      <c r="DD11" s="135">
        <v>3</v>
      </c>
      <c r="DE11" s="135">
        <v>3</v>
      </c>
      <c r="DF11" s="135">
        <v>3</v>
      </c>
      <c r="DG11" s="135">
        <v>3</v>
      </c>
      <c r="DH11" s="135"/>
      <c r="DI11" s="135"/>
      <c r="DJ11" s="135"/>
      <c r="DK11" s="135"/>
      <c r="DL11" s="135"/>
      <c r="DM11" s="135">
        <v>3</v>
      </c>
      <c r="DN11" s="135">
        <v>3</v>
      </c>
      <c r="DO11" s="135">
        <v>3</v>
      </c>
      <c r="DP11" s="135">
        <v>3</v>
      </c>
      <c r="DQ11" s="135">
        <v>3</v>
      </c>
      <c r="DR11" s="135">
        <v>3</v>
      </c>
      <c r="DS11" s="135">
        <v>3</v>
      </c>
      <c r="DT11" s="135">
        <v>3</v>
      </c>
      <c r="DU11" s="135">
        <v>3</v>
      </c>
      <c r="DV11" s="135">
        <v>3</v>
      </c>
      <c r="DW11" s="135">
        <v>3</v>
      </c>
      <c r="DX11" s="135">
        <v>3</v>
      </c>
      <c r="DY11" s="135">
        <v>3</v>
      </c>
      <c r="DZ11" s="135">
        <v>3</v>
      </c>
      <c r="EA11" s="135">
        <v>3</v>
      </c>
      <c r="EB11" s="135">
        <v>3</v>
      </c>
      <c r="EC11" s="135">
        <v>3</v>
      </c>
      <c r="ED11" s="135">
        <v>3</v>
      </c>
      <c r="EE11" s="135">
        <v>3</v>
      </c>
      <c r="EF11" s="135">
        <v>3</v>
      </c>
      <c r="EG11" s="135"/>
      <c r="EH11" s="135"/>
      <c r="EI11" s="135"/>
      <c r="EJ11" s="135"/>
      <c r="EK11" s="135"/>
      <c r="EL11" s="135">
        <v>3</v>
      </c>
      <c r="EM11" s="135">
        <v>3</v>
      </c>
      <c r="EN11" s="135">
        <v>3</v>
      </c>
      <c r="EO11" s="135">
        <v>3</v>
      </c>
      <c r="EP11" s="135">
        <v>3</v>
      </c>
      <c r="EQ11" s="135">
        <v>3</v>
      </c>
      <c r="ER11" s="135">
        <v>3</v>
      </c>
      <c r="ES11" s="135">
        <v>3</v>
      </c>
      <c r="ET11" s="135">
        <v>3</v>
      </c>
      <c r="EU11" s="135">
        <v>3</v>
      </c>
      <c r="EV11" s="135">
        <v>3</v>
      </c>
      <c r="EW11" s="135">
        <v>3</v>
      </c>
      <c r="EX11" s="135">
        <v>3</v>
      </c>
      <c r="EY11" s="135">
        <v>3</v>
      </c>
      <c r="EZ11" s="135">
        <v>3</v>
      </c>
      <c r="FA11" s="135">
        <v>3</v>
      </c>
      <c r="FB11" s="135">
        <v>3</v>
      </c>
      <c r="FC11" s="135">
        <v>3</v>
      </c>
      <c r="FD11" s="135">
        <v>3</v>
      </c>
      <c r="FE11" s="135">
        <v>3</v>
      </c>
      <c r="FF11" s="135"/>
      <c r="FG11" s="135"/>
      <c r="FH11" s="135"/>
      <c r="FI11" s="135"/>
      <c r="FJ11" s="135"/>
      <c r="FK11" s="135">
        <v>3</v>
      </c>
      <c r="FL11" s="135">
        <v>3</v>
      </c>
      <c r="FM11" s="135">
        <v>3</v>
      </c>
      <c r="FN11" s="135">
        <v>3</v>
      </c>
      <c r="FO11" s="135">
        <v>3</v>
      </c>
      <c r="FP11" s="135">
        <v>3</v>
      </c>
      <c r="FQ11" s="135">
        <v>3</v>
      </c>
      <c r="FR11" s="135">
        <v>3</v>
      </c>
      <c r="FS11" s="135">
        <v>3</v>
      </c>
    </row>
    <row r="12" spans="1:175" ht="64" customHeight="1" x14ac:dyDescent="0.2">
      <c r="A12" s="148">
        <v>3</v>
      </c>
      <c r="B12" s="138" t="s">
        <v>1138</v>
      </c>
      <c r="C12" s="138">
        <v>1.5</v>
      </c>
      <c r="D12" s="138"/>
      <c r="E12" s="138">
        <v>1.5</v>
      </c>
      <c r="F12" s="138"/>
      <c r="G12" s="139" t="s">
        <v>1139</v>
      </c>
      <c r="H12" s="138"/>
      <c r="I12" s="138">
        <v>1.5</v>
      </c>
      <c r="J12" s="138"/>
      <c r="K12" s="138">
        <v>1.5</v>
      </c>
      <c r="L12" s="138"/>
      <c r="M12" s="139">
        <v>0.5</v>
      </c>
      <c r="N12" s="138"/>
      <c r="O12" s="149" t="s">
        <v>1140</v>
      </c>
      <c r="P12" s="149" t="s">
        <v>1140</v>
      </c>
      <c r="Q12" s="149" t="s">
        <v>1140</v>
      </c>
      <c r="R12" s="149" t="s">
        <v>1140</v>
      </c>
      <c r="S12" s="141">
        <v>54</v>
      </c>
      <c r="T12" s="141">
        <v>64</v>
      </c>
      <c r="U12" s="141">
        <v>56</v>
      </c>
      <c r="V12" s="141">
        <v>69</v>
      </c>
      <c r="W12" s="141">
        <f t="shared" si="1"/>
        <v>6</v>
      </c>
      <c r="X12" s="141">
        <f t="shared" si="0"/>
        <v>8</v>
      </c>
      <c r="Y12" s="141">
        <f t="shared" si="0"/>
        <v>7</v>
      </c>
      <c r="Z12" s="141">
        <f t="shared" si="0"/>
        <v>8</v>
      </c>
      <c r="AA12" s="142" t="s">
        <v>1210</v>
      </c>
      <c r="AB12" s="142" t="s">
        <v>1245</v>
      </c>
      <c r="AC12" s="142" t="s">
        <v>1290</v>
      </c>
      <c r="AD12" s="142" t="s">
        <v>1333</v>
      </c>
      <c r="AE12" s="142"/>
      <c r="AF12" s="142" t="s">
        <v>1206</v>
      </c>
      <c r="AG12" s="142" t="s">
        <v>1246</v>
      </c>
      <c r="AH12" s="142" t="s">
        <v>1291</v>
      </c>
      <c r="AI12" s="142" t="s">
        <v>1334</v>
      </c>
      <c r="AJ12" s="142"/>
      <c r="AK12" s="142" t="s">
        <v>1207</v>
      </c>
      <c r="AL12" s="142" t="s">
        <v>1247</v>
      </c>
      <c r="AM12" s="142" t="s">
        <v>1292</v>
      </c>
      <c r="AN12" s="142" t="s">
        <v>1335</v>
      </c>
      <c r="AO12" s="142"/>
      <c r="AP12" s="142" t="s">
        <v>1208</v>
      </c>
      <c r="AQ12" s="142" t="s">
        <v>1248</v>
      </c>
      <c r="AR12" s="142" t="s">
        <v>1293</v>
      </c>
      <c r="AS12" s="142" t="s">
        <v>1410</v>
      </c>
      <c r="AT12" s="142"/>
      <c r="AU12" s="142" t="s">
        <v>1209</v>
      </c>
      <c r="AV12" s="142" t="s">
        <v>1249</v>
      </c>
      <c r="AW12" s="142" t="s">
        <v>1310</v>
      </c>
      <c r="AX12" s="142" t="s">
        <v>1337</v>
      </c>
      <c r="AY12" s="142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2" t="s">
        <v>1210</v>
      </c>
      <c r="BZ12" s="142" t="s">
        <v>1245</v>
      </c>
      <c r="CA12" s="142" t="s">
        <v>1290</v>
      </c>
      <c r="CB12" s="142" t="s">
        <v>1333</v>
      </c>
      <c r="CC12" s="142"/>
      <c r="CD12" s="142" t="s">
        <v>1206</v>
      </c>
      <c r="CE12" s="142" t="s">
        <v>1246</v>
      </c>
      <c r="CF12" s="142" t="s">
        <v>1291</v>
      </c>
      <c r="CG12" s="142" t="s">
        <v>1334</v>
      </c>
      <c r="CH12" s="142"/>
      <c r="CI12" s="142" t="s">
        <v>1207</v>
      </c>
      <c r="CJ12" s="142" t="s">
        <v>1247</v>
      </c>
      <c r="CK12" s="142" t="s">
        <v>1292</v>
      </c>
      <c r="CL12" s="142" t="s">
        <v>1335</v>
      </c>
      <c r="CM12" s="142"/>
      <c r="CN12" s="142" t="s">
        <v>1208</v>
      </c>
      <c r="CO12" s="142" t="s">
        <v>1248</v>
      </c>
      <c r="CP12" s="142" t="s">
        <v>1293</v>
      </c>
      <c r="CQ12" s="142" t="s">
        <v>1410</v>
      </c>
      <c r="CR12" s="142"/>
      <c r="CS12" s="142" t="s">
        <v>1209</v>
      </c>
      <c r="CT12" s="142" t="s">
        <v>1249</v>
      </c>
      <c r="CU12" s="142" t="s">
        <v>1310</v>
      </c>
      <c r="CV12" s="142" t="s">
        <v>1337</v>
      </c>
      <c r="CW12" s="142"/>
      <c r="CX12" s="143"/>
      <c r="CY12" s="143"/>
      <c r="CZ12" s="143"/>
      <c r="DA12" s="143"/>
      <c r="DB12" s="143"/>
      <c r="DC12" s="143"/>
      <c r="DD12" s="143"/>
      <c r="DE12" s="143"/>
      <c r="DF12" s="143"/>
      <c r="DG12" s="143"/>
      <c r="DH12" s="143"/>
      <c r="DI12" s="143"/>
      <c r="DJ12" s="143"/>
      <c r="DK12" s="143"/>
      <c r="DL12" s="143"/>
      <c r="DM12" s="143"/>
      <c r="DN12" s="143"/>
      <c r="DO12" s="143"/>
      <c r="DP12" s="143"/>
      <c r="DQ12" s="143"/>
      <c r="DR12" s="143"/>
      <c r="DS12" s="143"/>
      <c r="DT12" s="143"/>
      <c r="DU12" s="143"/>
      <c r="DV12" s="143"/>
      <c r="DW12" s="144" t="s">
        <v>1211</v>
      </c>
      <c r="DX12" s="144" t="s">
        <v>1250</v>
      </c>
      <c r="DY12" s="144" t="s">
        <v>1295</v>
      </c>
      <c r="DZ12" s="144" t="s">
        <v>1338</v>
      </c>
      <c r="EA12" s="144"/>
      <c r="EB12" s="144" t="s">
        <v>1212</v>
      </c>
      <c r="EC12" s="144" t="s">
        <v>1251</v>
      </c>
      <c r="ED12" s="144" t="s">
        <v>1296</v>
      </c>
      <c r="EE12" s="144" t="s">
        <v>1339</v>
      </c>
      <c r="EF12" s="144"/>
      <c r="EG12" s="144" t="s">
        <v>1213</v>
      </c>
      <c r="EH12" s="144" t="s">
        <v>1252</v>
      </c>
      <c r="EI12" s="144" t="s">
        <v>1297</v>
      </c>
      <c r="EJ12" s="144" t="s">
        <v>1340</v>
      </c>
      <c r="EK12" s="144"/>
      <c r="EL12" s="144" t="s">
        <v>1214</v>
      </c>
      <c r="EM12" s="144" t="s">
        <v>1253</v>
      </c>
      <c r="EN12" s="144" t="s">
        <v>1298</v>
      </c>
      <c r="EO12" s="144" t="s">
        <v>1410</v>
      </c>
      <c r="EP12" s="144"/>
      <c r="EQ12" s="144" t="s">
        <v>1215</v>
      </c>
      <c r="ER12" s="144" t="s">
        <v>1254</v>
      </c>
      <c r="ES12" s="144" t="s">
        <v>1311</v>
      </c>
      <c r="ET12" s="144" t="s">
        <v>1342</v>
      </c>
      <c r="EU12" s="144"/>
      <c r="EV12" s="143"/>
      <c r="EW12" s="143"/>
      <c r="EX12" s="143"/>
      <c r="EY12" s="143"/>
      <c r="EZ12" s="143"/>
      <c r="FA12" s="143"/>
      <c r="FB12" s="143"/>
      <c r="FC12" s="143"/>
      <c r="FD12" s="143"/>
      <c r="FE12" s="143"/>
      <c r="FF12" s="143"/>
      <c r="FG12" s="143"/>
      <c r="FH12" s="143"/>
      <c r="FI12" s="143"/>
      <c r="FJ12" s="143"/>
      <c r="FK12" s="143"/>
      <c r="FL12" s="143"/>
      <c r="FM12" s="143"/>
      <c r="FN12" s="143"/>
      <c r="FO12" s="143"/>
      <c r="FP12" s="143"/>
      <c r="FQ12" s="143"/>
      <c r="FR12" s="143"/>
      <c r="FS12" s="143"/>
    </row>
    <row r="13" spans="1:175" ht="69.75" customHeight="1" x14ac:dyDescent="0.2">
      <c r="A13" s="148">
        <v>3</v>
      </c>
      <c r="B13" s="138" t="s">
        <v>1144</v>
      </c>
      <c r="C13" s="138" t="s">
        <v>1145</v>
      </c>
      <c r="D13" s="138" t="s">
        <v>1146</v>
      </c>
      <c r="E13" s="138"/>
      <c r="F13" s="138" t="s">
        <v>1147</v>
      </c>
      <c r="G13" s="138"/>
      <c r="H13" s="138"/>
      <c r="I13" s="138">
        <v>1.5</v>
      </c>
      <c r="J13" s="138">
        <v>1.5</v>
      </c>
      <c r="K13" s="138"/>
      <c r="L13" s="138">
        <v>1.5</v>
      </c>
      <c r="M13" s="138"/>
      <c r="N13" s="138"/>
      <c r="O13" s="149" t="s">
        <v>1140</v>
      </c>
      <c r="P13" s="149" t="s">
        <v>1140</v>
      </c>
      <c r="Q13" s="149" t="s">
        <v>1140</v>
      </c>
      <c r="R13" s="149" t="s">
        <v>1140</v>
      </c>
      <c r="S13" s="141">
        <v>54</v>
      </c>
      <c r="T13" s="141">
        <v>64</v>
      </c>
      <c r="U13" s="141">
        <v>56</v>
      </c>
      <c r="V13" s="141">
        <v>69</v>
      </c>
      <c r="W13" s="141">
        <f t="shared" si="1"/>
        <v>6</v>
      </c>
      <c r="X13" s="141">
        <f t="shared" si="0"/>
        <v>8</v>
      </c>
      <c r="Y13" s="141">
        <f t="shared" si="0"/>
        <v>7</v>
      </c>
      <c r="Z13" s="141">
        <f t="shared" si="0"/>
        <v>8</v>
      </c>
      <c r="AA13" s="142" t="s">
        <v>1210</v>
      </c>
      <c r="AB13" s="142" t="s">
        <v>1245</v>
      </c>
      <c r="AC13" s="142" t="s">
        <v>1290</v>
      </c>
      <c r="AD13" s="142" t="s">
        <v>1333</v>
      </c>
      <c r="AE13" s="142"/>
      <c r="AF13" s="142" t="s">
        <v>1206</v>
      </c>
      <c r="AG13" s="142" t="s">
        <v>1246</v>
      </c>
      <c r="AH13" s="142" t="s">
        <v>1291</v>
      </c>
      <c r="AI13" s="142" t="s">
        <v>1334</v>
      </c>
      <c r="AJ13" s="142"/>
      <c r="AK13" s="142" t="s">
        <v>1207</v>
      </c>
      <c r="AL13" s="142" t="s">
        <v>1247</v>
      </c>
      <c r="AM13" s="142" t="s">
        <v>1292</v>
      </c>
      <c r="AN13" s="142" t="s">
        <v>1335</v>
      </c>
      <c r="AO13" s="142"/>
      <c r="AP13" s="142" t="s">
        <v>1208</v>
      </c>
      <c r="AQ13" s="142" t="s">
        <v>1248</v>
      </c>
      <c r="AR13" s="142" t="s">
        <v>1293</v>
      </c>
      <c r="AS13" s="142" t="s">
        <v>1410</v>
      </c>
      <c r="AT13" s="142"/>
      <c r="AU13" s="142" t="s">
        <v>1209</v>
      </c>
      <c r="AV13" s="142" t="s">
        <v>1249</v>
      </c>
      <c r="AW13" s="142" t="s">
        <v>1310</v>
      </c>
      <c r="AX13" s="142" t="s">
        <v>1337</v>
      </c>
      <c r="AY13" s="142"/>
      <c r="AZ13" s="145" t="s">
        <v>1210</v>
      </c>
      <c r="BA13" s="145" t="s">
        <v>1245</v>
      </c>
      <c r="BB13" s="145" t="s">
        <v>1290</v>
      </c>
      <c r="BC13" s="145" t="s">
        <v>1333</v>
      </c>
      <c r="BD13" s="145"/>
      <c r="BE13" s="145" t="s">
        <v>1206</v>
      </c>
      <c r="BF13" s="145" t="s">
        <v>1246</v>
      </c>
      <c r="BG13" s="145" t="s">
        <v>1291</v>
      </c>
      <c r="BH13" s="145" t="s">
        <v>1334</v>
      </c>
      <c r="BI13" s="145"/>
      <c r="BJ13" s="145" t="s">
        <v>1207</v>
      </c>
      <c r="BK13" s="145" t="s">
        <v>1247</v>
      </c>
      <c r="BL13" s="145" t="s">
        <v>1292</v>
      </c>
      <c r="BM13" s="145" t="s">
        <v>1335</v>
      </c>
      <c r="BN13" s="145"/>
      <c r="BO13" s="145" t="s">
        <v>1208</v>
      </c>
      <c r="BP13" s="145" t="s">
        <v>1248</v>
      </c>
      <c r="BQ13" s="145" t="s">
        <v>1293</v>
      </c>
      <c r="BR13" s="145" t="s">
        <v>1410</v>
      </c>
      <c r="BS13" s="145"/>
      <c r="BT13" s="145" t="s">
        <v>1209</v>
      </c>
      <c r="BU13" s="145" t="s">
        <v>1249</v>
      </c>
      <c r="BV13" s="145" t="s">
        <v>1310</v>
      </c>
      <c r="BW13" s="145" t="s">
        <v>1337</v>
      </c>
      <c r="BX13" s="145"/>
      <c r="BY13" s="137"/>
      <c r="BZ13" s="137"/>
      <c r="CA13" s="137"/>
      <c r="CB13" s="137"/>
      <c r="CC13" s="137"/>
      <c r="CD13" s="137"/>
      <c r="CE13" s="137"/>
      <c r="CF13" s="137"/>
      <c r="CG13" s="137"/>
      <c r="CH13" s="137"/>
      <c r="CI13" s="137"/>
      <c r="CJ13" s="137"/>
      <c r="CK13" s="137"/>
      <c r="CL13" s="137"/>
      <c r="CM13" s="137"/>
      <c r="CN13" s="137"/>
      <c r="CO13" s="137"/>
      <c r="CP13" s="137"/>
      <c r="CQ13" s="137"/>
      <c r="CR13" s="137"/>
      <c r="CS13" s="137"/>
      <c r="CT13" s="137"/>
      <c r="CU13" s="137"/>
      <c r="CV13" s="137"/>
      <c r="CW13" s="137"/>
      <c r="CX13" s="145" t="s">
        <v>1210</v>
      </c>
      <c r="CY13" s="145" t="s">
        <v>1245</v>
      </c>
      <c r="CZ13" s="145" t="s">
        <v>1290</v>
      </c>
      <c r="DA13" s="145" t="s">
        <v>1333</v>
      </c>
      <c r="DB13" s="145"/>
      <c r="DC13" s="145" t="s">
        <v>1206</v>
      </c>
      <c r="DD13" s="145" t="s">
        <v>1246</v>
      </c>
      <c r="DE13" s="145" t="s">
        <v>1291</v>
      </c>
      <c r="DF13" s="145" t="s">
        <v>1334</v>
      </c>
      <c r="DG13" s="145"/>
      <c r="DH13" s="145" t="s">
        <v>1207</v>
      </c>
      <c r="DI13" s="145" t="s">
        <v>1247</v>
      </c>
      <c r="DJ13" s="145" t="s">
        <v>1292</v>
      </c>
      <c r="DK13" s="145" t="s">
        <v>1335</v>
      </c>
      <c r="DL13" s="145"/>
      <c r="DM13" s="145" t="s">
        <v>1208</v>
      </c>
      <c r="DN13" s="145" t="s">
        <v>1248</v>
      </c>
      <c r="DO13" s="145" t="s">
        <v>1293</v>
      </c>
      <c r="DP13" s="145" t="s">
        <v>1410</v>
      </c>
      <c r="DQ13" s="145"/>
      <c r="DR13" s="145" t="s">
        <v>1209</v>
      </c>
      <c r="DS13" s="145" t="s">
        <v>1249</v>
      </c>
      <c r="DT13" s="145" t="s">
        <v>1310</v>
      </c>
      <c r="DU13" s="145" t="s">
        <v>1337</v>
      </c>
      <c r="DV13" s="145"/>
      <c r="DW13" s="137"/>
      <c r="DX13" s="137"/>
      <c r="DY13" s="137"/>
      <c r="DZ13" s="137"/>
      <c r="EA13" s="137"/>
      <c r="EB13" s="137"/>
      <c r="EC13" s="137"/>
      <c r="ED13" s="137"/>
      <c r="EE13" s="137"/>
      <c r="EF13" s="137"/>
      <c r="EG13" s="137"/>
      <c r="EH13" s="137"/>
      <c r="EI13" s="137"/>
      <c r="EJ13" s="137"/>
      <c r="EK13" s="137"/>
      <c r="EL13" s="137"/>
      <c r="EM13" s="137"/>
      <c r="EN13" s="137"/>
      <c r="EO13" s="137"/>
      <c r="EP13" s="137"/>
      <c r="EQ13" s="137"/>
      <c r="ER13" s="137"/>
      <c r="ES13" s="137"/>
      <c r="ET13" s="137"/>
      <c r="EU13" s="137"/>
      <c r="EV13" s="143"/>
      <c r="EW13" s="143"/>
      <c r="EX13" s="143"/>
      <c r="EY13" s="143"/>
      <c r="EZ13" s="143"/>
      <c r="FA13" s="143"/>
      <c r="FB13" s="143"/>
      <c r="FC13" s="143"/>
      <c r="FD13" s="143"/>
      <c r="FE13" s="143"/>
      <c r="FF13" s="143"/>
      <c r="FG13" s="143"/>
      <c r="FH13" s="143"/>
      <c r="FI13" s="143"/>
      <c r="FJ13" s="143"/>
      <c r="FK13" s="143"/>
      <c r="FL13" s="143"/>
      <c r="FM13" s="143"/>
      <c r="FN13" s="143"/>
      <c r="FO13" s="143"/>
      <c r="FP13" s="143"/>
      <c r="FQ13" s="143"/>
      <c r="FR13" s="143"/>
      <c r="FS13" s="143"/>
    </row>
    <row r="14" spans="1:175" ht="65.5" customHeight="1" x14ac:dyDescent="0.2">
      <c r="A14" s="148">
        <v>3</v>
      </c>
      <c r="B14" s="138" t="s">
        <v>1148</v>
      </c>
      <c r="C14" s="138"/>
      <c r="D14" s="138" t="s">
        <v>1149</v>
      </c>
      <c r="E14" s="138"/>
      <c r="F14" s="138" t="s">
        <v>1150</v>
      </c>
      <c r="G14" s="139" t="s">
        <v>1139</v>
      </c>
      <c r="H14" s="138"/>
      <c r="I14" s="138"/>
      <c r="J14" s="138">
        <v>1.5</v>
      </c>
      <c r="K14" s="138"/>
      <c r="L14" s="138">
        <v>1.5</v>
      </c>
      <c r="M14" s="139">
        <v>0.5</v>
      </c>
      <c r="N14" s="138"/>
      <c r="O14" s="149" t="s">
        <v>1140</v>
      </c>
      <c r="P14" s="149" t="s">
        <v>1140</v>
      </c>
      <c r="Q14" s="149" t="s">
        <v>1140</v>
      </c>
      <c r="R14" s="149" t="s">
        <v>1140</v>
      </c>
      <c r="S14" s="141">
        <v>54</v>
      </c>
      <c r="T14" s="141">
        <v>64</v>
      </c>
      <c r="U14" s="141">
        <v>56</v>
      </c>
      <c r="V14" s="141">
        <v>69</v>
      </c>
      <c r="W14" s="141">
        <f t="shared" si="1"/>
        <v>6</v>
      </c>
      <c r="X14" s="141">
        <f t="shared" si="0"/>
        <v>8</v>
      </c>
      <c r="Y14" s="141">
        <f t="shared" si="0"/>
        <v>7</v>
      </c>
      <c r="Z14" s="141">
        <f t="shared" si="0"/>
        <v>8</v>
      </c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45" t="s">
        <v>1210</v>
      </c>
      <c r="BA14" s="145" t="s">
        <v>1245</v>
      </c>
      <c r="BB14" s="145" t="s">
        <v>1290</v>
      </c>
      <c r="BC14" s="145" t="s">
        <v>1333</v>
      </c>
      <c r="BD14" s="145"/>
      <c r="BE14" s="145" t="s">
        <v>1206</v>
      </c>
      <c r="BF14" s="145" t="s">
        <v>1246</v>
      </c>
      <c r="BG14" s="145" t="s">
        <v>1291</v>
      </c>
      <c r="BH14" s="145" t="s">
        <v>1334</v>
      </c>
      <c r="BI14" s="145"/>
      <c r="BJ14" s="145" t="s">
        <v>1207</v>
      </c>
      <c r="BK14" s="145" t="s">
        <v>1247</v>
      </c>
      <c r="BL14" s="145" t="s">
        <v>1292</v>
      </c>
      <c r="BM14" s="145" t="s">
        <v>1335</v>
      </c>
      <c r="BN14" s="145"/>
      <c r="BO14" s="145" t="s">
        <v>1208</v>
      </c>
      <c r="BP14" s="145" t="s">
        <v>1248</v>
      </c>
      <c r="BQ14" s="145" t="s">
        <v>1293</v>
      </c>
      <c r="BR14" s="145" t="s">
        <v>1410</v>
      </c>
      <c r="BS14" s="145"/>
      <c r="BT14" s="145" t="s">
        <v>1209</v>
      </c>
      <c r="BU14" s="145" t="s">
        <v>1249</v>
      </c>
      <c r="BV14" s="145" t="s">
        <v>1310</v>
      </c>
      <c r="BW14" s="145" t="s">
        <v>1337</v>
      </c>
      <c r="BX14" s="145"/>
      <c r="BY14" s="137"/>
      <c r="BZ14" s="137"/>
      <c r="CA14" s="137"/>
      <c r="CB14" s="137"/>
      <c r="CC14" s="137"/>
      <c r="CD14" s="137"/>
      <c r="CE14" s="137"/>
      <c r="CF14" s="137"/>
      <c r="CG14" s="137"/>
      <c r="CH14" s="137"/>
      <c r="CI14" s="137"/>
      <c r="CJ14" s="137"/>
      <c r="CK14" s="137"/>
      <c r="CL14" s="137"/>
      <c r="CM14" s="137"/>
      <c r="CN14" s="137"/>
      <c r="CO14" s="137"/>
      <c r="CP14" s="137"/>
      <c r="CQ14" s="137"/>
      <c r="CR14" s="137"/>
      <c r="CS14" s="137"/>
      <c r="CT14" s="137"/>
      <c r="CU14" s="137"/>
      <c r="CV14" s="137"/>
      <c r="CW14" s="137"/>
      <c r="CX14" s="145" t="s">
        <v>1210</v>
      </c>
      <c r="CY14" s="145" t="s">
        <v>1245</v>
      </c>
      <c r="CZ14" s="145" t="s">
        <v>1290</v>
      </c>
      <c r="DA14" s="145" t="s">
        <v>1333</v>
      </c>
      <c r="DB14" s="145"/>
      <c r="DC14" s="145" t="s">
        <v>1206</v>
      </c>
      <c r="DD14" s="145" t="s">
        <v>1246</v>
      </c>
      <c r="DE14" s="145" t="s">
        <v>1291</v>
      </c>
      <c r="DF14" s="145" t="s">
        <v>1334</v>
      </c>
      <c r="DG14" s="145"/>
      <c r="DH14" s="145" t="s">
        <v>1207</v>
      </c>
      <c r="DI14" s="145" t="s">
        <v>1247</v>
      </c>
      <c r="DJ14" s="145" t="s">
        <v>1292</v>
      </c>
      <c r="DK14" s="145" t="s">
        <v>1335</v>
      </c>
      <c r="DL14" s="145"/>
      <c r="DM14" s="145" t="s">
        <v>1208</v>
      </c>
      <c r="DN14" s="145" t="s">
        <v>1248</v>
      </c>
      <c r="DO14" s="145" t="s">
        <v>1293</v>
      </c>
      <c r="DP14" s="145" t="s">
        <v>1410</v>
      </c>
      <c r="DQ14" s="145"/>
      <c r="DR14" s="145" t="s">
        <v>1209</v>
      </c>
      <c r="DS14" s="145" t="s">
        <v>1249</v>
      </c>
      <c r="DT14" s="145" t="s">
        <v>1310</v>
      </c>
      <c r="DU14" s="145" t="s">
        <v>1337</v>
      </c>
      <c r="DV14" s="145"/>
      <c r="DW14" s="144" t="s">
        <v>1211</v>
      </c>
      <c r="DX14" s="144" t="s">
        <v>1250</v>
      </c>
      <c r="DY14" s="144" t="s">
        <v>1295</v>
      </c>
      <c r="DZ14" s="144" t="s">
        <v>1338</v>
      </c>
      <c r="EA14" s="144"/>
      <c r="EB14" s="144" t="s">
        <v>1212</v>
      </c>
      <c r="EC14" s="144" t="s">
        <v>1251</v>
      </c>
      <c r="ED14" s="144" t="s">
        <v>1296</v>
      </c>
      <c r="EE14" s="144" t="s">
        <v>1339</v>
      </c>
      <c r="EF14" s="144"/>
      <c r="EG14" s="144" t="s">
        <v>1213</v>
      </c>
      <c r="EH14" s="144" t="s">
        <v>1252</v>
      </c>
      <c r="EI14" s="144" t="s">
        <v>1297</v>
      </c>
      <c r="EJ14" s="144" t="s">
        <v>1340</v>
      </c>
      <c r="EK14" s="144"/>
      <c r="EL14" s="144" t="s">
        <v>1214</v>
      </c>
      <c r="EM14" s="144" t="s">
        <v>1253</v>
      </c>
      <c r="EN14" s="144" t="s">
        <v>1298</v>
      </c>
      <c r="EO14" s="144" t="s">
        <v>1410</v>
      </c>
      <c r="EP14" s="144"/>
      <c r="EQ14" s="144" t="s">
        <v>1215</v>
      </c>
      <c r="ER14" s="144" t="s">
        <v>1254</v>
      </c>
      <c r="ES14" s="144" t="s">
        <v>1311</v>
      </c>
      <c r="ET14" s="144" t="s">
        <v>1342</v>
      </c>
      <c r="EU14" s="144"/>
      <c r="EV14" s="143"/>
      <c r="EW14" s="143"/>
      <c r="EX14" s="143"/>
      <c r="EY14" s="143"/>
      <c r="EZ14" s="143"/>
      <c r="FA14" s="143"/>
      <c r="FB14" s="143"/>
      <c r="FC14" s="143"/>
      <c r="FD14" s="143"/>
      <c r="FE14" s="143"/>
      <c r="FF14" s="143"/>
      <c r="FG14" s="143"/>
      <c r="FH14" s="143"/>
      <c r="FI14" s="143"/>
      <c r="FJ14" s="143"/>
      <c r="FK14" s="143"/>
      <c r="FL14" s="143"/>
      <c r="FM14" s="143"/>
      <c r="FN14" s="143"/>
      <c r="FO14" s="143"/>
      <c r="FP14" s="143"/>
      <c r="FQ14" s="143"/>
      <c r="FR14" s="143"/>
      <c r="FS14" s="143"/>
    </row>
    <row r="15" spans="1:175" s="147" customFormat="1" x14ac:dyDescent="0.2">
      <c r="A15" s="135">
        <v>4</v>
      </c>
      <c r="B15" s="135">
        <v>4</v>
      </c>
      <c r="C15" s="135">
        <v>4</v>
      </c>
      <c r="D15" s="135">
        <v>4</v>
      </c>
      <c r="E15" s="135">
        <v>4</v>
      </c>
      <c r="F15" s="135">
        <v>4</v>
      </c>
      <c r="G15" s="135">
        <v>4</v>
      </c>
      <c r="H15" s="135">
        <v>4</v>
      </c>
      <c r="I15" s="135">
        <v>4</v>
      </c>
      <c r="J15" s="135">
        <v>4</v>
      </c>
      <c r="K15" s="135">
        <v>4</v>
      </c>
      <c r="L15" s="135">
        <v>4</v>
      </c>
      <c r="M15" s="135">
        <v>4</v>
      </c>
      <c r="N15" s="135">
        <v>4</v>
      </c>
      <c r="O15" s="135">
        <v>4</v>
      </c>
      <c r="P15" s="135">
        <v>4</v>
      </c>
      <c r="Q15" s="135">
        <v>4</v>
      </c>
      <c r="R15" s="135">
        <v>4</v>
      </c>
      <c r="S15" s="135">
        <v>4</v>
      </c>
      <c r="T15" s="135">
        <v>4</v>
      </c>
      <c r="U15" s="135">
        <v>4</v>
      </c>
      <c r="V15" s="135">
        <v>4</v>
      </c>
      <c r="W15" s="135">
        <v>4</v>
      </c>
      <c r="X15" s="135">
        <v>4</v>
      </c>
      <c r="Y15" s="135">
        <v>4</v>
      </c>
      <c r="Z15" s="135">
        <v>4</v>
      </c>
      <c r="AA15" s="135">
        <v>4</v>
      </c>
      <c r="AB15" s="135">
        <v>4</v>
      </c>
      <c r="AC15" s="135">
        <v>4</v>
      </c>
      <c r="AD15" s="135">
        <v>4</v>
      </c>
      <c r="AE15" s="135">
        <v>4</v>
      </c>
      <c r="AF15" s="135">
        <v>4</v>
      </c>
      <c r="AG15" s="135">
        <v>4</v>
      </c>
      <c r="AH15" s="135">
        <v>4</v>
      </c>
      <c r="AI15" s="135">
        <v>4</v>
      </c>
      <c r="AJ15" s="135">
        <v>4</v>
      </c>
      <c r="AK15" s="135"/>
      <c r="AL15" s="135"/>
      <c r="AM15" s="135"/>
      <c r="AN15" s="135"/>
      <c r="AO15" s="135"/>
      <c r="AP15" s="135">
        <v>4</v>
      </c>
      <c r="AQ15" s="135">
        <v>4</v>
      </c>
      <c r="AR15" s="135">
        <v>4</v>
      </c>
      <c r="AS15" s="135">
        <v>4</v>
      </c>
      <c r="AT15" s="135">
        <v>4</v>
      </c>
      <c r="AU15" s="135">
        <v>4</v>
      </c>
      <c r="AV15" s="135">
        <v>4</v>
      </c>
      <c r="AW15" s="135">
        <v>4</v>
      </c>
      <c r="AX15" s="135">
        <v>4</v>
      </c>
      <c r="AY15" s="135">
        <v>4</v>
      </c>
      <c r="AZ15" s="135">
        <v>4</v>
      </c>
      <c r="BA15" s="135">
        <v>4</v>
      </c>
      <c r="BB15" s="135">
        <v>4</v>
      </c>
      <c r="BC15" s="135">
        <v>4</v>
      </c>
      <c r="BD15" s="135">
        <v>4</v>
      </c>
      <c r="BE15" s="135">
        <v>4</v>
      </c>
      <c r="BF15" s="135">
        <v>4</v>
      </c>
      <c r="BG15" s="135">
        <v>4</v>
      </c>
      <c r="BH15" s="135">
        <v>4</v>
      </c>
      <c r="BI15" s="135">
        <v>4</v>
      </c>
      <c r="BJ15" s="135"/>
      <c r="BK15" s="135"/>
      <c r="BL15" s="135"/>
      <c r="BM15" s="135"/>
      <c r="BN15" s="135"/>
      <c r="BO15" s="135">
        <v>4</v>
      </c>
      <c r="BP15" s="135">
        <v>4</v>
      </c>
      <c r="BQ15" s="135">
        <v>4</v>
      </c>
      <c r="BR15" s="135">
        <v>4</v>
      </c>
      <c r="BS15" s="135">
        <v>4</v>
      </c>
      <c r="BT15" s="135">
        <v>4</v>
      </c>
      <c r="BU15" s="135">
        <v>4</v>
      </c>
      <c r="BV15" s="135">
        <v>4</v>
      </c>
      <c r="BW15" s="135">
        <v>4</v>
      </c>
      <c r="BX15" s="135">
        <v>4</v>
      </c>
      <c r="BY15" s="135">
        <v>4</v>
      </c>
      <c r="BZ15" s="135">
        <v>4</v>
      </c>
      <c r="CA15" s="135">
        <v>4</v>
      </c>
      <c r="CB15" s="135">
        <v>4</v>
      </c>
      <c r="CC15" s="135">
        <v>4</v>
      </c>
      <c r="CD15" s="135">
        <v>4</v>
      </c>
      <c r="CE15" s="135">
        <v>4</v>
      </c>
      <c r="CF15" s="135">
        <v>4</v>
      </c>
      <c r="CG15" s="135">
        <v>4</v>
      </c>
      <c r="CH15" s="135">
        <v>4</v>
      </c>
      <c r="CI15" s="135"/>
      <c r="CJ15" s="135"/>
      <c r="CK15" s="135"/>
      <c r="CL15" s="135"/>
      <c r="CM15" s="135"/>
      <c r="CN15" s="135">
        <v>4</v>
      </c>
      <c r="CO15" s="135">
        <v>4</v>
      </c>
      <c r="CP15" s="135">
        <v>4</v>
      </c>
      <c r="CQ15" s="135">
        <v>4</v>
      </c>
      <c r="CR15" s="135">
        <v>4</v>
      </c>
      <c r="CS15" s="135">
        <v>4</v>
      </c>
      <c r="CT15" s="135">
        <v>4</v>
      </c>
      <c r="CU15" s="135">
        <v>4</v>
      </c>
      <c r="CV15" s="135">
        <v>4</v>
      </c>
      <c r="CW15" s="135">
        <v>4</v>
      </c>
      <c r="CX15" s="135">
        <v>4</v>
      </c>
      <c r="CY15" s="135">
        <v>4</v>
      </c>
      <c r="CZ15" s="135">
        <v>4</v>
      </c>
      <c r="DA15" s="135">
        <v>4</v>
      </c>
      <c r="DB15" s="135">
        <v>4</v>
      </c>
      <c r="DC15" s="135">
        <v>4</v>
      </c>
      <c r="DD15" s="135">
        <v>4</v>
      </c>
      <c r="DE15" s="135">
        <v>4</v>
      </c>
      <c r="DF15" s="135">
        <v>4</v>
      </c>
      <c r="DG15" s="135">
        <v>4</v>
      </c>
      <c r="DH15" s="135"/>
      <c r="DI15" s="135"/>
      <c r="DJ15" s="135"/>
      <c r="DK15" s="135"/>
      <c r="DL15" s="135"/>
      <c r="DM15" s="135">
        <v>4</v>
      </c>
      <c r="DN15" s="135">
        <v>4</v>
      </c>
      <c r="DO15" s="135">
        <v>4</v>
      </c>
      <c r="DP15" s="135">
        <v>4</v>
      </c>
      <c r="DQ15" s="135">
        <v>4</v>
      </c>
      <c r="DR15" s="135">
        <v>4</v>
      </c>
      <c r="DS15" s="135">
        <v>4</v>
      </c>
      <c r="DT15" s="135">
        <v>4</v>
      </c>
      <c r="DU15" s="135">
        <v>4</v>
      </c>
      <c r="DV15" s="135">
        <v>4</v>
      </c>
      <c r="DW15" s="135">
        <v>4</v>
      </c>
      <c r="DX15" s="135">
        <v>4</v>
      </c>
      <c r="DY15" s="135">
        <v>4</v>
      </c>
      <c r="DZ15" s="135">
        <v>4</v>
      </c>
      <c r="EA15" s="135">
        <v>4</v>
      </c>
      <c r="EB15" s="135">
        <v>4</v>
      </c>
      <c r="EC15" s="135">
        <v>4</v>
      </c>
      <c r="ED15" s="135">
        <v>4</v>
      </c>
      <c r="EE15" s="135">
        <v>4</v>
      </c>
      <c r="EF15" s="135">
        <v>4</v>
      </c>
      <c r="EG15" s="135"/>
      <c r="EH15" s="135"/>
      <c r="EI15" s="135"/>
      <c r="EJ15" s="135"/>
      <c r="EK15" s="135"/>
      <c r="EL15" s="135">
        <v>4</v>
      </c>
      <c r="EM15" s="135">
        <v>4</v>
      </c>
      <c r="EN15" s="135">
        <v>4</v>
      </c>
      <c r="EO15" s="135">
        <v>4</v>
      </c>
      <c r="EP15" s="135">
        <v>4</v>
      </c>
      <c r="EQ15" s="135">
        <v>4</v>
      </c>
      <c r="ER15" s="135">
        <v>4</v>
      </c>
      <c r="ES15" s="135">
        <v>4</v>
      </c>
      <c r="ET15" s="135">
        <v>4</v>
      </c>
      <c r="EU15" s="135">
        <v>4</v>
      </c>
      <c r="EV15" s="135">
        <v>4</v>
      </c>
      <c r="EW15" s="135">
        <v>4</v>
      </c>
      <c r="EX15" s="135">
        <v>4</v>
      </c>
      <c r="EY15" s="135">
        <v>4</v>
      </c>
      <c r="EZ15" s="135">
        <v>4</v>
      </c>
      <c r="FA15" s="135">
        <v>4</v>
      </c>
      <c r="FB15" s="135">
        <v>4</v>
      </c>
      <c r="FC15" s="135">
        <v>4</v>
      </c>
      <c r="FD15" s="135">
        <v>4</v>
      </c>
      <c r="FE15" s="135">
        <v>4</v>
      </c>
      <c r="FF15" s="135"/>
      <c r="FG15" s="135"/>
      <c r="FH15" s="135"/>
      <c r="FI15" s="135"/>
      <c r="FJ15" s="135"/>
      <c r="FK15" s="135">
        <v>4</v>
      </c>
      <c r="FL15" s="135">
        <v>4</v>
      </c>
      <c r="FM15" s="135">
        <v>4</v>
      </c>
      <c r="FN15" s="135">
        <v>4</v>
      </c>
      <c r="FO15" s="135">
        <v>4</v>
      </c>
      <c r="FP15" s="135">
        <v>4</v>
      </c>
      <c r="FQ15" s="135">
        <v>4</v>
      </c>
      <c r="FR15" s="135">
        <v>4</v>
      </c>
      <c r="FS15" s="135">
        <v>4</v>
      </c>
    </row>
    <row r="16" spans="1:175" ht="66.75" customHeight="1" x14ac:dyDescent="0.2">
      <c r="A16" s="148">
        <v>4</v>
      </c>
      <c r="B16" s="138" t="s">
        <v>1151</v>
      </c>
      <c r="C16" s="138" t="s">
        <v>1152</v>
      </c>
      <c r="D16" s="138"/>
      <c r="E16" s="138" t="s">
        <v>1153</v>
      </c>
      <c r="F16" s="138"/>
      <c r="G16" s="139" t="s">
        <v>1154</v>
      </c>
      <c r="H16" s="138"/>
      <c r="I16" s="138">
        <v>3</v>
      </c>
      <c r="J16" s="138"/>
      <c r="K16" s="138">
        <v>3</v>
      </c>
      <c r="L16" s="138"/>
      <c r="M16" s="139">
        <v>0.5</v>
      </c>
      <c r="N16" s="138"/>
      <c r="O16" s="140">
        <v>44046</v>
      </c>
      <c r="P16" s="140">
        <v>44046</v>
      </c>
      <c r="Q16" s="140">
        <v>44046</v>
      </c>
      <c r="R16" s="140">
        <v>44046</v>
      </c>
      <c r="S16" s="141">
        <v>34</v>
      </c>
      <c r="T16" s="141">
        <v>65</v>
      </c>
      <c r="U16" s="141">
        <v>45</v>
      </c>
      <c r="V16" s="141">
        <v>63</v>
      </c>
      <c r="W16" s="141">
        <f t="shared" si="1"/>
        <v>4</v>
      </c>
      <c r="X16" s="141">
        <f t="shared" si="0"/>
        <v>8</v>
      </c>
      <c r="Y16" s="141">
        <f t="shared" si="0"/>
        <v>5</v>
      </c>
      <c r="Z16" s="141">
        <f t="shared" si="0"/>
        <v>7</v>
      </c>
      <c r="AA16" s="142" t="s">
        <v>1226</v>
      </c>
      <c r="AB16" s="142" t="s">
        <v>1265</v>
      </c>
      <c r="AC16" s="142" t="s">
        <v>1312</v>
      </c>
      <c r="AD16" s="142" t="s">
        <v>1355</v>
      </c>
      <c r="AE16" s="142"/>
      <c r="AF16" s="142" t="s">
        <v>1227</v>
      </c>
      <c r="AG16" s="142" t="s">
        <v>1266</v>
      </c>
      <c r="AH16" s="142" t="s">
        <v>1313</v>
      </c>
      <c r="AI16" s="142" t="s">
        <v>1356</v>
      </c>
      <c r="AJ16" s="142"/>
      <c r="AK16" s="142" t="s">
        <v>1228</v>
      </c>
      <c r="AL16" s="142" t="s">
        <v>1267</v>
      </c>
      <c r="AM16" s="142" t="s">
        <v>1314</v>
      </c>
      <c r="AN16" s="142" t="s">
        <v>1357</v>
      </c>
      <c r="AO16" s="142"/>
      <c r="AP16" s="142"/>
      <c r="AQ16" s="142" t="s">
        <v>1268</v>
      </c>
      <c r="AR16" s="142" t="s">
        <v>1315</v>
      </c>
      <c r="AS16" s="142" t="s">
        <v>1410</v>
      </c>
      <c r="AT16" s="142"/>
      <c r="AU16" s="142"/>
      <c r="AV16" s="142" t="s">
        <v>1269</v>
      </c>
      <c r="AW16" s="142"/>
      <c r="AX16" s="142" t="s">
        <v>1358</v>
      </c>
      <c r="AY16" s="142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2" t="s">
        <v>1226</v>
      </c>
      <c r="BZ16" s="142" t="s">
        <v>1265</v>
      </c>
      <c r="CA16" s="142" t="s">
        <v>1312</v>
      </c>
      <c r="CB16" s="142" t="s">
        <v>1355</v>
      </c>
      <c r="CC16" s="142"/>
      <c r="CD16" s="142" t="s">
        <v>1227</v>
      </c>
      <c r="CE16" s="142" t="s">
        <v>1266</v>
      </c>
      <c r="CF16" s="142" t="s">
        <v>1313</v>
      </c>
      <c r="CG16" s="142" t="s">
        <v>1356</v>
      </c>
      <c r="CH16" s="142"/>
      <c r="CI16" s="142" t="s">
        <v>1228</v>
      </c>
      <c r="CJ16" s="142" t="s">
        <v>1267</v>
      </c>
      <c r="CK16" s="142" t="s">
        <v>1314</v>
      </c>
      <c r="CL16" s="142" t="s">
        <v>1357</v>
      </c>
      <c r="CM16" s="142"/>
      <c r="CN16" s="142"/>
      <c r="CO16" s="142" t="s">
        <v>1268</v>
      </c>
      <c r="CP16" s="142" t="s">
        <v>1315</v>
      </c>
      <c r="CQ16" s="142" t="s">
        <v>1410</v>
      </c>
      <c r="CR16" s="142"/>
      <c r="CS16" s="142"/>
      <c r="CT16" s="142" t="s">
        <v>1269</v>
      </c>
      <c r="CU16" s="142"/>
      <c r="CV16" s="142" t="s">
        <v>1358</v>
      </c>
      <c r="CW16" s="142"/>
      <c r="CX16" s="143"/>
      <c r="CY16" s="143"/>
      <c r="CZ16" s="143"/>
      <c r="DA16" s="143"/>
      <c r="DB16" s="143"/>
      <c r="DC16" s="143"/>
      <c r="DD16" s="143"/>
      <c r="DE16" s="143"/>
      <c r="DF16" s="143"/>
      <c r="DG16" s="143"/>
      <c r="DH16" s="143"/>
      <c r="DI16" s="143"/>
      <c r="DJ16" s="143"/>
      <c r="DK16" s="143"/>
      <c r="DL16" s="143"/>
      <c r="DM16" s="143"/>
      <c r="DN16" s="143"/>
      <c r="DO16" s="143"/>
      <c r="DP16" s="143"/>
      <c r="DQ16" s="143"/>
      <c r="DR16" s="143"/>
      <c r="DS16" s="143"/>
      <c r="DT16" s="143"/>
      <c r="DU16" s="143"/>
      <c r="DV16" s="143"/>
      <c r="DW16" s="144" t="s">
        <v>1211</v>
      </c>
      <c r="DX16" s="144" t="s">
        <v>1250</v>
      </c>
      <c r="DY16" s="144" t="s">
        <v>1295</v>
      </c>
      <c r="DZ16" s="144" t="s">
        <v>1338</v>
      </c>
      <c r="EA16" s="144"/>
      <c r="EB16" s="144" t="s">
        <v>1212</v>
      </c>
      <c r="EC16" s="144" t="s">
        <v>1251</v>
      </c>
      <c r="ED16" s="144" t="s">
        <v>1296</v>
      </c>
      <c r="EE16" s="144" t="s">
        <v>1339</v>
      </c>
      <c r="EF16" s="144"/>
      <c r="EG16" s="144" t="s">
        <v>1213</v>
      </c>
      <c r="EH16" s="144" t="s">
        <v>1252</v>
      </c>
      <c r="EI16" s="144" t="s">
        <v>1297</v>
      </c>
      <c r="EJ16" s="144" t="s">
        <v>1340</v>
      </c>
      <c r="EK16" s="144"/>
      <c r="EL16" s="144"/>
      <c r="EM16" s="144" t="s">
        <v>1253</v>
      </c>
      <c r="EN16" s="144" t="s">
        <v>1298</v>
      </c>
      <c r="EO16" s="144" t="s">
        <v>1410</v>
      </c>
      <c r="EP16" s="144"/>
      <c r="EQ16" s="144"/>
      <c r="ER16" s="144" t="s">
        <v>1254</v>
      </c>
      <c r="ES16" s="144"/>
      <c r="ET16" s="144" t="s">
        <v>1349</v>
      </c>
      <c r="EU16" s="144"/>
      <c r="EV16" s="143"/>
      <c r="EW16" s="143"/>
      <c r="EX16" s="143"/>
      <c r="EY16" s="143"/>
      <c r="EZ16" s="143"/>
      <c r="FA16" s="143"/>
      <c r="FB16" s="143"/>
      <c r="FC16" s="143"/>
      <c r="FD16" s="143"/>
      <c r="FE16" s="143"/>
      <c r="FF16" s="143"/>
      <c r="FG16" s="143"/>
      <c r="FH16" s="143"/>
      <c r="FI16" s="143"/>
      <c r="FJ16" s="143"/>
      <c r="FK16" s="143"/>
      <c r="FL16" s="143"/>
      <c r="FM16" s="143"/>
      <c r="FN16" s="143"/>
      <c r="FO16" s="143"/>
      <c r="FP16" s="143"/>
      <c r="FQ16" s="143"/>
      <c r="FR16" s="143"/>
      <c r="FS16" s="143"/>
    </row>
    <row r="17" spans="1:175" ht="63" customHeight="1" x14ac:dyDescent="0.2">
      <c r="A17" s="148">
        <v>4</v>
      </c>
      <c r="B17" s="138" t="s">
        <v>1162</v>
      </c>
      <c r="C17" s="138">
        <v>1.5</v>
      </c>
      <c r="D17" s="138"/>
      <c r="E17" s="138">
        <v>1.5</v>
      </c>
      <c r="F17" s="138">
        <v>1.5</v>
      </c>
      <c r="G17" s="138">
        <v>1.5</v>
      </c>
      <c r="H17" s="139" t="s">
        <v>1163</v>
      </c>
      <c r="I17" s="138">
        <v>1.5</v>
      </c>
      <c r="J17" s="138"/>
      <c r="K17" s="138">
        <v>1.5</v>
      </c>
      <c r="L17" s="138">
        <v>1.5</v>
      </c>
      <c r="M17" s="138">
        <v>1.5</v>
      </c>
      <c r="N17" s="139">
        <v>0.75</v>
      </c>
      <c r="O17" s="140">
        <v>44046</v>
      </c>
      <c r="P17" s="140">
        <v>44046</v>
      </c>
      <c r="Q17" s="140">
        <v>44046</v>
      </c>
      <c r="R17" s="140">
        <v>44046</v>
      </c>
      <c r="S17" s="141">
        <v>34</v>
      </c>
      <c r="T17" s="141">
        <v>65</v>
      </c>
      <c r="U17" s="141">
        <v>45</v>
      </c>
      <c r="V17" s="141">
        <v>63</v>
      </c>
      <c r="W17" s="141">
        <f t="shared" si="1"/>
        <v>4</v>
      </c>
      <c r="X17" s="141">
        <f t="shared" si="0"/>
        <v>8</v>
      </c>
      <c r="Y17" s="141">
        <f t="shared" si="0"/>
        <v>5</v>
      </c>
      <c r="Z17" s="141">
        <f t="shared" si="0"/>
        <v>7</v>
      </c>
      <c r="AA17" s="142" t="s">
        <v>1210</v>
      </c>
      <c r="AB17" s="142" t="s">
        <v>1245</v>
      </c>
      <c r="AC17" s="142" t="s">
        <v>1290</v>
      </c>
      <c r="AD17" s="142" t="s">
        <v>1333</v>
      </c>
      <c r="AE17" s="142"/>
      <c r="AF17" s="142" t="s">
        <v>1206</v>
      </c>
      <c r="AG17" s="142" t="s">
        <v>1246</v>
      </c>
      <c r="AH17" s="142" t="s">
        <v>1291</v>
      </c>
      <c r="AI17" s="142" t="s">
        <v>1334</v>
      </c>
      <c r="AJ17" s="142"/>
      <c r="AK17" s="142" t="s">
        <v>1207</v>
      </c>
      <c r="AL17" s="142" t="s">
        <v>1247</v>
      </c>
      <c r="AM17" s="142" t="s">
        <v>1292</v>
      </c>
      <c r="AN17" s="142" t="s">
        <v>1335</v>
      </c>
      <c r="AO17" s="142"/>
      <c r="AP17" s="142"/>
      <c r="AQ17" s="142" t="s">
        <v>1248</v>
      </c>
      <c r="AR17" s="142" t="s">
        <v>1293</v>
      </c>
      <c r="AS17" s="142" t="s">
        <v>1410</v>
      </c>
      <c r="AT17" s="142"/>
      <c r="AU17" s="142"/>
      <c r="AV17" s="142" t="s">
        <v>1249</v>
      </c>
      <c r="AW17" s="142"/>
      <c r="AX17" s="142" t="s">
        <v>1348</v>
      </c>
      <c r="AY17" s="142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3"/>
      <c r="BY17" s="142" t="s">
        <v>1210</v>
      </c>
      <c r="BZ17" s="142" t="s">
        <v>1245</v>
      </c>
      <c r="CA17" s="142" t="s">
        <v>1290</v>
      </c>
      <c r="CB17" s="142" t="s">
        <v>1333</v>
      </c>
      <c r="CC17" s="142"/>
      <c r="CD17" s="142" t="s">
        <v>1206</v>
      </c>
      <c r="CE17" s="142" t="s">
        <v>1246</v>
      </c>
      <c r="CF17" s="142" t="s">
        <v>1291</v>
      </c>
      <c r="CG17" s="142" t="s">
        <v>1334</v>
      </c>
      <c r="CH17" s="142"/>
      <c r="CI17" s="142" t="s">
        <v>1207</v>
      </c>
      <c r="CJ17" s="142" t="s">
        <v>1247</v>
      </c>
      <c r="CK17" s="142" t="s">
        <v>1292</v>
      </c>
      <c r="CL17" s="142" t="s">
        <v>1335</v>
      </c>
      <c r="CM17" s="142"/>
      <c r="CN17" s="142"/>
      <c r="CO17" s="142" t="s">
        <v>1248</v>
      </c>
      <c r="CP17" s="142" t="s">
        <v>1293</v>
      </c>
      <c r="CQ17" s="142" t="s">
        <v>1410</v>
      </c>
      <c r="CR17" s="142"/>
      <c r="CS17" s="142"/>
      <c r="CT17" s="142" t="s">
        <v>1249</v>
      </c>
      <c r="CU17" s="142"/>
      <c r="CV17" s="142" t="s">
        <v>1348</v>
      </c>
      <c r="CW17" s="142"/>
      <c r="CX17" s="145" t="s">
        <v>1210</v>
      </c>
      <c r="CY17" s="145" t="s">
        <v>1245</v>
      </c>
      <c r="CZ17" s="145" t="s">
        <v>1290</v>
      </c>
      <c r="DA17" s="145" t="s">
        <v>1333</v>
      </c>
      <c r="DB17" s="145"/>
      <c r="DC17" s="145" t="s">
        <v>1206</v>
      </c>
      <c r="DD17" s="145" t="s">
        <v>1246</v>
      </c>
      <c r="DE17" s="145" t="s">
        <v>1291</v>
      </c>
      <c r="DF17" s="145" t="s">
        <v>1334</v>
      </c>
      <c r="DG17" s="145"/>
      <c r="DH17" s="145" t="s">
        <v>1207</v>
      </c>
      <c r="DI17" s="145" t="s">
        <v>1247</v>
      </c>
      <c r="DJ17" s="145" t="s">
        <v>1292</v>
      </c>
      <c r="DK17" s="145" t="s">
        <v>1335</v>
      </c>
      <c r="DL17" s="145"/>
      <c r="DM17" s="145"/>
      <c r="DN17" s="145" t="s">
        <v>1248</v>
      </c>
      <c r="DO17" s="145" t="s">
        <v>1293</v>
      </c>
      <c r="DP17" s="145" t="s">
        <v>1410</v>
      </c>
      <c r="DQ17" s="145"/>
      <c r="DR17" s="145"/>
      <c r="DS17" s="145" t="s">
        <v>1249</v>
      </c>
      <c r="DT17" s="145"/>
      <c r="DU17" s="145" t="s">
        <v>1348</v>
      </c>
      <c r="DV17" s="145"/>
      <c r="DW17" s="142" t="s">
        <v>1210</v>
      </c>
      <c r="DX17" s="142" t="s">
        <v>1245</v>
      </c>
      <c r="DY17" s="142" t="s">
        <v>1290</v>
      </c>
      <c r="DZ17" s="142" t="s">
        <v>1333</v>
      </c>
      <c r="EA17" s="142"/>
      <c r="EB17" s="142" t="s">
        <v>1206</v>
      </c>
      <c r="EC17" s="142" t="s">
        <v>1246</v>
      </c>
      <c r="ED17" s="142" t="s">
        <v>1291</v>
      </c>
      <c r="EE17" s="142" t="s">
        <v>1334</v>
      </c>
      <c r="EF17" s="142"/>
      <c r="EG17" s="142" t="s">
        <v>1207</v>
      </c>
      <c r="EH17" s="142" t="s">
        <v>1247</v>
      </c>
      <c r="EI17" s="142" t="s">
        <v>1292</v>
      </c>
      <c r="EJ17" s="142" t="s">
        <v>1335</v>
      </c>
      <c r="EK17" s="142"/>
      <c r="EL17" s="142"/>
      <c r="EM17" s="142" t="s">
        <v>1248</v>
      </c>
      <c r="EN17" s="142" t="s">
        <v>1293</v>
      </c>
      <c r="EO17" s="142" t="s">
        <v>1410</v>
      </c>
      <c r="EP17" s="142"/>
      <c r="EQ17" s="142"/>
      <c r="ER17" s="142" t="s">
        <v>1249</v>
      </c>
      <c r="ES17" s="142"/>
      <c r="ET17" s="142" t="s">
        <v>1348</v>
      </c>
      <c r="EU17" s="142"/>
      <c r="EV17" s="146" t="s">
        <v>1229</v>
      </c>
      <c r="EW17" s="146" t="s">
        <v>1270</v>
      </c>
      <c r="EX17" s="146" t="s">
        <v>1316</v>
      </c>
      <c r="EY17" s="146" t="s">
        <v>1359</v>
      </c>
      <c r="EZ17" s="146"/>
      <c r="FA17" s="146" t="s">
        <v>1230</v>
      </c>
      <c r="FB17" s="146" t="s">
        <v>1271</v>
      </c>
      <c r="FC17" s="146" t="s">
        <v>1317</v>
      </c>
      <c r="FD17" s="146" t="s">
        <v>1360</v>
      </c>
      <c r="FE17" s="146"/>
      <c r="FF17" s="146" t="s">
        <v>1231</v>
      </c>
      <c r="FG17" s="146" t="s">
        <v>1272</v>
      </c>
      <c r="FH17" s="146" t="s">
        <v>1318</v>
      </c>
      <c r="FI17" s="146" t="s">
        <v>1361</v>
      </c>
      <c r="FJ17" s="146"/>
      <c r="FK17" s="146"/>
      <c r="FL17" s="146" t="s">
        <v>1273</v>
      </c>
      <c r="FM17" s="146" t="s">
        <v>1319</v>
      </c>
      <c r="FN17" s="146" t="s">
        <v>1410</v>
      </c>
      <c r="FO17" s="146"/>
      <c r="FP17" s="146"/>
      <c r="FQ17" s="146" t="s">
        <v>1274</v>
      </c>
      <c r="FR17" s="146"/>
      <c r="FS17" s="146" t="s">
        <v>1362</v>
      </c>
    </row>
    <row r="18" spans="1:175" ht="61" customHeight="1" x14ac:dyDescent="0.2">
      <c r="A18" s="148">
        <v>4</v>
      </c>
      <c r="B18" s="138" t="s">
        <v>1171</v>
      </c>
      <c r="C18" s="138"/>
      <c r="D18" s="138">
        <v>2</v>
      </c>
      <c r="E18" s="138"/>
      <c r="F18" s="138">
        <v>2</v>
      </c>
      <c r="G18" s="139" t="s">
        <v>1131</v>
      </c>
      <c r="H18" s="138"/>
      <c r="I18" s="138"/>
      <c r="J18" s="138">
        <v>2</v>
      </c>
      <c r="K18" s="138"/>
      <c r="L18" s="138">
        <v>2</v>
      </c>
      <c r="M18" s="139">
        <v>0.25</v>
      </c>
      <c r="N18" s="138"/>
      <c r="O18" s="140">
        <v>44046</v>
      </c>
      <c r="P18" s="140">
        <v>44046</v>
      </c>
      <c r="Q18" s="140">
        <v>44046</v>
      </c>
      <c r="R18" s="140">
        <v>44046</v>
      </c>
      <c r="S18" s="141">
        <v>34</v>
      </c>
      <c r="T18" s="141">
        <v>65</v>
      </c>
      <c r="U18" s="141">
        <v>45</v>
      </c>
      <c r="V18" s="141">
        <v>63</v>
      </c>
      <c r="W18" s="141">
        <f t="shared" si="1"/>
        <v>4</v>
      </c>
      <c r="X18" s="141">
        <f t="shared" si="0"/>
        <v>8</v>
      </c>
      <c r="Y18" s="141">
        <f t="shared" si="0"/>
        <v>5</v>
      </c>
      <c r="Z18" s="141">
        <f t="shared" si="0"/>
        <v>7</v>
      </c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45" t="s">
        <v>1232</v>
      </c>
      <c r="BA18" s="145" t="s">
        <v>1275</v>
      </c>
      <c r="BB18" s="145" t="s">
        <v>1320</v>
      </c>
      <c r="BC18" s="145" t="s">
        <v>1363</v>
      </c>
      <c r="BD18" s="145"/>
      <c r="BE18" s="145" t="s">
        <v>1233</v>
      </c>
      <c r="BF18" s="145" t="s">
        <v>1276</v>
      </c>
      <c r="BG18" s="145" t="s">
        <v>1321</v>
      </c>
      <c r="BH18" s="145" t="s">
        <v>1364</v>
      </c>
      <c r="BI18" s="145"/>
      <c r="BJ18" s="145" t="s">
        <v>1234</v>
      </c>
      <c r="BK18" s="145" t="s">
        <v>1277</v>
      </c>
      <c r="BL18" s="145" t="s">
        <v>1322</v>
      </c>
      <c r="BM18" s="145" t="s">
        <v>1365</v>
      </c>
      <c r="BN18" s="145"/>
      <c r="BO18" s="145"/>
      <c r="BP18" s="145" t="s">
        <v>1278</v>
      </c>
      <c r="BQ18" s="145" t="s">
        <v>1323</v>
      </c>
      <c r="BR18" s="145" t="s">
        <v>1410</v>
      </c>
      <c r="BS18" s="145"/>
      <c r="BT18" s="145"/>
      <c r="BU18" s="145" t="s">
        <v>1279</v>
      </c>
      <c r="BV18" s="145"/>
      <c r="BW18" s="145" t="s">
        <v>1366</v>
      </c>
      <c r="BX18" s="145"/>
      <c r="BY18" s="137"/>
      <c r="BZ18" s="137"/>
      <c r="CA18" s="137"/>
      <c r="CB18" s="137"/>
      <c r="CC18" s="137"/>
      <c r="CD18" s="137"/>
      <c r="CE18" s="137"/>
      <c r="CF18" s="137"/>
      <c r="CG18" s="137"/>
      <c r="CH18" s="137"/>
      <c r="CI18" s="137"/>
      <c r="CJ18" s="137"/>
      <c r="CK18" s="137"/>
      <c r="CL18" s="137"/>
      <c r="CM18" s="137"/>
      <c r="CN18" s="137"/>
      <c r="CO18" s="137"/>
      <c r="CP18" s="137"/>
      <c r="CQ18" s="137"/>
      <c r="CR18" s="137"/>
      <c r="CS18" s="137"/>
      <c r="CT18" s="137"/>
      <c r="CU18" s="137"/>
      <c r="CV18" s="137"/>
      <c r="CW18" s="137"/>
      <c r="CX18" s="145" t="s">
        <v>1232</v>
      </c>
      <c r="CY18" s="145" t="s">
        <v>1275</v>
      </c>
      <c r="CZ18" s="145" t="s">
        <v>1320</v>
      </c>
      <c r="DA18" s="145" t="s">
        <v>1363</v>
      </c>
      <c r="DB18" s="145"/>
      <c r="DC18" s="145" t="s">
        <v>1233</v>
      </c>
      <c r="DD18" s="145" t="s">
        <v>1276</v>
      </c>
      <c r="DE18" s="145" t="s">
        <v>1321</v>
      </c>
      <c r="DF18" s="145" t="s">
        <v>1364</v>
      </c>
      <c r="DG18" s="145"/>
      <c r="DH18" s="145" t="s">
        <v>1234</v>
      </c>
      <c r="DI18" s="145" t="s">
        <v>1277</v>
      </c>
      <c r="DJ18" s="145" t="s">
        <v>1322</v>
      </c>
      <c r="DK18" s="145" t="s">
        <v>1365</v>
      </c>
      <c r="DL18" s="145"/>
      <c r="DM18" s="145"/>
      <c r="DN18" s="145" t="s">
        <v>1278</v>
      </c>
      <c r="DO18" s="145" t="s">
        <v>1323</v>
      </c>
      <c r="DP18" s="145" t="s">
        <v>1410</v>
      </c>
      <c r="DQ18" s="145"/>
      <c r="DR18" s="145"/>
      <c r="DS18" s="145" t="s">
        <v>1279</v>
      </c>
      <c r="DT18" s="145"/>
      <c r="DU18" s="145" t="s">
        <v>1366</v>
      </c>
      <c r="DV18" s="145"/>
      <c r="DW18" s="144" t="s">
        <v>1221</v>
      </c>
      <c r="DX18" s="144" t="s">
        <v>1260</v>
      </c>
      <c r="DY18" s="144" t="s">
        <v>1305</v>
      </c>
      <c r="DZ18" s="144" t="s">
        <v>1350</v>
      </c>
      <c r="EA18" s="144"/>
      <c r="EB18" s="144" t="s">
        <v>1222</v>
      </c>
      <c r="EC18" s="144" t="s">
        <v>1261</v>
      </c>
      <c r="ED18" s="144" t="s">
        <v>1306</v>
      </c>
      <c r="EE18" s="144" t="s">
        <v>1351</v>
      </c>
      <c r="EF18" s="144"/>
      <c r="EG18" s="144" t="s">
        <v>1223</v>
      </c>
      <c r="EH18" s="144" t="s">
        <v>1262</v>
      </c>
      <c r="EI18" s="144" t="s">
        <v>1307</v>
      </c>
      <c r="EJ18" s="144" t="s">
        <v>1352</v>
      </c>
      <c r="EK18" s="144"/>
      <c r="EL18" s="144"/>
      <c r="EM18" s="144" t="s">
        <v>1263</v>
      </c>
      <c r="EN18" s="144" t="s">
        <v>1308</v>
      </c>
      <c r="EO18" s="144" t="s">
        <v>1410</v>
      </c>
      <c r="EP18" s="144"/>
      <c r="EQ18" s="144"/>
      <c r="ER18" s="144" t="s">
        <v>1264</v>
      </c>
      <c r="ES18" s="144"/>
      <c r="ET18" s="144" t="s">
        <v>1354</v>
      </c>
      <c r="EU18" s="144"/>
      <c r="EV18" s="143"/>
      <c r="EW18" s="143"/>
      <c r="EX18" s="143"/>
      <c r="EY18" s="143"/>
      <c r="EZ18" s="143"/>
      <c r="FA18" s="143"/>
      <c r="FB18" s="143"/>
      <c r="FC18" s="143"/>
      <c r="FD18" s="143"/>
      <c r="FE18" s="143"/>
      <c r="FF18" s="143"/>
      <c r="FG18" s="143"/>
      <c r="FH18" s="143"/>
      <c r="FI18" s="143"/>
      <c r="FJ18" s="143"/>
      <c r="FK18" s="143"/>
      <c r="FL18" s="143"/>
      <c r="FM18" s="143"/>
      <c r="FN18" s="143"/>
      <c r="FO18" s="143"/>
      <c r="FP18" s="143"/>
      <c r="FQ18" s="143"/>
      <c r="FR18" s="143"/>
      <c r="FS18" s="143"/>
    </row>
    <row r="19" spans="1:175" ht="16" x14ac:dyDescent="0.2">
      <c r="A19" s="150">
        <v>4</v>
      </c>
      <c r="B19" s="151" t="s">
        <v>1179</v>
      </c>
      <c r="C19" s="138">
        <v>1.5</v>
      </c>
      <c r="D19" s="138">
        <v>1.5</v>
      </c>
      <c r="E19" s="138">
        <v>1.5</v>
      </c>
      <c r="F19" s="138"/>
      <c r="G19" s="138">
        <v>1.5</v>
      </c>
      <c r="H19" s="138"/>
      <c r="I19" s="138">
        <v>1.5</v>
      </c>
      <c r="J19" s="138">
        <v>1.5</v>
      </c>
      <c r="K19" s="138">
        <v>1.5</v>
      </c>
      <c r="L19" s="138"/>
      <c r="M19" s="138">
        <v>1.5</v>
      </c>
      <c r="N19" s="138"/>
      <c r="O19" s="140">
        <v>44046</v>
      </c>
      <c r="P19" s="140">
        <v>44046</v>
      </c>
      <c r="Q19" s="140">
        <v>44046</v>
      </c>
      <c r="R19" s="140">
        <v>44046</v>
      </c>
      <c r="S19" s="141">
        <v>34</v>
      </c>
      <c r="T19" s="141">
        <v>65</v>
      </c>
      <c r="U19" s="141">
        <v>45</v>
      </c>
      <c r="V19" s="141">
        <v>63</v>
      </c>
      <c r="W19" s="141">
        <f t="shared" si="1"/>
        <v>4</v>
      </c>
      <c r="X19" s="141">
        <f t="shared" si="0"/>
        <v>8</v>
      </c>
      <c r="Y19" s="141">
        <f t="shared" si="0"/>
        <v>5</v>
      </c>
      <c r="Z19" s="141">
        <f t="shared" si="0"/>
        <v>7</v>
      </c>
      <c r="AA19" s="142" t="s">
        <v>1210</v>
      </c>
      <c r="AB19" s="142" t="s">
        <v>1245</v>
      </c>
      <c r="AC19" s="142" t="s">
        <v>1290</v>
      </c>
      <c r="AD19" s="142" t="s">
        <v>1333</v>
      </c>
      <c r="AE19" s="142"/>
      <c r="AF19" s="142" t="s">
        <v>1206</v>
      </c>
      <c r="AG19" s="142" t="s">
        <v>1246</v>
      </c>
      <c r="AH19" s="142" t="s">
        <v>1291</v>
      </c>
      <c r="AI19" s="142" t="s">
        <v>1334</v>
      </c>
      <c r="AJ19" s="142"/>
      <c r="AK19" s="142" t="s">
        <v>1207</v>
      </c>
      <c r="AL19" s="142" t="s">
        <v>1247</v>
      </c>
      <c r="AM19" s="142" t="s">
        <v>1292</v>
      </c>
      <c r="AN19" s="142" t="s">
        <v>1335</v>
      </c>
      <c r="AO19" s="142"/>
      <c r="AP19" s="142"/>
      <c r="AQ19" s="142" t="s">
        <v>1248</v>
      </c>
      <c r="AR19" s="142" t="s">
        <v>1293</v>
      </c>
      <c r="AS19" s="142" t="s">
        <v>1410</v>
      </c>
      <c r="AT19" s="142"/>
      <c r="AU19" s="142"/>
      <c r="AV19" s="142" t="s">
        <v>1249</v>
      </c>
      <c r="AW19" s="142"/>
      <c r="AX19" s="142" t="s">
        <v>1348</v>
      </c>
      <c r="AY19" s="142"/>
      <c r="AZ19" s="145" t="s">
        <v>1210</v>
      </c>
      <c r="BA19" s="145" t="s">
        <v>1245</v>
      </c>
      <c r="BB19" s="145" t="s">
        <v>1290</v>
      </c>
      <c r="BC19" s="145" t="s">
        <v>1333</v>
      </c>
      <c r="BD19" s="145"/>
      <c r="BE19" s="145" t="s">
        <v>1206</v>
      </c>
      <c r="BF19" s="145" t="s">
        <v>1246</v>
      </c>
      <c r="BG19" s="145" t="s">
        <v>1291</v>
      </c>
      <c r="BH19" s="145" t="s">
        <v>1334</v>
      </c>
      <c r="BI19" s="145"/>
      <c r="BJ19" s="145" t="s">
        <v>1207</v>
      </c>
      <c r="BK19" s="145" t="s">
        <v>1247</v>
      </c>
      <c r="BL19" s="145" t="s">
        <v>1292</v>
      </c>
      <c r="BM19" s="145" t="s">
        <v>1335</v>
      </c>
      <c r="BN19" s="145"/>
      <c r="BO19" s="145"/>
      <c r="BP19" s="145" t="s">
        <v>1248</v>
      </c>
      <c r="BQ19" s="145" t="s">
        <v>1293</v>
      </c>
      <c r="BR19" s="145" t="s">
        <v>1410</v>
      </c>
      <c r="BS19" s="145"/>
      <c r="BT19" s="145"/>
      <c r="BU19" s="145" t="s">
        <v>1249</v>
      </c>
      <c r="BV19" s="145"/>
      <c r="BW19" s="145" t="s">
        <v>1348</v>
      </c>
      <c r="BX19" s="145"/>
      <c r="BY19" s="142" t="s">
        <v>1210</v>
      </c>
      <c r="BZ19" s="142" t="s">
        <v>1245</v>
      </c>
      <c r="CA19" s="142" t="s">
        <v>1290</v>
      </c>
      <c r="CB19" s="142" t="s">
        <v>1333</v>
      </c>
      <c r="CC19" s="142"/>
      <c r="CD19" s="142" t="s">
        <v>1206</v>
      </c>
      <c r="CE19" s="142" t="s">
        <v>1246</v>
      </c>
      <c r="CF19" s="142" t="s">
        <v>1291</v>
      </c>
      <c r="CG19" s="142" t="s">
        <v>1334</v>
      </c>
      <c r="CH19" s="142"/>
      <c r="CI19" s="142" t="s">
        <v>1207</v>
      </c>
      <c r="CJ19" s="142" t="s">
        <v>1247</v>
      </c>
      <c r="CK19" s="142" t="s">
        <v>1292</v>
      </c>
      <c r="CL19" s="142" t="s">
        <v>1335</v>
      </c>
      <c r="CM19" s="142"/>
      <c r="CN19" s="142"/>
      <c r="CO19" s="142" t="s">
        <v>1248</v>
      </c>
      <c r="CP19" s="142" t="s">
        <v>1293</v>
      </c>
      <c r="CQ19" s="142" t="s">
        <v>1410</v>
      </c>
      <c r="CR19" s="142"/>
      <c r="CS19" s="142"/>
      <c r="CT19" s="142" t="s">
        <v>1249</v>
      </c>
      <c r="CU19" s="142"/>
      <c r="CV19" s="142" t="s">
        <v>1348</v>
      </c>
      <c r="CW19" s="142"/>
      <c r="CX19" s="143"/>
      <c r="CY19" s="143"/>
      <c r="CZ19" s="143"/>
      <c r="DA19" s="143"/>
      <c r="DB19" s="143"/>
      <c r="DC19" s="143"/>
      <c r="DD19" s="143"/>
      <c r="DE19" s="143"/>
      <c r="DF19" s="143"/>
      <c r="DG19" s="143"/>
      <c r="DH19" s="143"/>
      <c r="DI19" s="143"/>
      <c r="DJ19" s="143"/>
      <c r="DK19" s="143"/>
      <c r="DL19" s="143"/>
      <c r="DM19" s="143"/>
      <c r="DN19" s="143"/>
      <c r="DO19" s="143"/>
      <c r="DP19" s="143"/>
      <c r="DQ19" s="143"/>
      <c r="DR19" s="143"/>
      <c r="DS19" s="143"/>
      <c r="DT19" s="143"/>
      <c r="DU19" s="143"/>
      <c r="DV19" s="143"/>
      <c r="DW19" s="142" t="s">
        <v>1210</v>
      </c>
      <c r="DX19" s="142" t="s">
        <v>1245</v>
      </c>
      <c r="DY19" s="142" t="s">
        <v>1290</v>
      </c>
      <c r="DZ19" s="142" t="s">
        <v>1333</v>
      </c>
      <c r="EA19" s="142"/>
      <c r="EB19" s="142" t="s">
        <v>1206</v>
      </c>
      <c r="EC19" s="142" t="s">
        <v>1246</v>
      </c>
      <c r="ED19" s="142" t="s">
        <v>1291</v>
      </c>
      <c r="EE19" s="142" t="s">
        <v>1334</v>
      </c>
      <c r="EF19" s="142"/>
      <c r="EG19" s="142" t="s">
        <v>1207</v>
      </c>
      <c r="EH19" s="142" t="s">
        <v>1247</v>
      </c>
      <c r="EI19" s="142" t="s">
        <v>1292</v>
      </c>
      <c r="EJ19" s="142" t="s">
        <v>1335</v>
      </c>
      <c r="EK19" s="142"/>
      <c r="EL19" s="142"/>
      <c r="EM19" s="142" t="s">
        <v>1248</v>
      </c>
      <c r="EN19" s="142" t="s">
        <v>1293</v>
      </c>
      <c r="EO19" s="142" t="s">
        <v>1410</v>
      </c>
      <c r="EP19" s="142"/>
      <c r="EQ19" s="142"/>
      <c r="ER19" s="142" t="s">
        <v>1249</v>
      </c>
      <c r="ES19" s="142"/>
      <c r="ET19" s="142" t="s">
        <v>1348</v>
      </c>
      <c r="EU19" s="142"/>
      <c r="EV19" s="143"/>
      <c r="EW19" s="143"/>
      <c r="EX19" s="143"/>
      <c r="EY19" s="143"/>
      <c r="EZ19" s="143"/>
      <c r="FA19" s="143"/>
      <c r="FB19" s="143"/>
      <c r="FC19" s="143"/>
      <c r="FD19" s="143"/>
      <c r="FE19" s="143"/>
      <c r="FF19" s="143"/>
      <c r="FG19" s="143"/>
      <c r="FH19" s="143"/>
      <c r="FI19" s="143"/>
      <c r="FJ19" s="143"/>
      <c r="FK19" s="143"/>
      <c r="FL19" s="143"/>
      <c r="FM19" s="143"/>
      <c r="FN19" s="143"/>
      <c r="FO19" s="143"/>
      <c r="FP19" s="143"/>
      <c r="FQ19" s="143"/>
      <c r="FR19" s="143"/>
      <c r="FS19" s="143"/>
    </row>
    <row r="20" spans="1:175" s="137" customFormat="1" ht="71.25" customHeight="1" x14ac:dyDescent="0.2">
      <c r="A20" s="148">
        <v>4</v>
      </c>
      <c r="B20" s="138" t="s">
        <v>1180</v>
      </c>
      <c r="C20" s="138"/>
      <c r="D20" s="138">
        <v>4</v>
      </c>
      <c r="E20" s="138"/>
      <c r="F20" s="138">
        <v>4</v>
      </c>
      <c r="G20" s="138"/>
      <c r="H20" s="139" t="s">
        <v>1181</v>
      </c>
      <c r="I20" s="138"/>
      <c r="J20" s="138">
        <v>4</v>
      </c>
      <c r="K20" s="138"/>
      <c r="L20" s="138">
        <v>4</v>
      </c>
      <c r="M20" s="138"/>
      <c r="N20" s="139">
        <v>1</v>
      </c>
      <c r="O20" s="140">
        <v>44046</v>
      </c>
      <c r="P20" s="140">
        <v>44046</v>
      </c>
      <c r="Q20" s="140">
        <v>44046</v>
      </c>
      <c r="R20" s="140">
        <v>44046</v>
      </c>
      <c r="S20" s="141">
        <v>34</v>
      </c>
      <c r="T20" s="141">
        <v>65</v>
      </c>
      <c r="U20" s="141">
        <v>45</v>
      </c>
      <c r="V20" s="141">
        <v>63</v>
      </c>
      <c r="W20" s="141">
        <f t="shared" si="1"/>
        <v>4</v>
      </c>
      <c r="X20" s="141">
        <f t="shared" si="1"/>
        <v>8</v>
      </c>
      <c r="Y20" s="141">
        <f t="shared" si="1"/>
        <v>5</v>
      </c>
      <c r="Z20" s="141">
        <f t="shared" si="1"/>
        <v>7</v>
      </c>
      <c r="AZ20" s="145" t="s">
        <v>1235</v>
      </c>
      <c r="BA20" s="145" t="s">
        <v>1280</v>
      </c>
      <c r="BB20" s="145" t="s">
        <v>1324</v>
      </c>
      <c r="BC20" s="145" t="s">
        <v>1367</v>
      </c>
      <c r="BD20" s="145"/>
      <c r="BE20" s="145" t="s">
        <v>1236</v>
      </c>
      <c r="BF20" s="145" t="s">
        <v>1281</v>
      </c>
      <c r="BG20" s="145" t="s">
        <v>1325</v>
      </c>
      <c r="BH20" s="145" t="s">
        <v>1368</v>
      </c>
      <c r="BI20" s="145"/>
      <c r="BJ20" s="145" t="s">
        <v>1237</v>
      </c>
      <c r="BK20" s="145" t="s">
        <v>1282</v>
      </c>
      <c r="BL20" s="145" t="s">
        <v>1326</v>
      </c>
      <c r="BM20" s="145" t="s">
        <v>1369</v>
      </c>
      <c r="BN20" s="145"/>
      <c r="BO20" s="145"/>
      <c r="BP20" s="145" t="s">
        <v>1283</v>
      </c>
      <c r="BQ20" s="145" t="s">
        <v>1327</v>
      </c>
      <c r="BR20" s="145" t="s">
        <v>1410</v>
      </c>
      <c r="BS20" s="145"/>
      <c r="BT20" s="145"/>
      <c r="BU20" s="145" t="s">
        <v>1284</v>
      </c>
      <c r="BV20" s="145"/>
      <c r="BW20" s="145" t="s">
        <v>1370</v>
      </c>
      <c r="BX20" s="145"/>
      <c r="CX20" s="145" t="s">
        <v>1235</v>
      </c>
      <c r="CY20" s="145" t="s">
        <v>1280</v>
      </c>
      <c r="CZ20" s="145" t="s">
        <v>1324</v>
      </c>
      <c r="DA20" s="145" t="s">
        <v>1367</v>
      </c>
      <c r="DB20" s="145"/>
      <c r="DC20" s="145" t="s">
        <v>1236</v>
      </c>
      <c r="DD20" s="145" t="s">
        <v>1281</v>
      </c>
      <c r="DE20" s="145" t="s">
        <v>1325</v>
      </c>
      <c r="DF20" s="145" t="s">
        <v>1368</v>
      </c>
      <c r="DG20" s="145"/>
      <c r="DH20" s="145" t="s">
        <v>1237</v>
      </c>
      <c r="DI20" s="145" t="s">
        <v>1282</v>
      </c>
      <c r="DJ20" s="145" t="s">
        <v>1326</v>
      </c>
      <c r="DK20" s="145" t="s">
        <v>1369</v>
      </c>
      <c r="DL20" s="145"/>
      <c r="DM20" s="145"/>
      <c r="DN20" s="145" t="s">
        <v>1283</v>
      </c>
      <c r="DO20" s="145" t="s">
        <v>1327</v>
      </c>
      <c r="DP20" s="145" t="s">
        <v>1410</v>
      </c>
      <c r="DQ20" s="145"/>
      <c r="DR20" s="145"/>
      <c r="DS20" s="145" t="s">
        <v>1284</v>
      </c>
      <c r="DT20" s="145"/>
      <c r="DU20" s="145" t="s">
        <v>1370</v>
      </c>
      <c r="DV20" s="145"/>
      <c r="EV20" s="146" t="s">
        <v>1216</v>
      </c>
      <c r="EW20" s="146" t="s">
        <v>1255</v>
      </c>
      <c r="EX20" s="146" t="s">
        <v>1300</v>
      </c>
      <c r="EY20" s="146" t="s">
        <v>1343</v>
      </c>
      <c r="EZ20" s="146"/>
      <c r="FA20" s="146" t="s">
        <v>1217</v>
      </c>
      <c r="FB20" s="146" t="s">
        <v>1256</v>
      </c>
      <c r="FC20" s="146" t="s">
        <v>1301</v>
      </c>
      <c r="FD20" s="146" t="s">
        <v>1344</v>
      </c>
      <c r="FE20" s="146"/>
      <c r="FF20" s="146" t="s">
        <v>1218</v>
      </c>
      <c r="FG20" s="146" t="s">
        <v>1257</v>
      </c>
      <c r="FH20" s="146" t="s">
        <v>1302</v>
      </c>
      <c r="FI20" s="146" t="s">
        <v>1345</v>
      </c>
      <c r="FJ20" s="146"/>
      <c r="FK20" s="146"/>
      <c r="FL20" s="146" t="s">
        <v>1258</v>
      </c>
      <c r="FM20" s="146" t="s">
        <v>1303</v>
      </c>
      <c r="FN20" s="146" t="s">
        <v>1410</v>
      </c>
      <c r="FO20" s="146"/>
      <c r="FP20" s="146"/>
      <c r="FQ20" s="146" t="s">
        <v>1259</v>
      </c>
      <c r="FR20" s="146"/>
      <c r="FS20" s="146" t="s">
        <v>1371</v>
      </c>
    </row>
    <row r="21" spans="1:175" s="135" customFormat="1" x14ac:dyDescent="0.2">
      <c r="A21" s="135">
        <v>6</v>
      </c>
      <c r="B21" s="135">
        <v>6</v>
      </c>
      <c r="C21" s="135">
        <v>6</v>
      </c>
      <c r="D21" s="135">
        <v>6</v>
      </c>
      <c r="E21" s="135">
        <v>6</v>
      </c>
      <c r="F21" s="135">
        <v>6</v>
      </c>
      <c r="G21" s="135">
        <v>6</v>
      </c>
      <c r="H21" s="135">
        <v>6</v>
      </c>
      <c r="I21" s="135">
        <v>6</v>
      </c>
      <c r="J21" s="135">
        <v>6</v>
      </c>
      <c r="K21" s="135">
        <v>6</v>
      </c>
      <c r="L21" s="135">
        <v>6</v>
      </c>
      <c r="M21" s="135">
        <v>6</v>
      </c>
      <c r="N21" s="135">
        <v>6</v>
      </c>
      <c r="O21" s="135">
        <v>6</v>
      </c>
      <c r="P21" s="135">
        <v>6</v>
      </c>
      <c r="Q21" s="135">
        <v>6</v>
      </c>
      <c r="R21" s="135">
        <v>6</v>
      </c>
      <c r="S21" s="135">
        <v>6</v>
      </c>
      <c r="T21" s="135">
        <v>6</v>
      </c>
      <c r="U21" s="135">
        <v>6</v>
      </c>
      <c r="V21" s="135">
        <v>6</v>
      </c>
      <c r="W21" s="135">
        <v>6</v>
      </c>
      <c r="X21" s="135">
        <v>6</v>
      </c>
      <c r="Y21" s="135">
        <v>6</v>
      </c>
      <c r="Z21" s="135">
        <v>6</v>
      </c>
      <c r="AA21" s="135">
        <v>6</v>
      </c>
      <c r="AB21" s="135">
        <v>6</v>
      </c>
      <c r="AC21" s="135">
        <v>6</v>
      </c>
      <c r="AD21" s="135">
        <v>6</v>
      </c>
      <c r="AE21" s="135">
        <v>6</v>
      </c>
      <c r="AF21" s="135">
        <v>6</v>
      </c>
      <c r="AG21" s="135">
        <v>6</v>
      </c>
      <c r="AH21" s="135">
        <v>6</v>
      </c>
      <c r="AI21" s="135">
        <v>6</v>
      </c>
      <c r="AJ21" s="135">
        <v>6</v>
      </c>
      <c r="AP21" s="135">
        <v>6</v>
      </c>
      <c r="AQ21" s="135">
        <v>6</v>
      </c>
      <c r="AR21" s="135">
        <v>6</v>
      </c>
      <c r="AS21" s="135">
        <v>6</v>
      </c>
      <c r="AT21" s="135">
        <v>6</v>
      </c>
      <c r="AU21" s="135">
        <v>6</v>
      </c>
      <c r="AV21" s="135">
        <v>6</v>
      </c>
      <c r="AW21" s="135">
        <v>6</v>
      </c>
      <c r="AX21" s="135">
        <v>6</v>
      </c>
      <c r="AY21" s="135">
        <v>6</v>
      </c>
      <c r="AZ21" s="135">
        <v>6</v>
      </c>
      <c r="BA21" s="135">
        <v>6</v>
      </c>
      <c r="BB21" s="135">
        <v>6</v>
      </c>
      <c r="BC21" s="135">
        <v>6</v>
      </c>
      <c r="BD21" s="135">
        <v>6</v>
      </c>
      <c r="BE21" s="135">
        <v>6</v>
      </c>
      <c r="BF21" s="135">
        <v>6</v>
      </c>
      <c r="BG21" s="135">
        <v>6</v>
      </c>
      <c r="BH21" s="135">
        <v>6</v>
      </c>
      <c r="BI21" s="135">
        <v>6</v>
      </c>
      <c r="BO21" s="135">
        <v>6</v>
      </c>
      <c r="BP21" s="135">
        <v>6</v>
      </c>
      <c r="BQ21" s="135">
        <v>6</v>
      </c>
      <c r="BR21" s="135">
        <v>6</v>
      </c>
      <c r="BS21" s="135">
        <v>6</v>
      </c>
      <c r="BT21" s="135">
        <v>6</v>
      </c>
      <c r="BU21" s="135">
        <v>6</v>
      </c>
      <c r="BV21" s="135">
        <v>6</v>
      </c>
      <c r="BW21" s="135">
        <v>6</v>
      </c>
      <c r="BX21" s="135">
        <v>6</v>
      </c>
      <c r="BY21" s="135">
        <v>6</v>
      </c>
      <c r="BZ21" s="135">
        <v>6</v>
      </c>
      <c r="CA21" s="135">
        <v>6</v>
      </c>
      <c r="CB21" s="135">
        <v>6</v>
      </c>
      <c r="CC21" s="135">
        <v>6</v>
      </c>
      <c r="CD21" s="135">
        <v>6</v>
      </c>
      <c r="CE21" s="135">
        <v>6</v>
      </c>
      <c r="CF21" s="135">
        <v>6</v>
      </c>
      <c r="CG21" s="135">
        <v>6</v>
      </c>
      <c r="CH21" s="135">
        <v>6</v>
      </c>
      <c r="CN21" s="135">
        <v>6</v>
      </c>
      <c r="CO21" s="135">
        <v>6</v>
      </c>
      <c r="CP21" s="135">
        <v>6</v>
      </c>
      <c r="CQ21" s="135">
        <v>6</v>
      </c>
      <c r="CR21" s="135">
        <v>6</v>
      </c>
      <c r="CS21" s="135">
        <v>6</v>
      </c>
      <c r="CT21" s="135">
        <v>6</v>
      </c>
      <c r="CU21" s="135">
        <v>6</v>
      </c>
      <c r="CV21" s="135">
        <v>6</v>
      </c>
      <c r="CW21" s="135">
        <v>6</v>
      </c>
      <c r="CX21" s="135">
        <v>6</v>
      </c>
      <c r="CY21" s="135">
        <v>6</v>
      </c>
      <c r="CZ21" s="135">
        <v>6</v>
      </c>
      <c r="DA21" s="135">
        <v>6</v>
      </c>
      <c r="DB21" s="135">
        <v>6</v>
      </c>
      <c r="DC21" s="135">
        <v>6</v>
      </c>
      <c r="DD21" s="135">
        <v>6</v>
      </c>
      <c r="DE21" s="135">
        <v>6</v>
      </c>
      <c r="DF21" s="135">
        <v>6</v>
      </c>
      <c r="DG21" s="135">
        <v>6</v>
      </c>
      <c r="DM21" s="135">
        <v>6</v>
      </c>
      <c r="DN21" s="135">
        <v>6</v>
      </c>
      <c r="DO21" s="135">
        <v>6</v>
      </c>
      <c r="DP21" s="135">
        <v>6</v>
      </c>
      <c r="DQ21" s="135">
        <v>6</v>
      </c>
      <c r="DR21" s="135">
        <v>6</v>
      </c>
      <c r="DS21" s="135">
        <v>6</v>
      </c>
      <c r="DT21" s="135">
        <v>6</v>
      </c>
      <c r="DU21" s="135">
        <v>6</v>
      </c>
      <c r="DV21" s="135">
        <v>6</v>
      </c>
      <c r="DW21" s="135">
        <v>6</v>
      </c>
      <c r="DX21" s="135">
        <v>6</v>
      </c>
      <c r="DY21" s="135">
        <v>6</v>
      </c>
      <c r="DZ21" s="135">
        <v>6</v>
      </c>
      <c r="EA21" s="135">
        <v>6</v>
      </c>
      <c r="EB21" s="135">
        <v>6</v>
      </c>
      <c r="EC21" s="135">
        <v>6</v>
      </c>
      <c r="ED21" s="135">
        <v>6</v>
      </c>
      <c r="EE21" s="135">
        <v>6</v>
      </c>
      <c r="EF21" s="135">
        <v>6</v>
      </c>
      <c r="EL21" s="135">
        <v>6</v>
      </c>
      <c r="EM21" s="135">
        <v>6</v>
      </c>
      <c r="EN21" s="135">
        <v>6</v>
      </c>
      <c r="EO21" s="135">
        <v>6</v>
      </c>
      <c r="EP21" s="135">
        <v>6</v>
      </c>
      <c r="EQ21" s="135">
        <v>6</v>
      </c>
      <c r="ER21" s="135">
        <v>6</v>
      </c>
      <c r="ES21" s="135">
        <v>6</v>
      </c>
      <c r="ET21" s="135">
        <v>6</v>
      </c>
      <c r="EU21" s="135">
        <v>6</v>
      </c>
      <c r="EV21" s="135">
        <v>6</v>
      </c>
      <c r="EW21" s="135">
        <v>6</v>
      </c>
      <c r="EX21" s="135">
        <v>6</v>
      </c>
      <c r="EY21" s="135">
        <v>6</v>
      </c>
      <c r="EZ21" s="135">
        <v>6</v>
      </c>
      <c r="FA21" s="135">
        <v>6</v>
      </c>
      <c r="FB21" s="135">
        <v>6</v>
      </c>
      <c r="FC21" s="135">
        <v>6</v>
      </c>
      <c r="FD21" s="135">
        <v>6</v>
      </c>
      <c r="FE21" s="135">
        <v>6</v>
      </c>
      <c r="FK21" s="135">
        <v>6</v>
      </c>
      <c r="FL21" s="135">
        <v>6</v>
      </c>
      <c r="FM21" s="135">
        <v>6</v>
      </c>
      <c r="FN21" s="135">
        <v>6</v>
      </c>
      <c r="FO21" s="135">
        <v>6</v>
      </c>
      <c r="FP21" s="135">
        <v>6</v>
      </c>
      <c r="FQ21" s="135">
        <v>6</v>
      </c>
      <c r="FR21" s="135">
        <v>6</v>
      </c>
      <c r="FS21" s="135">
        <v>6</v>
      </c>
    </row>
    <row r="22" spans="1:175" s="137" customFormat="1" ht="60" customHeight="1" x14ac:dyDescent="0.2">
      <c r="A22" s="148">
        <v>6</v>
      </c>
      <c r="B22" s="138" t="s">
        <v>1189</v>
      </c>
      <c r="C22" s="138">
        <v>1.5</v>
      </c>
      <c r="D22" s="138"/>
      <c r="E22" s="138"/>
      <c r="F22" s="138">
        <v>1.5</v>
      </c>
      <c r="G22" s="138"/>
      <c r="H22" s="138"/>
      <c r="I22" s="138">
        <v>1.5</v>
      </c>
      <c r="J22" s="138"/>
      <c r="K22" s="138"/>
      <c r="L22" s="138">
        <v>1.5</v>
      </c>
      <c r="M22" s="138"/>
      <c r="N22" s="138"/>
      <c r="O22" s="149" t="s">
        <v>1190</v>
      </c>
      <c r="P22" s="149" t="s">
        <v>1190</v>
      </c>
      <c r="Q22" s="149" t="s">
        <v>1190</v>
      </c>
      <c r="R22" s="149" t="s">
        <v>1190</v>
      </c>
      <c r="S22" s="141">
        <v>52</v>
      </c>
      <c r="T22" s="141">
        <v>67</v>
      </c>
      <c r="U22" s="141">
        <v>48</v>
      </c>
      <c r="V22" s="141">
        <v>59</v>
      </c>
      <c r="W22" s="141">
        <f t="shared" si="1"/>
        <v>6</v>
      </c>
      <c r="X22" s="141">
        <f t="shared" si="1"/>
        <v>8</v>
      </c>
      <c r="Y22" s="141">
        <f t="shared" si="1"/>
        <v>6</v>
      </c>
      <c r="Z22" s="141">
        <f t="shared" si="1"/>
        <v>7</v>
      </c>
      <c r="AA22" s="142" t="s">
        <v>1210</v>
      </c>
      <c r="AB22" s="142" t="s">
        <v>1245</v>
      </c>
      <c r="AC22" s="142" t="s">
        <v>1290</v>
      </c>
      <c r="AD22" s="142" t="s">
        <v>1333</v>
      </c>
      <c r="AE22" s="142"/>
      <c r="AF22" s="142" t="s">
        <v>1206</v>
      </c>
      <c r="AG22" s="142" t="s">
        <v>1246</v>
      </c>
      <c r="AH22" s="142" t="s">
        <v>1291</v>
      </c>
      <c r="AI22" s="142" t="s">
        <v>1334</v>
      </c>
      <c r="AJ22" s="142"/>
      <c r="AK22" s="142" t="s">
        <v>1207</v>
      </c>
      <c r="AL22" s="142" t="s">
        <v>1247</v>
      </c>
      <c r="AM22" s="142" t="s">
        <v>1292</v>
      </c>
      <c r="AN22" s="142" t="s">
        <v>1335</v>
      </c>
      <c r="AO22" s="142"/>
      <c r="AP22" s="142" t="s">
        <v>1208</v>
      </c>
      <c r="AQ22" s="142" t="s">
        <v>1248</v>
      </c>
      <c r="AR22" s="142" t="s">
        <v>1293</v>
      </c>
      <c r="AS22" s="142" t="s">
        <v>1410</v>
      </c>
      <c r="AT22" s="142"/>
      <c r="AU22" s="142" t="s">
        <v>1209</v>
      </c>
      <c r="AV22" s="142" t="s">
        <v>1249</v>
      </c>
      <c r="AW22" s="142" t="s">
        <v>1294</v>
      </c>
      <c r="AX22" s="142" t="s">
        <v>1348</v>
      </c>
      <c r="AY22" s="142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CX22" s="145" t="s">
        <v>1210</v>
      </c>
      <c r="CY22" s="145" t="s">
        <v>1245</v>
      </c>
      <c r="CZ22" s="145" t="s">
        <v>1290</v>
      </c>
      <c r="DA22" s="145" t="s">
        <v>1333</v>
      </c>
      <c r="DB22" s="145"/>
      <c r="DC22" s="145" t="s">
        <v>1206</v>
      </c>
      <c r="DD22" s="145" t="s">
        <v>1246</v>
      </c>
      <c r="DE22" s="145" t="s">
        <v>1291</v>
      </c>
      <c r="DF22" s="145" t="s">
        <v>1334</v>
      </c>
      <c r="DG22" s="145"/>
      <c r="DH22" s="145" t="s">
        <v>1207</v>
      </c>
      <c r="DI22" s="145" t="s">
        <v>1247</v>
      </c>
      <c r="DJ22" s="145" t="s">
        <v>1292</v>
      </c>
      <c r="DK22" s="145" t="s">
        <v>1335</v>
      </c>
      <c r="DL22" s="145"/>
      <c r="DM22" s="145" t="s">
        <v>1208</v>
      </c>
      <c r="DN22" s="145" t="s">
        <v>1248</v>
      </c>
      <c r="DO22" s="145" t="s">
        <v>1293</v>
      </c>
      <c r="DP22" s="145" t="s">
        <v>1410</v>
      </c>
      <c r="DQ22" s="145"/>
      <c r="DR22" s="145" t="s">
        <v>1209</v>
      </c>
      <c r="DS22" s="145" t="s">
        <v>1249</v>
      </c>
      <c r="DT22" s="145" t="s">
        <v>1294</v>
      </c>
      <c r="DU22" s="145" t="s">
        <v>1348</v>
      </c>
      <c r="DV22" s="145"/>
      <c r="EV22" s="143"/>
      <c r="EW22" s="143"/>
      <c r="EX22" s="143"/>
      <c r="EY22" s="143"/>
      <c r="EZ22" s="143"/>
      <c r="FA22" s="143"/>
      <c r="FB22" s="143"/>
      <c r="FC22" s="143"/>
      <c r="FD22" s="143"/>
      <c r="FE22" s="143"/>
      <c r="FF22" s="143"/>
      <c r="FG22" s="143"/>
      <c r="FH22" s="143"/>
      <c r="FI22" s="143"/>
      <c r="FJ22" s="143"/>
      <c r="FK22" s="143"/>
      <c r="FL22" s="143"/>
      <c r="FM22" s="143"/>
      <c r="FN22" s="143"/>
      <c r="FO22" s="143"/>
      <c r="FP22" s="143"/>
      <c r="FQ22" s="143"/>
      <c r="FR22" s="143"/>
      <c r="FS22" s="143"/>
    </row>
    <row r="23" spans="1:175" s="137" customFormat="1" ht="64" customHeight="1" x14ac:dyDescent="0.2">
      <c r="A23" s="148">
        <v>6</v>
      </c>
      <c r="B23" s="138" t="s">
        <v>1191</v>
      </c>
      <c r="C23" s="138"/>
      <c r="D23" s="138">
        <v>1.5</v>
      </c>
      <c r="E23" s="138">
        <v>1.5</v>
      </c>
      <c r="F23" s="138"/>
      <c r="G23" s="138" t="s">
        <v>1192</v>
      </c>
      <c r="H23" s="138"/>
      <c r="I23" s="138"/>
      <c r="J23" s="138">
        <v>1.5</v>
      </c>
      <c r="K23" s="138">
        <v>1.5</v>
      </c>
      <c r="L23" s="138"/>
      <c r="M23" s="138" t="s">
        <v>1193</v>
      </c>
      <c r="N23" s="138"/>
      <c r="O23" s="149" t="s">
        <v>1190</v>
      </c>
      <c r="P23" s="149" t="s">
        <v>1190</v>
      </c>
      <c r="Q23" s="149" t="s">
        <v>1190</v>
      </c>
      <c r="R23" s="149" t="s">
        <v>1190</v>
      </c>
      <c r="S23" s="141">
        <v>52</v>
      </c>
      <c r="T23" s="141">
        <v>67</v>
      </c>
      <c r="U23" s="141">
        <v>48</v>
      </c>
      <c r="V23" s="141">
        <v>59</v>
      </c>
      <c r="W23" s="141">
        <f t="shared" si="1"/>
        <v>6</v>
      </c>
      <c r="X23" s="141">
        <f t="shared" si="1"/>
        <v>8</v>
      </c>
      <c r="Y23" s="141">
        <f t="shared" si="1"/>
        <v>6</v>
      </c>
      <c r="Z23" s="141">
        <f t="shared" si="1"/>
        <v>7</v>
      </c>
      <c r="AZ23" s="145" t="s">
        <v>1210</v>
      </c>
      <c r="BA23" s="145" t="s">
        <v>1245</v>
      </c>
      <c r="BB23" s="145" t="s">
        <v>1290</v>
      </c>
      <c r="BC23" s="145" t="s">
        <v>1333</v>
      </c>
      <c r="BD23" s="145"/>
      <c r="BE23" s="145" t="s">
        <v>1206</v>
      </c>
      <c r="BF23" s="145" t="s">
        <v>1246</v>
      </c>
      <c r="BG23" s="145" t="s">
        <v>1291</v>
      </c>
      <c r="BH23" s="145" t="s">
        <v>1334</v>
      </c>
      <c r="BI23" s="145"/>
      <c r="BJ23" s="145" t="s">
        <v>1207</v>
      </c>
      <c r="BK23" s="145" t="s">
        <v>1247</v>
      </c>
      <c r="BL23" s="145" t="s">
        <v>1292</v>
      </c>
      <c r="BM23" s="145" t="s">
        <v>1335</v>
      </c>
      <c r="BN23" s="145"/>
      <c r="BO23" s="145" t="s">
        <v>1208</v>
      </c>
      <c r="BP23" s="145" t="s">
        <v>1248</v>
      </c>
      <c r="BQ23" s="145" t="s">
        <v>1293</v>
      </c>
      <c r="BR23" s="145" t="s">
        <v>1410</v>
      </c>
      <c r="BS23" s="145"/>
      <c r="BT23" s="145" t="s">
        <v>1209</v>
      </c>
      <c r="BU23" s="145" t="s">
        <v>1249</v>
      </c>
      <c r="BV23" s="145" t="s">
        <v>1294</v>
      </c>
      <c r="BW23" s="145" t="s">
        <v>1348</v>
      </c>
      <c r="BX23" s="145"/>
      <c r="BY23" s="142" t="s">
        <v>1210</v>
      </c>
      <c r="BZ23" s="142" t="s">
        <v>1245</v>
      </c>
      <c r="CA23" s="142" t="s">
        <v>1290</v>
      </c>
      <c r="CB23" s="142" t="s">
        <v>1333</v>
      </c>
      <c r="CC23" s="142"/>
      <c r="CD23" s="142" t="s">
        <v>1206</v>
      </c>
      <c r="CE23" s="142" t="s">
        <v>1246</v>
      </c>
      <c r="CF23" s="142" t="s">
        <v>1291</v>
      </c>
      <c r="CG23" s="142" t="s">
        <v>1334</v>
      </c>
      <c r="CH23" s="142"/>
      <c r="CI23" s="142" t="s">
        <v>1207</v>
      </c>
      <c r="CJ23" s="142" t="s">
        <v>1247</v>
      </c>
      <c r="CK23" s="142" t="s">
        <v>1292</v>
      </c>
      <c r="CL23" s="142" t="s">
        <v>1335</v>
      </c>
      <c r="CM23" s="142"/>
      <c r="CN23" s="142" t="s">
        <v>1208</v>
      </c>
      <c r="CO23" s="142" t="s">
        <v>1248</v>
      </c>
      <c r="CP23" s="142" t="s">
        <v>1293</v>
      </c>
      <c r="CQ23" s="142" t="s">
        <v>1410</v>
      </c>
      <c r="CR23" s="142"/>
      <c r="CS23" s="142" t="s">
        <v>1209</v>
      </c>
      <c r="CT23" s="142" t="s">
        <v>1249</v>
      </c>
      <c r="CU23" s="142" t="s">
        <v>1294</v>
      </c>
      <c r="CV23" s="142" t="s">
        <v>1348</v>
      </c>
      <c r="CW23" s="142"/>
      <c r="CX23" s="143"/>
      <c r="CY23" s="143"/>
      <c r="CZ23" s="143"/>
      <c r="DA23" s="143"/>
      <c r="DB23" s="143"/>
      <c r="DC23" s="143"/>
      <c r="DD23" s="143"/>
      <c r="DE23" s="143"/>
      <c r="DF23" s="143"/>
      <c r="DG23" s="143"/>
      <c r="DH23" s="143"/>
      <c r="DI23" s="143"/>
      <c r="DJ23" s="143"/>
      <c r="DK23" s="143"/>
      <c r="DL23" s="143"/>
      <c r="DM23" s="143"/>
      <c r="DN23" s="143"/>
      <c r="DO23" s="143"/>
      <c r="DP23" s="143"/>
      <c r="DQ23" s="143"/>
      <c r="DR23" s="143"/>
      <c r="DS23" s="143"/>
      <c r="DT23" s="143"/>
      <c r="DU23" s="143"/>
      <c r="DV23" s="143"/>
      <c r="DW23" s="142" t="s">
        <v>1238</v>
      </c>
      <c r="DX23" s="142" t="s">
        <v>1285</v>
      </c>
      <c r="DY23" s="142" t="s">
        <v>1328</v>
      </c>
      <c r="DZ23" s="142" t="s">
        <v>1372</v>
      </c>
      <c r="EA23" s="142"/>
      <c r="EB23" s="142" t="s">
        <v>1239</v>
      </c>
      <c r="EC23" s="142" t="s">
        <v>1286</v>
      </c>
      <c r="ED23" s="142" t="s">
        <v>1329</v>
      </c>
      <c r="EE23" s="142" t="s">
        <v>1373</v>
      </c>
      <c r="EF23" s="142"/>
      <c r="EG23" s="142" t="s">
        <v>1240</v>
      </c>
      <c r="EH23" s="142" t="s">
        <v>1287</v>
      </c>
      <c r="EI23" s="142" t="s">
        <v>1330</v>
      </c>
      <c r="EJ23" s="142" t="s">
        <v>1374</v>
      </c>
      <c r="EK23" s="142"/>
      <c r="EL23" s="142" t="s">
        <v>1241</v>
      </c>
      <c r="EM23" s="142" t="s">
        <v>1288</v>
      </c>
      <c r="EN23" s="142" t="s">
        <v>1331</v>
      </c>
      <c r="EO23" s="142" t="s">
        <v>1375</v>
      </c>
      <c r="EP23" s="142"/>
      <c r="EQ23" s="142" t="s">
        <v>1242</v>
      </c>
      <c r="ER23" s="142" t="s">
        <v>1289</v>
      </c>
      <c r="ES23" s="142" t="s">
        <v>1332</v>
      </c>
      <c r="ET23" s="142" t="s">
        <v>1376</v>
      </c>
      <c r="EU23" s="142"/>
      <c r="EV23" s="143"/>
      <c r="EW23" s="143"/>
      <c r="EX23" s="143"/>
      <c r="EY23" s="143"/>
      <c r="EZ23" s="143"/>
      <c r="FA23" s="143"/>
      <c r="FB23" s="143"/>
      <c r="FC23" s="143"/>
      <c r="FD23" s="143"/>
      <c r="FE23" s="143"/>
      <c r="FF23" s="143"/>
      <c r="FG23" s="143"/>
      <c r="FH23" s="143"/>
      <c r="FI23" s="143"/>
      <c r="FJ23" s="143"/>
      <c r="FK23" s="143"/>
      <c r="FL23" s="143"/>
      <c r="FM23" s="143"/>
      <c r="FN23" s="143"/>
      <c r="FO23" s="143"/>
      <c r="FP23" s="143"/>
      <c r="FQ23" s="143"/>
      <c r="FR23" s="143"/>
      <c r="FS23" s="143"/>
    </row>
    <row r="24" spans="1:175" x14ac:dyDescent="0.2">
      <c r="W24" s="2045" t="s">
        <v>1243</v>
      </c>
      <c r="X24" s="2046"/>
      <c r="Y24" s="2046"/>
      <c r="Z24" s="2046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  <c r="BI24" s="153"/>
      <c r="BJ24" s="153"/>
      <c r="BK24" s="153"/>
      <c r="BL24" s="153"/>
      <c r="BM24" s="153"/>
      <c r="BN24" s="153"/>
      <c r="BO24" s="153"/>
      <c r="BP24" s="153"/>
      <c r="BQ24" s="153"/>
      <c r="BR24" s="153"/>
      <c r="BS24" s="153"/>
      <c r="BT24" s="153"/>
      <c r="BU24" s="153"/>
      <c r="BV24" s="153"/>
      <c r="BW24" s="153"/>
      <c r="BX24" s="153"/>
      <c r="BY24" s="153"/>
      <c r="BZ24" s="153"/>
      <c r="CA24" s="153"/>
      <c r="CB24" s="153"/>
      <c r="CC24" s="153"/>
      <c r="CD24" s="153"/>
      <c r="CE24" s="153"/>
      <c r="CF24" s="153"/>
      <c r="CG24" s="153"/>
      <c r="CH24" s="153"/>
      <c r="CI24" s="153"/>
      <c r="CJ24" s="153"/>
      <c r="CK24" s="153"/>
      <c r="CL24" s="153"/>
      <c r="CM24" s="153"/>
      <c r="CN24" s="153"/>
      <c r="CO24" s="153"/>
      <c r="CP24" s="153"/>
      <c r="CQ24" s="153"/>
      <c r="CR24" s="153"/>
      <c r="CS24" s="153"/>
      <c r="CT24" s="153"/>
      <c r="CU24" s="153"/>
      <c r="CV24" s="153"/>
      <c r="CW24" s="153"/>
      <c r="CX24" s="153"/>
      <c r="CY24" s="153"/>
      <c r="CZ24" s="153"/>
      <c r="DA24" s="153"/>
      <c r="DB24" s="153"/>
      <c r="DC24" s="153"/>
      <c r="DD24" s="153"/>
      <c r="DE24" s="153"/>
      <c r="DF24" s="153"/>
      <c r="DG24" s="153"/>
      <c r="DH24" s="153"/>
      <c r="DI24" s="153"/>
      <c r="DJ24" s="153"/>
      <c r="DK24" s="153"/>
      <c r="DL24" s="153"/>
      <c r="DM24" s="153"/>
      <c r="DN24" s="153"/>
      <c r="DO24" s="153"/>
      <c r="DP24" s="153"/>
      <c r="DQ24" s="153"/>
      <c r="DR24" s="153"/>
      <c r="DS24" s="153"/>
      <c r="DT24" s="153"/>
      <c r="DU24" s="153"/>
      <c r="DV24" s="153"/>
      <c r="DW24" s="153"/>
      <c r="DX24" s="153"/>
      <c r="DY24" s="153"/>
      <c r="DZ24" s="153"/>
      <c r="EA24" s="153"/>
      <c r="EB24" s="153"/>
      <c r="EC24" s="153"/>
      <c r="ED24" s="153"/>
      <c r="EE24" s="153"/>
      <c r="EF24" s="153"/>
      <c r="EG24" s="153"/>
      <c r="EH24" s="153"/>
      <c r="EI24" s="153"/>
      <c r="EJ24" s="153"/>
      <c r="EK24" s="153"/>
      <c r="EL24" s="153"/>
      <c r="EM24" s="153"/>
      <c r="EN24" s="153"/>
      <c r="EO24" s="153"/>
      <c r="EP24" s="153"/>
      <c r="EQ24" s="153"/>
      <c r="ER24" s="153"/>
      <c r="ES24" s="153"/>
      <c r="ET24" s="153"/>
      <c r="EU24" s="153"/>
      <c r="EV24" s="153"/>
      <c r="EW24" s="153"/>
      <c r="EX24" s="153"/>
      <c r="EY24" s="153"/>
      <c r="EZ24" s="153"/>
      <c r="FA24" s="153"/>
      <c r="FB24" s="153"/>
      <c r="FC24" s="153"/>
      <c r="FD24" s="153"/>
      <c r="FE24" s="153"/>
      <c r="FF24" s="153"/>
      <c r="FG24" s="153"/>
      <c r="FH24" s="153"/>
      <c r="FI24" s="153"/>
      <c r="FJ24" s="153"/>
      <c r="FK24" s="153"/>
      <c r="FL24" s="153"/>
      <c r="FM24" s="153"/>
      <c r="FN24" s="153"/>
      <c r="FO24" s="153"/>
      <c r="FP24" s="153"/>
      <c r="FQ24" s="153"/>
      <c r="FR24" s="153"/>
      <c r="FS24" s="153"/>
    </row>
  </sheetData>
  <mergeCells count="3">
    <mergeCell ref="W24:Z24"/>
    <mergeCell ref="A1:B1"/>
    <mergeCell ref="C1:R1"/>
  </mergeCells>
  <pageMargins left="0.7" right="0.7" top="0.75" bottom="0.75" header="0.3" footer="0.3"/>
  <pageSetup paperSize="9" orientation="portrait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57DF6-BD8E-4B31-8B19-5F613B64C5EC}">
  <sheetPr codeName="Sheet1"/>
  <dimension ref="A1:AY41"/>
  <sheetViews>
    <sheetView topLeftCell="A7" zoomScale="70" zoomScaleNormal="70" workbookViewId="0">
      <selection activeCell="A2" sqref="A2"/>
    </sheetView>
  </sheetViews>
  <sheetFormatPr baseColWidth="10" defaultColWidth="8.83203125" defaultRowHeight="15" x14ac:dyDescent="0.2"/>
  <cols>
    <col min="1" max="1" width="17.5" style="1" customWidth="1"/>
    <col min="2" max="10" width="10.5" customWidth="1"/>
    <col min="11" max="45" width="10.83203125" customWidth="1"/>
  </cols>
  <sheetData>
    <row r="1" spans="1:51" x14ac:dyDescent="0.2">
      <c r="K1" s="2063" t="s">
        <v>1411</v>
      </c>
      <c r="L1" s="2063"/>
      <c r="M1" s="2063"/>
      <c r="N1" s="2063"/>
      <c r="O1" s="2063"/>
      <c r="P1" s="2063" t="s">
        <v>1412</v>
      </c>
      <c r="Q1" s="2063"/>
      <c r="R1" s="51"/>
      <c r="S1" s="51"/>
      <c r="T1" s="51"/>
      <c r="U1" s="51"/>
      <c r="V1" s="51"/>
      <c r="W1" s="51"/>
      <c r="X1" s="51"/>
      <c r="AM1" s="2066" t="s">
        <v>1413</v>
      </c>
      <c r="AN1" s="2066"/>
      <c r="AO1" s="2066"/>
      <c r="AP1" s="2066"/>
      <c r="AQ1" s="2066"/>
      <c r="AR1" s="2066"/>
      <c r="AS1" s="2066"/>
    </row>
    <row r="2" spans="1:51" ht="16" thickBot="1" x14ac:dyDescent="0.25">
      <c r="A2" s="2" t="s">
        <v>1377</v>
      </c>
      <c r="B2" s="2"/>
      <c r="C2" s="2" t="s">
        <v>1378</v>
      </c>
      <c r="D2" s="8">
        <v>44018</v>
      </c>
      <c r="E2" s="8">
        <f>D2+1</f>
        <v>44019</v>
      </c>
      <c r="F2" s="8">
        <f t="shared" ref="F2:AS2" si="0">E2+1</f>
        <v>44020</v>
      </c>
      <c r="G2" s="8">
        <f t="shared" si="0"/>
        <v>44021</v>
      </c>
      <c r="H2" s="8">
        <f t="shared" si="0"/>
        <v>44022</v>
      </c>
      <c r="I2" s="9">
        <f t="shared" si="0"/>
        <v>44023</v>
      </c>
      <c r="J2" s="9">
        <f t="shared" si="0"/>
        <v>44024</v>
      </c>
      <c r="K2" s="52">
        <f t="shared" si="0"/>
        <v>44025</v>
      </c>
      <c r="L2" s="52">
        <f t="shared" si="0"/>
        <v>44026</v>
      </c>
      <c r="M2" s="52">
        <f t="shared" si="0"/>
        <v>44027</v>
      </c>
      <c r="N2" s="52">
        <f t="shared" si="0"/>
        <v>44028</v>
      </c>
      <c r="O2" s="52">
        <f t="shared" si="0"/>
        <v>44029</v>
      </c>
      <c r="P2" s="53">
        <f t="shared" si="0"/>
        <v>44030</v>
      </c>
      <c r="Q2" s="53">
        <f t="shared" si="0"/>
        <v>44031</v>
      </c>
      <c r="R2" s="52">
        <f t="shared" si="0"/>
        <v>44032</v>
      </c>
      <c r="S2" s="52">
        <f t="shared" si="0"/>
        <v>44033</v>
      </c>
      <c r="T2" s="52">
        <f t="shared" si="0"/>
        <v>44034</v>
      </c>
      <c r="U2" s="52">
        <f t="shared" si="0"/>
        <v>44035</v>
      </c>
      <c r="V2" s="52">
        <f t="shared" si="0"/>
        <v>44036</v>
      </c>
      <c r="W2" s="53">
        <f t="shared" si="0"/>
        <v>44037</v>
      </c>
      <c r="X2" s="53">
        <f t="shared" si="0"/>
        <v>44038</v>
      </c>
      <c r="Y2" s="8">
        <f t="shared" si="0"/>
        <v>44039</v>
      </c>
      <c r="Z2" s="8">
        <f t="shared" si="0"/>
        <v>44040</v>
      </c>
      <c r="AA2" s="8">
        <f t="shared" si="0"/>
        <v>44041</v>
      </c>
      <c r="AB2" s="8">
        <f t="shared" si="0"/>
        <v>44042</v>
      </c>
      <c r="AC2" s="8">
        <f t="shared" si="0"/>
        <v>44043</v>
      </c>
      <c r="AD2" s="9">
        <f t="shared" si="0"/>
        <v>44044</v>
      </c>
      <c r="AE2" s="9">
        <f t="shared" si="0"/>
        <v>44045</v>
      </c>
      <c r="AF2" s="8">
        <f t="shared" si="0"/>
        <v>44046</v>
      </c>
      <c r="AG2" s="8">
        <f t="shared" si="0"/>
        <v>44047</v>
      </c>
      <c r="AH2" s="8">
        <f t="shared" si="0"/>
        <v>44048</v>
      </c>
      <c r="AI2" s="8">
        <f t="shared" si="0"/>
        <v>44049</v>
      </c>
      <c r="AJ2" s="8">
        <f t="shared" si="0"/>
        <v>44050</v>
      </c>
      <c r="AK2" s="9">
        <f t="shared" si="0"/>
        <v>44051</v>
      </c>
      <c r="AL2" s="9">
        <f t="shared" si="0"/>
        <v>44052</v>
      </c>
      <c r="AM2" s="8">
        <f t="shared" si="0"/>
        <v>44053</v>
      </c>
      <c r="AN2" s="8">
        <f t="shared" si="0"/>
        <v>44054</v>
      </c>
      <c r="AO2" s="8">
        <f t="shared" si="0"/>
        <v>44055</v>
      </c>
      <c r="AP2" s="8">
        <f t="shared" si="0"/>
        <v>44056</v>
      </c>
      <c r="AQ2" s="8">
        <f t="shared" si="0"/>
        <v>44057</v>
      </c>
      <c r="AR2" s="9">
        <f t="shared" si="0"/>
        <v>44058</v>
      </c>
      <c r="AS2" s="9">
        <f t="shared" si="0"/>
        <v>44059</v>
      </c>
    </row>
    <row r="3" spans="1:51" s="3" customFormat="1" ht="27" customHeight="1" x14ac:dyDescent="0.2">
      <c r="A3" s="48" t="s">
        <v>1414</v>
      </c>
      <c r="B3" s="11" t="s">
        <v>1381</v>
      </c>
      <c r="C3" s="12">
        <v>16</v>
      </c>
      <c r="D3" s="13"/>
      <c r="E3" s="13"/>
      <c r="F3" s="13"/>
      <c r="G3" s="13"/>
      <c r="H3" s="13"/>
      <c r="I3" s="13"/>
      <c r="J3" s="13"/>
      <c r="K3" s="45" t="s">
        <v>1415</v>
      </c>
      <c r="L3" s="45" t="s">
        <v>1415</v>
      </c>
      <c r="M3" s="45" t="s">
        <v>1415</v>
      </c>
      <c r="N3" s="45" t="s">
        <v>1415</v>
      </c>
      <c r="O3" s="45" t="s">
        <v>1415</v>
      </c>
      <c r="P3" s="2061" t="s">
        <v>1112</v>
      </c>
      <c r="Q3" s="55"/>
      <c r="R3" s="2061" t="s">
        <v>1112</v>
      </c>
      <c r="S3" s="2061" t="s">
        <v>1112</v>
      </c>
      <c r="T3" s="2061" t="s">
        <v>1112</v>
      </c>
      <c r="U3" s="2064" t="s">
        <v>1130</v>
      </c>
      <c r="V3" s="2064" t="s">
        <v>1130</v>
      </c>
      <c r="W3" s="54" t="s">
        <v>1125</v>
      </c>
      <c r="X3" s="2061" t="s">
        <v>1112</v>
      </c>
      <c r="Y3" s="2064" t="s">
        <v>1130</v>
      </c>
      <c r="Z3" s="2064" t="s">
        <v>1130</v>
      </c>
      <c r="AA3" s="34"/>
      <c r="AB3" s="34"/>
      <c r="AC3" s="14"/>
      <c r="AD3" s="2061" t="s">
        <v>1112</v>
      </c>
      <c r="AE3" s="55"/>
      <c r="AF3" s="2061" t="s">
        <v>1180</v>
      </c>
      <c r="AG3" s="2061" t="s">
        <v>1180</v>
      </c>
      <c r="AH3" s="2061" t="s">
        <v>1180</v>
      </c>
      <c r="AI3" s="2061" t="s">
        <v>1180</v>
      </c>
      <c r="AJ3" s="2061" t="s">
        <v>1180</v>
      </c>
      <c r="AK3" s="54" t="s">
        <v>1125</v>
      </c>
      <c r="AL3" s="2061" t="s">
        <v>1112</v>
      </c>
      <c r="AM3" s="34" t="s">
        <v>1416</v>
      </c>
      <c r="AN3" s="34" t="s">
        <v>1416</v>
      </c>
      <c r="AO3" s="34" t="s">
        <v>1416</v>
      </c>
      <c r="AP3" s="34" t="s">
        <v>1416</v>
      </c>
      <c r="AQ3" s="34" t="s">
        <v>1416</v>
      </c>
      <c r="AR3" s="34" t="s">
        <v>1417</v>
      </c>
      <c r="AS3" s="34" t="s">
        <v>1418</v>
      </c>
      <c r="AT3" s="15"/>
      <c r="AU3" s="15"/>
      <c r="AV3" s="15"/>
      <c r="AW3" s="15"/>
      <c r="AX3" s="15"/>
      <c r="AY3" s="15"/>
    </row>
    <row r="4" spans="1:51" s="4" customFormat="1" ht="27" customHeight="1" thickBot="1" x14ac:dyDescent="0.25">
      <c r="A4" s="49" t="s">
        <v>1414</v>
      </c>
      <c r="B4" s="16" t="s">
        <v>1382</v>
      </c>
      <c r="C4" s="17">
        <v>16</v>
      </c>
      <c r="D4" s="18"/>
      <c r="E4" s="18"/>
      <c r="F4" s="18"/>
      <c r="G4" s="18"/>
      <c r="H4" s="18"/>
      <c r="I4" s="18"/>
      <c r="J4" s="18"/>
      <c r="K4" s="47" t="s">
        <v>1122</v>
      </c>
      <c r="L4" s="47" t="s">
        <v>1122</v>
      </c>
      <c r="M4" s="47" t="s">
        <v>1122</v>
      </c>
      <c r="N4" s="47" t="s">
        <v>1122</v>
      </c>
      <c r="O4" s="47" t="s">
        <v>1122</v>
      </c>
      <c r="P4" s="2062"/>
      <c r="Q4" s="54" t="s">
        <v>1125</v>
      </c>
      <c r="R4" s="2062"/>
      <c r="S4" s="2062"/>
      <c r="T4" s="2062"/>
      <c r="U4" s="2065"/>
      <c r="V4" s="2065"/>
      <c r="W4" s="56"/>
      <c r="X4" s="2062"/>
      <c r="Y4" s="2065"/>
      <c r="Z4" s="2065"/>
      <c r="AA4" s="47"/>
      <c r="AB4" s="47"/>
      <c r="AC4" s="19"/>
      <c r="AD4" s="2062"/>
      <c r="AE4" s="54" t="s">
        <v>1125</v>
      </c>
      <c r="AF4" s="2062"/>
      <c r="AG4" s="2062"/>
      <c r="AH4" s="2062"/>
      <c r="AI4" s="2062"/>
      <c r="AJ4" s="2062"/>
      <c r="AK4" s="56"/>
      <c r="AL4" s="2062"/>
      <c r="AM4" s="47" t="s">
        <v>1419</v>
      </c>
      <c r="AN4" s="47" t="s">
        <v>1419</v>
      </c>
      <c r="AO4" s="47" t="s">
        <v>1419</v>
      </c>
      <c r="AP4" s="47" t="s">
        <v>1419</v>
      </c>
      <c r="AQ4" s="47" t="s">
        <v>1419</v>
      </c>
      <c r="AR4" s="47" t="s">
        <v>1420</v>
      </c>
      <c r="AS4" s="47" t="s">
        <v>1421</v>
      </c>
      <c r="AT4" s="20"/>
      <c r="AU4" s="20"/>
      <c r="AV4" s="20"/>
      <c r="AW4" s="20"/>
      <c r="AX4" s="20"/>
      <c r="AY4" s="20"/>
    </row>
    <row r="5" spans="1:51" s="3" customFormat="1" ht="27" customHeight="1" x14ac:dyDescent="0.2">
      <c r="A5" s="48" t="s">
        <v>1422</v>
      </c>
      <c r="B5" s="11" t="s">
        <v>1381</v>
      </c>
      <c r="C5" s="12">
        <v>16</v>
      </c>
      <c r="D5" s="13"/>
      <c r="E5" s="13"/>
      <c r="F5" s="13"/>
      <c r="G5" s="13"/>
      <c r="H5" s="13"/>
      <c r="I5" s="13"/>
      <c r="J5" s="13"/>
      <c r="K5" s="45" t="s">
        <v>1122</v>
      </c>
      <c r="L5" s="45" t="s">
        <v>1122</v>
      </c>
      <c r="M5" s="45" t="s">
        <v>1122</v>
      </c>
      <c r="N5" s="34"/>
      <c r="O5" s="34"/>
      <c r="P5" s="2061" t="s">
        <v>1130</v>
      </c>
      <c r="Q5" s="34"/>
      <c r="R5" s="2064" t="s">
        <v>1130</v>
      </c>
      <c r="S5" s="2064" t="s">
        <v>1130</v>
      </c>
      <c r="T5" s="2064" t="s">
        <v>1130</v>
      </c>
      <c r="U5" s="2064"/>
      <c r="V5" s="2064"/>
      <c r="W5" s="54" t="s">
        <v>1137</v>
      </c>
      <c r="X5" s="2061" t="s">
        <v>1130</v>
      </c>
      <c r="Y5" s="54" t="s">
        <v>1148</v>
      </c>
      <c r="Z5" s="54" t="s">
        <v>1148</v>
      </c>
      <c r="AA5" s="54" t="s">
        <v>1148</v>
      </c>
      <c r="AB5" s="54" t="s">
        <v>1148</v>
      </c>
      <c r="AC5" s="54" t="s">
        <v>1148</v>
      </c>
      <c r="AD5" s="2061" t="s">
        <v>1130</v>
      </c>
      <c r="AE5" s="34"/>
      <c r="AF5" s="34" t="s">
        <v>1189</v>
      </c>
      <c r="AG5" s="34" t="s">
        <v>1189</v>
      </c>
      <c r="AH5" s="34" t="s">
        <v>1189</v>
      </c>
      <c r="AI5" s="34" t="s">
        <v>1189</v>
      </c>
      <c r="AJ5" s="34" t="s">
        <v>1189</v>
      </c>
      <c r="AK5" s="2061" t="s">
        <v>1151</v>
      </c>
      <c r="AL5" s="2061" t="s">
        <v>1151</v>
      </c>
      <c r="AM5" s="34" t="s">
        <v>1419</v>
      </c>
      <c r="AN5" s="34" t="s">
        <v>1419</v>
      </c>
      <c r="AO5" s="34" t="s">
        <v>1423</v>
      </c>
      <c r="AP5" s="34" t="s">
        <v>1423</v>
      </c>
      <c r="AQ5" s="34" t="s">
        <v>1423</v>
      </c>
      <c r="AR5" s="34" t="s">
        <v>1424</v>
      </c>
      <c r="AS5" s="34" t="s">
        <v>1425</v>
      </c>
      <c r="AT5" s="15"/>
      <c r="AU5" s="15"/>
      <c r="AV5" s="15"/>
      <c r="AW5" s="15"/>
      <c r="AX5" s="15"/>
      <c r="AY5" s="15"/>
    </row>
    <row r="6" spans="1:51" s="4" customFormat="1" ht="27" customHeight="1" thickBot="1" x14ac:dyDescent="0.25">
      <c r="A6" s="49" t="s">
        <v>1422</v>
      </c>
      <c r="B6" s="16" t="s">
        <v>1382</v>
      </c>
      <c r="C6" s="17">
        <v>16</v>
      </c>
      <c r="D6" s="18"/>
      <c r="E6" s="18"/>
      <c r="F6" s="18"/>
      <c r="G6" s="18"/>
      <c r="H6" s="18"/>
      <c r="I6" s="18"/>
      <c r="J6" s="18"/>
      <c r="K6" s="47" t="s">
        <v>1415</v>
      </c>
      <c r="L6" s="47" t="s">
        <v>1415</v>
      </c>
      <c r="M6" s="47" t="s">
        <v>1415</v>
      </c>
      <c r="N6" s="47"/>
      <c r="O6" s="47"/>
      <c r="P6" s="2062"/>
      <c r="Q6" s="54" t="s">
        <v>1137</v>
      </c>
      <c r="R6" s="2065"/>
      <c r="S6" s="2065"/>
      <c r="T6" s="2065"/>
      <c r="U6" s="2065"/>
      <c r="V6" s="2065"/>
      <c r="W6" s="47"/>
      <c r="X6" s="2062"/>
      <c r="Y6" s="54" t="s">
        <v>1148</v>
      </c>
      <c r="Z6" s="54" t="s">
        <v>1148</v>
      </c>
      <c r="AA6" s="47"/>
      <c r="AB6" s="47"/>
      <c r="AC6" s="47"/>
      <c r="AD6" s="2062"/>
      <c r="AE6" s="54" t="s">
        <v>1137</v>
      </c>
      <c r="AF6" s="47" t="s">
        <v>1191</v>
      </c>
      <c r="AG6" s="47" t="s">
        <v>1191</v>
      </c>
      <c r="AH6" s="47" t="s">
        <v>1191</v>
      </c>
      <c r="AI6" s="47" t="s">
        <v>1191</v>
      </c>
      <c r="AJ6" s="47" t="s">
        <v>1191</v>
      </c>
      <c r="AK6" s="2062"/>
      <c r="AL6" s="2062"/>
      <c r="AM6" s="47" t="s">
        <v>1416</v>
      </c>
      <c r="AN6" s="47" t="s">
        <v>1416</v>
      </c>
      <c r="AO6" s="47" t="s">
        <v>1416</v>
      </c>
      <c r="AP6" s="47"/>
      <c r="AQ6" s="47"/>
      <c r="AR6" s="47" t="s">
        <v>1426</v>
      </c>
      <c r="AS6" s="47"/>
      <c r="AT6" s="20"/>
      <c r="AU6" s="20"/>
      <c r="AV6" s="20"/>
      <c r="AW6" s="20"/>
      <c r="AX6" s="20"/>
      <c r="AY6" s="20"/>
    </row>
    <row r="7" spans="1:51" s="3" customFormat="1" ht="27" customHeight="1" x14ac:dyDescent="0.2">
      <c r="A7" s="48" t="s">
        <v>1427</v>
      </c>
      <c r="B7" s="11" t="s">
        <v>1381</v>
      </c>
      <c r="C7" s="12">
        <v>15</v>
      </c>
      <c r="D7" s="13"/>
      <c r="E7" s="13"/>
      <c r="F7" s="13"/>
      <c r="G7" s="13"/>
      <c r="H7" s="13"/>
      <c r="I7" s="13"/>
      <c r="J7" s="13"/>
      <c r="K7" s="2061" t="s">
        <v>1112</v>
      </c>
      <c r="L7" s="2061" t="s">
        <v>1112</v>
      </c>
      <c r="M7" s="2061" t="s">
        <v>1112</v>
      </c>
      <c r="N7" s="2061" t="s">
        <v>1112</v>
      </c>
      <c r="O7" s="2061" t="s">
        <v>1112</v>
      </c>
      <c r="P7" s="45"/>
      <c r="Q7" s="2061" t="s">
        <v>1151</v>
      </c>
      <c r="R7" s="45" t="s">
        <v>1138</v>
      </c>
      <c r="S7" s="45" t="s">
        <v>1138</v>
      </c>
      <c r="T7" s="45" t="s">
        <v>1138</v>
      </c>
      <c r="U7" s="45" t="s">
        <v>1138</v>
      </c>
      <c r="V7" s="45" t="s">
        <v>1138</v>
      </c>
      <c r="W7" s="54" t="s">
        <v>1148</v>
      </c>
      <c r="X7" s="54" t="s">
        <v>1138</v>
      </c>
      <c r="Y7" s="2061" t="s">
        <v>1151</v>
      </c>
      <c r="Z7" s="2061" t="s">
        <v>1151</v>
      </c>
      <c r="AA7" s="2061" t="s">
        <v>1151</v>
      </c>
      <c r="AB7" s="2061" t="s">
        <v>1151</v>
      </c>
      <c r="AC7" s="2061" t="s">
        <v>1151</v>
      </c>
      <c r="AD7" s="54" t="s">
        <v>1148</v>
      </c>
      <c r="AE7" s="54" t="s">
        <v>1138</v>
      </c>
      <c r="AF7" s="2061" t="s">
        <v>1151</v>
      </c>
      <c r="AG7" s="2061" t="s">
        <v>1151</v>
      </c>
      <c r="AH7" s="14"/>
      <c r="AI7" s="14"/>
      <c r="AJ7" s="14"/>
      <c r="AK7" s="2061" t="s">
        <v>1180</v>
      </c>
      <c r="AL7" s="2061" t="s">
        <v>1180</v>
      </c>
      <c r="AM7" s="34" t="s">
        <v>1428</v>
      </c>
      <c r="AN7" s="34" t="s">
        <v>1428</v>
      </c>
      <c r="AO7" s="34" t="s">
        <v>1428</v>
      </c>
      <c r="AP7" s="34" t="s">
        <v>1428</v>
      </c>
      <c r="AQ7" s="34" t="s">
        <v>1428</v>
      </c>
      <c r="AR7" s="34" t="s">
        <v>1429</v>
      </c>
      <c r="AS7" s="34" t="s">
        <v>1430</v>
      </c>
      <c r="AT7" s="15"/>
      <c r="AU7" s="15"/>
      <c r="AV7" s="15"/>
      <c r="AW7" s="15"/>
      <c r="AX7" s="15"/>
      <c r="AY7" s="15"/>
    </row>
    <row r="8" spans="1:51" s="4" customFormat="1" ht="27" customHeight="1" thickBot="1" x14ac:dyDescent="0.25">
      <c r="A8" s="49" t="s">
        <v>1427</v>
      </c>
      <c r="B8" s="16" t="s">
        <v>1382</v>
      </c>
      <c r="C8" s="17">
        <v>15</v>
      </c>
      <c r="D8" s="18"/>
      <c r="E8" s="18"/>
      <c r="F8" s="18"/>
      <c r="G8" s="18"/>
      <c r="H8" s="18"/>
      <c r="I8" s="18"/>
      <c r="J8" s="18"/>
      <c r="K8" s="2062"/>
      <c r="L8" s="2062"/>
      <c r="M8" s="2062"/>
      <c r="N8" s="2062"/>
      <c r="O8" s="2062"/>
      <c r="P8" s="47"/>
      <c r="Q8" s="2062"/>
      <c r="R8" s="47" t="s">
        <v>1144</v>
      </c>
      <c r="S8" s="47" t="s">
        <v>1144</v>
      </c>
      <c r="T8" s="47" t="s">
        <v>1144</v>
      </c>
      <c r="U8" s="47" t="s">
        <v>1144</v>
      </c>
      <c r="V8" s="47" t="s">
        <v>1144</v>
      </c>
      <c r="W8" s="47"/>
      <c r="X8" s="47"/>
      <c r="Y8" s="2062"/>
      <c r="Z8" s="2062"/>
      <c r="AA8" s="2062"/>
      <c r="AB8" s="2062"/>
      <c r="AC8" s="2062"/>
      <c r="AD8" s="54" t="s">
        <v>1138</v>
      </c>
      <c r="AE8" s="47" t="s">
        <v>1148</v>
      </c>
      <c r="AF8" s="2062"/>
      <c r="AG8" s="2062"/>
      <c r="AH8" s="19"/>
      <c r="AI8" s="19"/>
      <c r="AJ8" s="19"/>
      <c r="AK8" s="2062"/>
      <c r="AL8" s="2062"/>
      <c r="AM8" s="47" t="s">
        <v>1431</v>
      </c>
      <c r="AN8" s="47" t="s">
        <v>1431</v>
      </c>
      <c r="AO8" s="47" t="s">
        <v>1431</v>
      </c>
      <c r="AP8" s="47" t="s">
        <v>1431</v>
      </c>
      <c r="AQ8" s="47" t="s">
        <v>1431</v>
      </c>
      <c r="AR8" s="47" t="s">
        <v>1432</v>
      </c>
      <c r="AS8" s="47"/>
      <c r="AT8" s="20"/>
      <c r="AU8" s="20"/>
      <c r="AV8" s="20"/>
      <c r="AW8" s="20"/>
      <c r="AX8" s="20"/>
      <c r="AY8" s="20"/>
    </row>
    <row r="9" spans="1:51" s="3" customFormat="1" ht="27" customHeight="1" x14ac:dyDescent="0.2">
      <c r="A9" s="48" t="s">
        <v>1433</v>
      </c>
      <c r="B9" s="11" t="s">
        <v>1381</v>
      </c>
      <c r="C9" s="12">
        <v>15</v>
      </c>
      <c r="D9" s="13"/>
      <c r="E9" s="13"/>
      <c r="F9" s="13"/>
      <c r="G9" s="13"/>
      <c r="H9" s="13"/>
      <c r="I9" s="13"/>
      <c r="J9" s="50"/>
      <c r="K9" s="34" t="s">
        <v>1125</v>
      </c>
      <c r="L9" s="34" t="s">
        <v>1125</v>
      </c>
      <c r="M9" s="34" t="s">
        <v>1125</v>
      </c>
      <c r="N9" s="34" t="s">
        <v>1125</v>
      </c>
      <c r="O9" s="34" t="s">
        <v>1125</v>
      </c>
      <c r="P9" s="45"/>
      <c r="Q9" s="34"/>
      <c r="R9" s="34" t="s">
        <v>1144</v>
      </c>
      <c r="S9" s="34" t="s">
        <v>1144</v>
      </c>
      <c r="T9" s="34" t="s">
        <v>1144</v>
      </c>
      <c r="U9" s="46"/>
      <c r="V9" s="34"/>
      <c r="W9" s="2061" t="s">
        <v>1180</v>
      </c>
      <c r="X9" s="34" t="s">
        <v>1189</v>
      </c>
      <c r="Y9" s="2061" t="s">
        <v>1162</v>
      </c>
      <c r="Z9" s="2061" t="s">
        <v>1162</v>
      </c>
      <c r="AA9" s="2061" t="s">
        <v>1162</v>
      </c>
      <c r="AB9" s="2061" t="s">
        <v>1162</v>
      </c>
      <c r="AC9" s="2061" t="s">
        <v>1162</v>
      </c>
      <c r="AD9" s="34" t="s">
        <v>1189</v>
      </c>
      <c r="AE9" s="14"/>
      <c r="AF9" s="2061" t="s">
        <v>1162</v>
      </c>
      <c r="AG9" s="2061" t="s">
        <v>1162</v>
      </c>
      <c r="AH9" s="14"/>
      <c r="AI9" s="14"/>
      <c r="AJ9" s="14"/>
      <c r="AK9" s="14"/>
      <c r="AL9" s="34" t="s">
        <v>1189</v>
      </c>
      <c r="AM9" s="34" t="s">
        <v>1431</v>
      </c>
      <c r="AN9" s="34" t="s">
        <v>1431</v>
      </c>
      <c r="AO9" s="34"/>
      <c r="AP9" s="34"/>
      <c r="AQ9" s="34"/>
      <c r="AR9" s="34" t="s">
        <v>1434</v>
      </c>
      <c r="AS9" s="34" t="s">
        <v>1435</v>
      </c>
      <c r="AT9" s="15"/>
      <c r="AU9" s="15"/>
      <c r="AV9" s="15"/>
      <c r="AW9" s="15"/>
      <c r="AX9" s="15"/>
      <c r="AY9" s="15"/>
    </row>
    <row r="10" spans="1:51" s="4" customFormat="1" ht="27" customHeight="1" thickBot="1" x14ac:dyDescent="0.25">
      <c r="A10" s="49" t="s">
        <v>1433</v>
      </c>
      <c r="B10" s="16" t="s">
        <v>1382</v>
      </c>
      <c r="C10" s="17">
        <v>15</v>
      </c>
      <c r="D10" s="18"/>
      <c r="E10" s="18"/>
      <c r="F10" s="18"/>
      <c r="G10" s="18"/>
      <c r="H10" s="18"/>
      <c r="I10" s="18"/>
      <c r="J10" s="18"/>
      <c r="K10" s="47" t="s">
        <v>1137</v>
      </c>
      <c r="L10" s="47" t="s">
        <v>1137</v>
      </c>
      <c r="M10" s="47" t="s">
        <v>1137</v>
      </c>
      <c r="N10" s="47" t="s">
        <v>1137</v>
      </c>
      <c r="O10" s="47" t="s">
        <v>1137</v>
      </c>
      <c r="P10" s="47"/>
      <c r="Q10" s="47"/>
      <c r="R10" s="47" t="s">
        <v>1138</v>
      </c>
      <c r="S10" s="47" t="s">
        <v>1138</v>
      </c>
      <c r="T10" s="47"/>
      <c r="U10" s="47"/>
      <c r="V10" s="47"/>
      <c r="W10" s="2062"/>
      <c r="X10" s="47" t="s">
        <v>1191</v>
      </c>
      <c r="Y10" s="2062"/>
      <c r="Z10" s="2062"/>
      <c r="AA10" s="2062"/>
      <c r="AB10" s="2062"/>
      <c r="AC10" s="2062"/>
      <c r="AD10" s="47" t="s">
        <v>1191</v>
      </c>
      <c r="AE10" s="19"/>
      <c r="AF10" s="2062"/>
      <c r="AG10" s="2062"/>
      <c r="AH10" s="19"/>
      <c r="AI10" s="19"/>
      <c r="AJ10" s="19"/>
      <c r="AK10" s="19"/>
      <c r="AL10" s="47" t="s">
        <v>1191</v>
      </c>
      <c r="AM10" s="47" t="s">
        <v>1428</v>
      </c>
      <c r="AN10" s="47" t="s">
        <v>1428</v>
      </c>
      <c r="AO10" s="47" t="s">
        <v>1423</v>
      </c>
      <c r="AP10" s="47" t="s">
        <v>1423</v>
      </c>
      <c r="AQ10" s="47" t="s">
        <v>1423</v>
      </c>
      <c r="AR10" s="47" t="s">
        <v>1436</v>
      </c>
      <c r="AS10" s="47"/>
      <c r="AT10" s="20"/>
      <c r="AU10" s="20"/>
      <c r="AV10" s="20"/>
      <c r="AW10" s="20"/>
      <c r="AX10" s="20"/>
      <c r="AY10" s="20"/>
    </row>
    <row r="11" spans="1:51" s="3" customFormat="1" ht="27" customHeight="1" x14ac:dyDescent="0.2">
      <c r="A11" s="48" t="s">
        <v>1437</v>
      </c>
      <c r="B11" s="11" t="s">
        <v>1381</v>
      </c>
      <c r="C11" s="12">
        <v>13</v>
      </c>
      <c r="D11" s="13"/>
      <c r="E11" s="13"/>
      <c r="F11" s="13"/>
      <c r="G11" s="13"/>
      <c r="H11" s="13"/>
      <c r="I11" s="13"/>
      <c r="J11" s="13"/>
      <c r="K11" s="34" t="s">
        <v>1137</v>
      </c>
      <c r="L11" s="34" t="s">
        <v>1137</v>
      </c>
      <c r="M11" s="34" t="s">
        <v>1137</v>
      </c>
      <c r="N11" s="34"/>
      <c r="O11" s="34"/>
      <c r="P11" s="45"/>
      <c r="Q11" s="34"/>
      <c r="R11" s="46" t="s">
        <v>1171</v>
      </c>
      <c r="S11" s="46" t="s">
        <v>1171</v>
      </c>
      <c r="T11" s="46" t="s">
        <v>1171</v>
      </c>
      <c r="U11" s="46"/>
      <c r="V11" s="34"/>
      <c r="W11" s="45"/>
      <c r="X11" s="45"/>
      <c r="Y11" s="34"/>
      <c r="Z11" s="34"/>
      <c r="AA11" s="34"/>
      <c r="AB11" s="2061" t="s">
        <v>1180</v>
      </c>
      <c r="AC11" s="2061" t="s">
        <v>1180</v>
      </c>
      <c r="AD11" s="14"/>
      <c r="AE11" s="14"/>
      <c r="AF11" s="14"/>
      <c r="AG11" s="14"/>
      <c r="AH11" s="14"/>
      <c r="AI11" s="14"/>
      <c r="AJ11" s="14"/>
      <c r="AK11" s="14"/>
      <c r="AL11" s="14"/>
      <c r="AM11" s="34"/>
      <c r="AN11" s="34" t="s">
        <v>1423</v>
      </c>
      <c r="AO11" s="14"/>
      <c r="AP11" s="14"/>
      <c r="AQ11" s="14"/>
      <c r="AR11" s="34" t="s">
        <v>1438</v>
      </c>
      <c r="AS11" s="14"/>
      <c r="AT11" s="15"/>
      <c r="AU11" s="15"/>
      <c r="AV11" s="15"/>
      <c r="AW11" s="15"/>
      <c r="AX11" s="15"/>
      <c r="AY11" s="15"/>
    </row>
    <row r="12" spans="1:51" s="4" customFormat="1" ht="27" customHeight="1" thickBot="1" x14ac:dyDescent="0.25">
      <c r="A12" s="49" t="s">
        <v>1437</v>
      </c>
      <c r="B12" s="16" t="s">
        <v>1382</v>
      </c>
      <c r="C12" s="17">
        <v>13</v>
      </c>
      <c r="D12" s="18"/>
      <c r="E12" s="18"/>
      <c r="F12" s="18"/>
      <c r="G12" s="18"/>
      <c r="H12" s="18"/>
      <c r="I12" s="18"/>
      <c r="J12" s="18"/>
      <c r="K12" s="47" t="s">
        <v>1125</v>
      </c>
      <c r="L12" s="47" t="s">
        <v>1125</v>
      </c>
      <c r="M12" s="47" t="s">
        <v>1125</v>
      </c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2062"/>
      <c r="AC12" s="2062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20"/>
      <c r="AU12" s="20"/>
      <c r="AV12" s="20"/>
      <c r="AW12" s="20"/>
      <c r="AX12" s="20"/>
      <c r="AY12" s="20"/>
    </row>
    <row r="13" spans="1:51" s="3" customFormat="1" ht="27" customHeight="1" x14ac:dyDescent="0.2">
      <c r="A13" s="90" t="s">
        <v>1439</v>
      </c>
      <c r="B13" s="11" t="s">
        <v>1381</v>
      </c>
      <c r="C13" s="12">
        <v>11</v>
      </c>
      <c r="D13" s="13"/>
      <c r="E13" s="13"/>
      <c r="F13" s="13"/>
      <c r="G13" s="13"/>
      <c r="H13" s="13"/>
      <c r="I13" s="13"/>
      <c r="J13" s="13"/>
      <c r="K13" s="46" t="s">
        <v>1171</v>
      </c>
      <c r="L13" s="46" t="s">
        <v>1171</v>
      </c>
      <c r="M13" s="46" t="s">
        <v>1171</v>
      </c>
      <c r="N13" s="46" t="s">
        <v>1171</v>
      </c>
      <c r="O13" s="46" t="s">
        <v>1171</v>
      </c>
      <c r="P13" s="45"/>
      <c r="Q13" s="34"/>
      <c r="R13" s="2064" t="s">
        <v>1179</v>
      </c>
      <c r="S13" s="2064" t="s">
        <v>1179</v>
      </c>
      <c r="T13" s="2064" t="s">
        <v>1179</v>
      </c>
      <c r="U13" s="2064" t="s">
        <v>1179</v>
      </c>
      <c r="V13" s="2064" t="s">
        <v>1179</v>
      </c>
      <c r="W13" s="45"/>
      <c r="X13" s="45"/>
      <c r="Y13" s="2064" t="s">
        <v>1179</v>
      </c>
      <c r="Z13" s="2064" t="s">
        <v>1179</v>
      </c>
      <c r="AA13" s="34"/>
      <c r="AB13" s="34" t="s">
        <v>1189</v>
      </c>
      <c r="AC13" s="34" t="s">
        <v>1189</v>
      </c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5"/>
      <c r="AU13" s="15"/>
      <c r="AV13" s="15"/>
      <c r="AW13" s="15"/>
      <c r="AX13" s="15"/>
      <c r="AY13" s="15"/>
    </row>
    <row r="14" spans="1:51" s="4" customFormat="1" ht="27" customHeight="1" thickBot="1" x14ac:dyDescent="0.25">
      <c r="A14" s="91" t="s">
        <v>1439</v>
      </c>
      <c r="B14" s="16" t="s">
        <v>1382</v>
      </c>
      <c r="C14" s="17">
        <v>11</v>
      </c>
      <c r="D14" s="18"/>
      <c r="E14" s="18"/>
      <c r="F14" s="18"/>
      <c r="G14" s="18"/>
      <c r="H14" s="18"/>
      <c r="I14" s="18"/>
      <c r="J14" s="18"/>
      <c r="K14" s="47"/>
      <c r="L14" s="47"/>
      <c r="M14" s="47"/>
      <c r="N14" s="47"/>
      <c r="O14" s="47"/>
      <c r="P14" s="47"/>
      <c r="Q14" s="47"/>
      <c r="R14" s="2065"/>
      <c r="S14" s="2065"/>
      <c r="T14" s="2065"/>
      <c r="U14" s="2065"/>
      <c r="V14" s="2065"/>
      <c r="W14" s="47"/>
      <c r="X14" s="47"/>
      <c r="Y14" s="2065"/>
      <c r="Z14" s="2065"/>
      <c r="AA14" s="47"/>
      <c r="AB14" s="47" t="s">
        <v>1191</v>
      </c>
      <c r="AC14" s="47" t="s">
        <v>1191</v>
      </c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20"/>
      <c r="AU14" s="20"/>
      <c r="AV14" s="20"/>
      <c r="AW14" s="20"/>
      <c r="AX14" s="20"/>
      <c r="AY14" s="20"/>
    </row>
    <row r="15" spans="1:51" s="3" customFormat="1" ht="27" customHeight="1" x14ac:dyDescent="0.2">
      <c r="A15" s="90" t="s">
        <v>1440</v>
      </c>
      <c r="B15" s="11" t="s">
        <v>1381</v>
      </c>
      <c r="C15" s="12">
        <v>11</v>
      </c>
      <c r="D15" s="13"/>
      <c r="E15" s="13"/>
      <c r="F15" s="13"/>
      <c r="G15" s="13"/>
      <c r="H15" s="13"/>
      <c r="I15" s="13"/>
      <c r="J15" s="13"/>
      <c r="K15" s="34"/>
      <c r="L15" s="34"/>
      <c r="M15" s="34"/>
      <c r="N15" s="34"/>
      <c r="O15" s="34"/>
      <c r="P15" s="45"/>
      <c r="Q15" s="34"/>
      <c r="R15" s="46"/>
      <c r="S15" s="34"/>
      <c r="T15" s="34"/>
      <c r="U15" s="34"/>
      <c r="V15" s="34"/>
      <c r="W15" s="45"/>
      <c r="X15" s="45"/>
      <c r="Y15" s="34"/>
      <c r="Z15" s="34"/>
      <c r="AA15" s="34"/>
      <c r="AB15" s="3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5"/>
      <c r="AU15" s="15"/>
      <c r="AV15" s="15"/>
      <c r="AW15" s="15"/>
      <c r="AX15" s="15"/>
      <c r="AY15" s="15"/>
    </row>
    <row r="16" spans="1:51" s="4" customFormat="1" ht="27" customHeight="1" thickBot="1" x14ac:dyDescent="0.25">
      <c r="A16" s="91" t="s">
        <v>1440</v>
      </c>
      <c r="B16" s="16" t="s">
        <v>1382</v>
      </c>
      <c r="C16" s="17">
        <v>11</v>
      </c>
      <c r="D16" s="18"/>
      <c r="E16" s="18"/>
      <c r="F16" s="18"/>
      <c r="G16" s="18"/>
      <c r="H16" s="18"/>
      <c r="I16" s="18"/>
      <c r="J16" s="18"/>
      <c r="K16" s="46"/>
      <c r="L16" s="46"/>
      <c r="M16" s="46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20"/>
      <c r="AU16" s="20"/>
      <c r="AV16" s="20"/>
      <c r="AW16" s="20"/>
      <c r="AX16" s="20"/>
      <c r="AY16" s="20"/>
    </row>
    <row r="17" spans="1:51" s="3" customFormat="1" ht="27" customHeight="1" x14ac:dyDescent="0.2">
      <c r="A17" s="90" t="s">
        <v>1441</v>
      </c>
      <c r="B17" s="11" t="s">
        <v>1381</v>
      </c>
      <c r="C17" s="12">
        <v>10</v>
      </c>
      <c r="D17" s="13"/>
      <c r="E17" s="13"/>
      <c r="F17" s="13"/>
      <c r="G17" s="13"/>
      <c r="H17" s="13"/>
      <c r="I17" s="13"/>
      <c r="J17" s="13"/>
      <c r="K17" s="34"/>
      <c r="L17" s="34"/>
      <c r="M17" s="34"/>
      <c r="N17" s="34"/>
      <c r="O17" s="34"/>
      <c r="P17" s="45"/>
      <c r="Q17" s="34"/>
      <c r="R17" s="46"/>
      <c r="S17" s="34"/>
      <c r="T17" s="34"/>
      <c r="U17" s="34"/>
      <c r="V17" s="34"/>
      <c r="W17" s="45"/>
      <c r="X17" s="45"/>
      <c r="Y17" s="34"/>
      <c r="Z17" s="34"/>
      <c r="AA17" s="34"/>
      <c r="AB17" s="3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5"/>
      <c r="AU17" s="15"/>
      <c r="AV17" s="15"/>
      <c r="AW17" s="15"/>
      <c r="AX17" s="15"/>
      <c r="AY17" s="15"/>
    </row>
    <row r="18" spans="1:51" s="4" customFormat="1" ht="27" customHeight="1" thickBot="1" x14ac:dyDescent="0.25">
      <c r="A18" s="91" t="s">
        <v>1441</v>
      </c>
      <c r="B18" s="16" t="s">
        <v>1382</v>
      </c>
      <c r="C18" s="17">
        <v>10</v>
      </c>
      <c r="D18" s="18"/>
      <c r="E18" s="18"/>
      <c r="F18" s="18"/>
      <c r="G18" s="18"/>
      <c r="H18" s="18"/>
      <c r="I18" s="18"/>
      <c r="J18" s="18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20"/>
      <c r="AU18" s="20"/>
      <c r="AV18" s="20"/>
      <c r="AW18" s="20"/>
      <c r="AX18" s="20"/>
      <c r="AY18" s="20"/>
    </row>
    <row r="19" spans="1:51" x14ac:dyDescent="0.2">
      <c r="A19" s="1" t="s">
        <v>1442</v>
      </c>
      <c r="B19" s="10" t="s">
        <v>1443</v>
      </c>
    </row>
    <row r="20" spans="1:51" ht="16" thickBot="1" x14ac:dyDescent="0.25"/>
    <row r="21" spans="1:51" x14ac:dyDescent="0.2">
      <c r="A21" s="2052" t="s">
        <v>1444</v>
      </c>
      <c r="B21" s="2053"/>
      <c r="C21" s="2053"/>
      <c r="D21" s="2053"/>
      <c r="E21" s="2053"/>
      <c r="F21" s="2053"/>
      <c r="G21" s="2053"/>
      <c r="H21" s="2053"/>
      <c r="I21" s="2053"/>
      <c r="J21" s="2053"/>
      <c r="K21" s="2053"/>
      <c r="L21" s="2053"/>
      <c r="M21" s="2054"/>
    </row>
    <row r="22" spans="1:51" x14ac:dyDescent="0.2">
      <c r="A22" s="2050" t="s">
        <v>1445</v>
      </c>
      <c r="B22" s="2055" t="s">
        <v>1446</v>
      </c>
      <c r="C22" s="2056"/>
      <c r="D22" s="2056"/>
      <c r="E22" s="2056"/>
      <c r="F22" s="2056"/>
      <c r="G22" s="2056"/>
      <c r="H22" s="2056"/>
      <c r="I22" s="2056"/>
      <c r="J22" s="2056"/>
      <c r="K22" s="2056"/>
      <c r="L22" s="2056"/>
      <c r="M22" s="2057"/>
    </row>
    <row r="23" spans="1:51" x14ac:dyDescent="0.2">
      <c r="A23" s="2051"/>
      <c r="B23" s="5">
        <v>1</v>
      </c>
      <c r="C23" s="5">
        <f>B23+1</f>
        <v>2</v>
      </c>
      <c r="D23" s="5">
        <f t="shared" ref="D23:L23" si="1">C23+1</f>
        <v>3</v>
      </c>
      <c r="E23" s="5">
        <f t="shared" si="1"/>
        <v>4</v>
      </c>
      <c r="F23" s="5">
        <f>E23+1</f>
        <v>5</v>
      </c>
      <c r="G23" s="5">
        <f t="shared" si="1"/>
        <v>6</v>
      </c>
      <c r="H23" s="5">
        <f t="shared" si="1"/>
        <v>7</v>
      </c>
      <c r="I23" s="5">
        <f t="shared" si="1"/>
        <v>8</v>
      </c>
      <c r="J23" s="5">
        <f t="shared" si="1"/>
        <v>9</v>
      </c>
      <c r="K23" s="5">
        <f t="shared" si="1"/>
        <v>10</v>
      </c>
      <c r="L23" s="5">
        <f t="shared" si="1"/>
        <v>11</v>
      </c>
      <c r="M23" s="24">
        <f>L23+1</f>
        <v>12</v>
      </c>
    </row>
    <row r="24" spans="1:51" x14ac:dyDescent="0.2">
      <c r="A24" s="31" t="s">
        <v>1447</v>
      </c>
      <c r="B24" s="1144">
        <v>3</v>
      </c>
      <c r="C24" s="1144">
        <v>3</v>
      </c>
      <c r="D24" s="1144">
        <v>3</v>
      </c>
      <c r="E24" s="1144">
        <v>6</v>
      </c>
      <c r="F24" s="1144">
        <v>0</v>
      </c>
      <c r="G24" s="1144">
        <v>3</v>
      </c>
      <c r="H24" s="7"/>
      <c r="I24" s="7"/>
      <c r="J24" s="7"/>
      <c r="K24" s="7"/>
      <c r="L24" s="7"/>
      <c r="M24" s="26"/>
    </row>
    <row r="25" spans="1:51" x14ac:dyDescent="0.2">
      <c r="A25" s="31" t="s">
        <v>63</v>
      </c>
      <c r="B25" s="1144"/>
      <c r="C25" s="1144"/>
      <c r="D25" s="1144"/>
      <c r="E25" s="1144"/>
      <c r="F25" s="1144"/>
      <c r="G25" s="1144"/>
      <c r="H25" s="1144"/>
      <c r="I25" s="1144"/>
      <c r="J25" s="1144"/>
      <c r="K25" s="1144"/>
      <c r="L25" s="1144"/>
      <c r="M25" s="27"/>
    </row>
    <row r="26" spans="1:51" x14ac:dyDescent="0.2">
      <c r="A26" s="31" t="s">
        <v>9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26"/>
    </row>
    <row r="27" spans="1:51" x14ac:dyDescent="0.2">
      <c r="A27" s="31" t="s">
        <v>65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26"/>
    </row>
    <row r="28" spans="1:51" x14ac:dyDescent="0.2">
      <c r="A28" s="31" t="s">
        <v>1448</v>
      </c>
      <c r="B28" s="1144"/>
      <c r="C28" s="1144"/>
      <c r="D28" s="1144"/>
      <c r="E28" s="1144"/>
      <c r="F28" s="1144"/>
      <c r="G28" s="1144"/>
      <c r="H28" s="1144"/>
      <c r="I28" s="1144"/>
      <c r="J28" s="1144"/>
      <c r="K28" s="1144"/>
      <c r="L28" s="1144"/>
      <c r="M28" s="27"/>
    </row>
    <row r="29" spans="1:51" ht="16" thickBot="1" x14ac:dyDescent="0.25">
      <c r="A29" s="32" t="s">
        <v>1449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30"/>
    </row>
    <row r="30" spans="1:51" ht="16" thickBot="1" x14ac:dyDescent="0.25">
      <c r="A30" s="6"/>
      <c r="B30" s="335"/>
      <c r="C30" s="335"/>
      <c r="D30" s="335"/>
      <c r="E30" s="335"/>
      <c r="F30" s="335"/>
      <c r="G30" s="335"/>
      <c r="H30" s="335"/>
      <c r="I30" s="335"/>
      <c r="J30" s="335"/>
      <c r="K30" s="335"/>
      <c r="L30" s="335"/>
      <c r="M30" s="335"/>
    </row>
    <row r="31" spans="1:51" x14ac:dyDescent="0.2">
      <c r="A31" s="2058" t="s">
        <v>1450</v>
      </c>
      <c r="B31" s="2059"/>
      <c r="C31" s="2059"/>
      <c r="D31" s="2059"/>
      <c r="E31" s="2059"/>
      <c r="F31" s="2059"/>
      <c r="G31" s="2059"/>
      <c r="H31" s="2059"/>
      <c r="I31" s="2059"/>
      <c r="J31" s="2059"/>
      <c r="K31" s="2059"/>
      <c r="L31" s="2059"/>
      <c r="M31" s="2060"/>
    </row>
    <row r="32" spans="1:51" x14ac:dyDescent="0.2">
      <c r="A32" s="2050" t="s">
        <v>1445</v>
      </c>
      <c r="B32" s="2055" t="s">
        <v>1446</v>
      </c>
      <c r="C32" s="2056"/>
      <c r="D32" s="2056"/>
      <c r="E32" s="2056"/>
      <c r="F32" s="2056"/>
      <c r="G32" s="2056"/>
      <c r="H32" s="2056"/>
      <c r="I32" s="2056"/>
      <c r="J32" s="2056"/>
      <c r="K32" s="2056"/>
      <c r="L32" s="2056"/>
      <c r="M32" s="2057"/>
    </row>
    <row r="33" spans="1:13" x14ac:dyDescent="0.2">
      <c r="A33" s="2051"/>
      <c r="B33" s="5">
        <v>1</v>
      </c>
      <c r="C33" s="5">
        <f>B33+1</f>
        <v>2</v>
      </c>
      <c r="D33" s="5">
        <f t="shared" ref="D33:L33" si="2">C33+1</f>
        <v>3</v>
      </c>
      <c r="E33" s="5">
        <f t="shared" si="2"/>
        <v>4</v>
      </c>
      <c r="F33" s="5">
        <f>E33+1</f>
        <v>5</v>
      </c>
      <c r="G33" s="5">
        <f t="shared" si="2"/>
        <v>6</v>
      </c>
      <c r="H33" s="5">
        <f t="shared" si="2"/>
        <v>7</v>
      </c>
      <c r="I33" s="5">
        <f t="shared" si="2"/>
        <v>8</v>
      </c>
      <c r="J33" s="5">
        <f t="shared" si="2"/>
        <v>9</v>
      </c>
      <c r="K33" s="5">
        <f t="shared" si="2"/>
        <v>10</v>
      </c>
      <c r="L33" s="5">
        <f t="shared" si="2"/>
        <v>11</v>
      </c>
      <c r="M33" s="24">
        <f>L33+1</f>
        <v>12</v>
      </c>
    </row>
    <row r="34" spans="1:13" x14ac:dyDescent="0.2">
      <c r="A34" s="25" t="s">
        <v>1447</v>
      </c>
      <c r="B34" s="1144">
        <f>B24*B41</f>
        <v>204</v>
      </c>
      <c r="C34" s="1144">
        <f t="shared" ref="C34:G34" si="3">C24*C41</f>
        <v>201</v>
      </c>
      <c r="D34" s="1144">
        <f t="shared" si="3"/>
        <v>192</v>
      </c>
      <c r="E34" s="1144">
        <f t="shared" si="3"/>
        <v>390</v>
      </c>
      <c r="F34" s="1144">
        <f t="shared" si="3"/>
        <v>0</v>
      </c>
      <c r="G34" s="1144">
        <f t="shared" si="3"/>
        <v>201</v>
      </c>
      <c r="H34" s="7"/>
      <c r="I34" s="7"/>
      <c r="J34" s="7"/>
      <c r="K34" s="7"/>
      <c r="L34" s="7"/>
      <c r="M34" s="26"/>
    </row>
    <row r="35" spans="1:13" x14ac:dyDescent="0.2">
      <c r="A35" s="25" t="s">
        <v>63</v>
      </c>
      <c r="B35" s="1144"/>
      <c r="C35" s="1144"/>
      <c r="D35" s="1144"/>
      <c r="E35" s="1144"/>
      <c r="F35" s="1144"/>
      <c r="G35" s="1144"/>
      <c r="H35" s="1144"/>
      <c r="I35" s="1144"/>
      <c r="J35" s="1144"/>
      <c r="K35" s="1144"/>
      <c r="L35" s="1144"/>
      <c r="M35" s="27"/>
    </row>
    <row r="36" spans="1:13" x14ac:dyDescent="0.2">
      <c r="A36" s="25" t="s">
        <v>9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26"/>
    </row>
    <row r="37" spans="1:13" x14ac:dyDescent="0.2">
      <c r="A37" s="25" t="s">
        <v>65</v>
      </c>
      <c r="B37" s="1144"/>
      <c r="C37" s="1144"/>
      <c r="D37" s="1144"/>
      <c r="E37" s="1144"/>
      <c r="F37" s="1144"/>
      <c r="G37" s="1144"/>
      <c r="H37" s="1144"/>
      <c r="I37" s="1144"/>
      <c r="J37" s="1144"/>
      <c r="K37" s="1144"/>
      <c r="L37" s="1144"/>
      <c r="M37" s="27"/>
    </row>
    <row r="38" spans="1:13" x14ac:dyDescent="0.2">
      <c r="A38" s="25" t="s">
        <v>1448</v>
      </c>
      <c r="B38" s="1144"/>
      <c r="C38" s="1144"/>
      <c r="D38" s="1144"/>
      <c r="E38" s="1144"/>
      <c r="F38" s="1144"/>
      <c r="G38" s="1144"/>
      <c r="H38" s="1144"/>
      <c r="I38" s="1144"/>
      <c r="J38" s="1144"/>
      <c r="K38" s="1144"/>
      <c r="L38" s="1144"/>
      <c r="M38" s="27"/>
    </row>
    <row r="39" spans="1:13" ht="16" thickBot="1" x14ac:dyDescent="0.25">
      <c r="A39" s="28" t="s">
        <v>1449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30"/>
    </row>
    <row r="40" spans="1:13" ht="16" thickBot="1" x14ac:dyDescent="0.25"/>
    <row r="41" spans="1:13" ht="16" thickBot="1" x14ac:dyDescent="0.25">
      <c r="A41" s="23" t="s">
        <v>1451</v>
      </c>
      <c r="B41" s="33">
        <v>68</v>
      </c>
      <c r="C41" s="33">
        <v>67</v>
      </c>
      <c r="D41" s="33">
        <v>64</v>
      </c>
      <c r="E41" s="33">
        <v>65</v>
      </c>
      <c r="F41" s="33">
        <v>0</v>
      </c>
      <c r="G41" s="33">
        <v>67</v>
      </c>
      <c r="H41" s="21"/>
      <c r="I41" s="21"/>
      <c r="J41" s="21"/>
      <c r="K41" s="21"/>
      <c r="L41" s="21"/>
      <c r="M41" s="22"/>
    </row>
  </sheetData>
  <mergeCells count="67">
    <mergeCell ref="AM1:AS1"/>
    <mergeCell ref="AB11:AB12"/>
    <mergeCell ref="AC11:AC12"/>
    <mergeCell ref="AD3:AD4"/>
    <mergeCell ref="AL3:AL4"/>
    <mergeCell ref="AD5:AD6"/>
    <mergeCell ref="AL5:AL6"/>
    <mergeCell ref="AK5:AK6"/>
    <mergeCell ref="AL7:AL8"/>
    <mergeCell ref="AK7:AK8"/>
    <mergeCell ref="AF3:AF4"/>
    <mergeCell ref="AG3:AG4"/>
    <mergeCell ref="AH3:AH4"/>
    <mergeCell ref="AI3:AI4"/>
    <mergeCell ref="AJ3:AJ4"/>
    <mergeCell ref="AF9:AF10"/>
    <mergeCell ref="AG9:AG10"/>
    <mergeCell ref="R13:R14"/>
    <mergeCell ref="T13:T14"/>
    <mergeCell ref="U13:U14"/>
    <mergeCell ref="V13:V14"/>
    <mergeCell ref="Y13:Y14"/>
    <mergeCell ref="Z13:Z14"/>
    <mergeCell ref="Y9:Y10"/>
    <mergeCell ref="Z9:Z10"/>
    <mergeCell ref="AA9:AA10"/>
    <mergeCell ref="AB9:AB10"/>
    <mergeCell ref="AC9:AC10"/>
    <mergeCell ref="S13:S14"/>
    <mergeCell ref="W9:W10"/>
    <mergeCell ref="AA7:AA8"/>
    <mergeCell ref="AB7:AB8"/>
    <mergeCell ref="AC7:AC8"/>
    <mergeCell ref="AF7:AF8"/>
    <mergeCell ref="AG7:AG8"/>
    <mergeCell ref="V5:V6"/>
    <mergeCell ref="V3:V4"/>
    <mergeCell ref="Y3:Y4"/>
    <mergeCell ref="Z3:Z4"/>
    <mergeCell ref="Y7:Y8"/>
    <mergeCell ref="Z7:Z8"/>
    <mergeCell ref="X3:X4"/>
    <mergeCell ref="X5:X6"/>
    <mergeCell ref="R3:R4"/>
    <mergeCell ref="T3:T4"/>
    <mergeCell ref="U3:U4"/>
    <mergeCell ref="R5:R6"/>
    <mergeCell ref="T5:T6"/>
    <mergeCell ref="U5:U6"/>
    <mergeCell ref="S3:S4"/>
    <mergeCell ref="S5:S6"/>
    <mergeCell ref="P3:P4"/>
    <mergeCell ref="P5:P6"/>
    <mergeCell ref="Q7:Q8"/>
    <mergeCell ref="K1:O1"/>
    <mergeCell ref="P1:Q1"/>
    <mergeCell ref="K7:K8"/>
    <mergeCell ref="L7:L8"/>
    <mergeCell ref="M7:M8"/>
    <mergeCell ref="N7:N8"/>
    <mergeCell ref="O7:O8"/>
    <mergeCell ref="A22:A23"/>
    <mergeCell ref="A32:A33"/>
    <mergeCell ref="A21:M21"/>
    <mergeCell ref="B22:M22"/>
    <mergeCell ref="A31:M31"/>
    <mergeCell ref="B32:M3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3F97C-F873-2F49-802F-D6804DAF5E90}">
  <sheetPr codeName="Sheet11">
    <tabColor theme="4"/>
  </sheetPr>
  <dimension ref="A1:DC55"/>
  <sheetViews>
    <sheetView topLeftCell="M4" zoomScaleNormal="100" workbookViewId="0">
      <pane xSplit="1" topLeftCell="N1" activePane="topRight" state="frozen"/>
      <selection activeCell="M1" sqref="M1"/>
      <selection pane="topRight" activeCell="S52" sqref="S52"/>
    </sheetView>
  </sheetViews>
  <sheetFormatPr baseColWidth="10" defaultColWidth="6.83203125" defaultRowHeight="11.25" customHeight="1" x14ac:dyDescent="0.15"/>
  <cols>
    <col min="1" max="1" width="10.5" style="161" hidden="1" customWidth="1"/>
    <col min="2" max="2" width="8.5" style="161" hidden="1" customWidth="1"/>
    <col min="3" max="3" width="31.5" style="161" hidden="1" customWidth="1"/>
    <col min="4" max="5" width="14.5" style="161" hidden="1" customWidth="1"/>
    <col min="6" max="6" width="14.1640625" style="161" hidden="1" customWidth="1"/>
    <col min="7" max="7" width="10.1640625" style="161" hidden="1" customWidth="1"/>
    <col min="8" max="8" width="14.5" style="161" hidden="1" customWidth="1"/>
    <col min="9" max="9" width="15.5" style="161" hidden="1" customWidth="1"/>
    <col min="10" max="10" width="12" style="161" hidden="1" customWidth="1"/>
    <col min="11" max="11" width="14.5" style="161" hidden="1" customWidth="1"/>
    <col min="12" max="12" width="3.83203125" style="183" hidden="1" customWidth="1"/>
    <col min="13" max="13" width="12.5" style="161" customWidth="1"/>
    <col min="14" max="14" width="18.5" style="161" customWidth="1"/>
    <col min="15" max="15" width="19.5" style="161" customWidth="1"/>
    <col min="16" max="16" width="18.1640625" style="161" customWidth="1"/>
    <col min="17" max="17" width="18.6640625" style="161" customWidth="1"/>
    <col min="18" max="18" width="12.5" style="161" customWidth="1"/>
    <col min="19" max="19" width="19.1640625" style="161" bestFit="1" customWidth="1"/>
    <col min="20" max="20" width="21.83203125" style="161" customWidth="1"/>
    <col min="21" max="21" width="12.5" style="161" customWidth="1"/>
    <col min="22" max="22" width="18.33203125" style="161" customWidth="1"/>
    <col min="23" max="23" width="18.1640625" style="161" customWidth="1"/>
    <col min="24" max="24" width="15.6640625" style="161" customWidth="1"/>
    <col min="25" max="25" width="16.6640625" style="161" customWidth="1"/>
    <col min="26" max="26" width="12.5" style="161" customWidth="1"/>
    <col min="27" max="27" width="19.1640625" style="161" bestFit="1" customWidth="1"/>
    <col min="28" max="28" width="21.83203125" style="161" customWidth="1"/>
    <col min="29" max="29" width="10.5" style="161" bestFit="1" customWidth="1"/>
    <col min="30" max="43" width="18.5" style="161" customWidth="1"/>
    <col min="44" max="44" width="18.5" style="180" customWidth="1"/>
    <col min="45" max="51" width="18.5" style="161" customWidth="1"/>
    <col min="52" max="52" width="17.1640625" style="161" customWidth="1"/>
    <col min="53" max="53" width="16.1640625" style="161" customWidth="1"/>
    <col min="54" max="58" width="18.5" style="161" customWidth="1"/>
    <col min="59" max="59" width="18.5" style="180" customWidth="1"/>
    <col min="60" max="69" width="18.5" style="161" customWidth="1"/>
    <col min="70" max="70" width="17.33203125" style="598" customWidth="1"/>
    <col min="71" max="71" width="20.33203125" style="161" customWidth="1"/>
    <col min="72" max="72" width="19.5" style="161" customWidth="1"/>
    <col min="73" max="73" width="19.33203125" style="161" customWidth="1"/>
    <col min="74" max="74" width="18.83203125" style="161" customWidth="1"/>
    <col min="75" max="75" width="19.5" style="180" customWidth="1"/>
    <col min="76" max="107" width="18.5" style="161" customWidth="1"/>
    <col min="108" max="16384" width="6.83203125" style="161"/>
  </cols>
  <sheetData>
    <row r="1" spans="1:107" ht="15" customHeight="1" thickBot="1" x14ac:dyDescent="0.2">
      <c r="A1" s="1402" t="s">
        <v>67</v>
      </c>
      <c r="B1" s="1402"/>
      <c r="C1" s="1402"/>
      <c r="D1" s="1402"/>
      <c r="E1" s="1402"/>
      <c r="F1" s="1402"/>
      <c r="G1" s="1402"/>
      <c r="H1" s="1402"/>
      <c r="I1" s="1402"/>
      <c r="J1" s="1402"/>
      <c r="K1" s="1403"/>
      <c r="M1" s="1404" t="s">
        <v>0</v>
      </c>
      <c r="N1" s="1405"/>
      <c r="O1" s="1405"/>
      <c r="P1" s="1405"/>
      <c r="Q1" s="1405"/>
      <c r="R1" s="1405"/>
      <c r="S1" s="1405"/>
      <c r="T1" s="1405"/>
      <c r="U1" s="1405"/>
      <c r="V1" s="1405"/>
      <c r="W1" s="1405"/>
      <c r="X1" s="1405"/>
      <c r="Y1" s="1405"/>
      <c r="Z1" s="1405"/>
      <c r="AA1" s="1405"/>
      <c r="AB1" s="1405"/>
      <c r="AC1" s="1405"/>
      <c r="AD1" s="1405"/>
      <c r="AE1" s="1405"/>
      <c r="AF1" s="1405"/>
      <c r="AG1" s="1405"/>
      <c r="AH1" s="1405"/>
      <c r="AI1" s="1405"/>
      <c r="AJ1" s="1405"/>
      <c r="AK1" s="1405"/>
      <c r="AL1" s="1405"/>
      <c r="AM1" s="1405"/>
      <c r="AN1" s="1405"/>
      <c r="AO1" s="1405"/>
      <c r="AP1" s="1405"/>
      <c r="AQ1" s="1405"/>
      <c r="AR1" s="1405"/>
      <c r="AS1" s="1405"/>
      <c r="AT1" s="1405"/>
      <c r="AU1" s="1405"/>
      <c r="AV1" s="1405"/>
      <c r="AW1" s="1405"/>
      <c r="AX1" s="1405"/>
      <c r="AY1" s="1405"/>
      <c r="AZ1" s="1405"/>
      <c r="BA1" s="1405"/>
      <c r="BB1" s="1405"/>
      <c r="BC1" s="1405"/>
      <c r="BD1" s="1405"/>
      <c r="BE1" s="1405"/>
      <c r="BF1" s="1405"/>
      <c r="BG1" s="1405"/>
      <c r="BH1" s="1405"/>
      <c r="BI1" s="1405"/>
      <c r="BJ1" s="1405"/>
      <c r="BK1" s="1405"/>
      <c r="BL1" s="1405"/>
      <c r="BM1" s="1405"/>
      <c r="BN1" s="1405"/>
      <c r="BO1" s="1405"/>
      <c r="BP1" s="1405"/>
      <c r="BQ1" s="1405"/>
      <c r="BR1" s="1405"/>
      <c r="BS1" s="1405"/>
      <c r="BT1" s="1405"/>
      <c r="BU1" s="1405"/>
      <c r="BV1" s="1405"/>
      <c r="BW1" s="1405"/>
      <c r="BX1" s="1405"/>
      <c r="BY1" s="1405"/>
      <c r="BZ1" s="1405"/>
      <c r="CA1" s="1405"/>
      <c r="CB1" s="1405"/>
      <c r="CC1" s="1405"/>
      <c r="CD1" s="1405"/>
      <c r="CE1" s="1405"/>
      <c r="CF1" s="1405"/>
      <c r="CG1" s="1405"/>
      <c r="CH1" s="1405"/>
      <c r="CI1" s="1405"/>
      <c r="CJ1" s="1405"/>
      <c r="CK1" s="1405"/>
      <c r="CL1" s="1405"/>
      <c r="CM1" s="1405"/>
      <c r="CN1" s="1405"/>
      <c r="CO1" s="1405"/>
      <c r="CP1" s="1405"/>
      <c r="CQ1" s="1405"/>
      <c r="CR1" s="1405"/>
      <c r="CS1" s="1405"/>
      <c r="CT1" s="1405"/>
      <c r="CU1" s="1405"/>
      <c r="CV1" s="1405"/>
      <c r="CW1" s="1405"/>
      <c r="CX1" s="1405"/>
      <c r="CY1" s="1405"/>
      <c r="CZ1" s="1405"/>
      <c r="DA1" s="1405"/>
      <c r="DB1" s="1405"/>
      <c r="DC1" s="1406"/>
    </row>
    <row r="2" spans="1:107" ht="15" customHeight="1" thickBot="1" x14ac:dyDescent="0.2">
      <c r="A2" s="336"/>
      <c r="B2" s="336"/>
      <c r="C2" s="336"/>
      <c r="D2" s="336"/>
      <c r="E2" s="336"/>
      <c r="F2" s="336"/>
      <c r="G2" s="336"/>
      <c r="H2" s="336"/>
      <c r="I2" s="336"/>
      <c r="J2" s="336"/>
      <c r="K2" s="337"/>
      <c r="M2" s="359" t="s">
        <v>68</v>
      </c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410"/>
      <c r="AE2" s="1410"/>
      <c r="AF2" s="1410"/>
      <c r="AG2" s="1411"/>
      <c r="AH2" s="1412" t="s">
        <v>17</v>
      </c>
      <c r="AI2" s="1413"/>
      <c r="AJ2" s="1412" t="s">
        <v>69</v>
      </c>
      <c r="AK2" s="1413"/>
      <c r="AL2" s="1117"/>
      <c r="AM2" s="1117"/>
      <c r="AN2" s="1117"/>
      <c r="AO2" s="1117"/>
      <c r="AP2" s="1117"/>
      <c r="AQ2" s="1117"/>
      <c r="AR2" s="1133"/>
      <c r="AS2" s="1414"/>
      <c r="AT2" s="1411"/>
      <c r="AU2" s="1412"/>
      <c r="AV2" s="1413"/>
      <c r="AW2" s="1412"/>
      <c r="AX2" s="1413"/>
      <c r="AY2" s="1115"/>
      <c r="AZ2" s="1115"/>
      <c r="BA2" s="479"/>
      <c r="BB2" s="479"/>
      <c r="BC2" s="1115"/>
      <c r="BD2" s="1115"/>
      <c r="BE2" s="1115"/>
      <c r="BF2" s="1115"/>
      <c r="BG2" s="1133"/>
      <c r="BH2" s="1414"/>
      <c r="BI2" s="1410"/>
      <c r="BJ2" s="1411"/>
      <c r="BL2" s="270"/>
      <c r="BN2" s="1412" t="s">
        <v>17</v>
      </c>
      <c r="BO2" s="1413"/>
      <c r="BP2" s="1412" t="s">
        <v>69</v>
      </c>
      <c r="BQ2" s="1413"/>
      <c r="BR2" s="600"/>
      <c r="BS2" s="1135"/>
      <c r="BT2" s="1115"/>
      <c r="BU2" s="1115"/>
      <c r="BV2" s="1115"/>
      <c r="BW2" s="1133"/>
      <c r="BX2" s="1116"/>
      <c r="CD2" s="1412" t="s">
        <v>17</v>
      </c>
      <c r="CE2" s="1413"/>
      <c r="CF2" s="1412" t="s">
        <v>69</v>
      </c>
      <c r="CG2" s="1413"/>
      <c r="CH2" s="1135"/>
      <c r="CI2" s="1135"/>
      <c r="CJ2" s="1135"/>
      <c r="CK2" s="1135"/>
      <c r="CL2" s="1135"/>
      <c r="CM2" s="1116"/>
      <c r="CN2" s="1116"/>
      <c r="CO2" s="1115"/>
      <c r="CP2" s="1414"/>
      <c r="CQ2" s="1410"/>
      <c r="CR2" s="1410"/>
      <c r="CS2" s="1411"/>
      <c r="CT2" s="1412" t="s">
        <v>17</v>
      </c>
      <c r="CU2" s="1413"/>
      <c r="CV2" s="1412" t="s">
        <v>69</v>
      </c>
      <c r="CW2" s="1413"/>
      <c r="CX2" s="274"/>
      <c r="CY2" s="274"/>
      <c r="CZ2" s="274"/>
      <c r="DA2" s="274"/>
      <c r="DB2" s="274"/>
      <c r="DC2" s="626"/>
    </row>
    <row r="3" spans="1:107" s="238" customFormat="1" ht="61.5" customHeight="1" thickBot="1" x14ac:dyDescent="0.25">
      <c r="A3" s="229" t="s">
        <v>70</v>
      </c>
      <c r="B3" s="229" t="s">
        <v>71</v>
      </c>
      <c r="C3" s="229" t="s">
        <v>72</v>
      </c>
      <c r="D3" s="229" t="s">
        <v>73</v>
      </c>
      <c r="E3" s="229" t="s">
        <v>74</v>
      </c>
      <c r="F3" s="229" t="s">
        <v>75</v>
      </c>
      <c r="G3" s="229" t="s">
        <v>76</v>
      </c>
      <c r="H3" s="229" t="s">
        <v>77</v>
      </c>
      <c r="I3" s="229" t="s">
        <v>78</v>
      </c>
      <c r="J3" s="229" t="s">
        <v>79</v>
      </c>
      <c r="K3" s="229" t="s">
        <v>80</v>
      </c>
      <c r="L3" s="242"/>
      <c r="M3" s="360" t="s">
        <v>81</v>
      </c>
      <c r="N3" s="296">
        <v>208</v>
      </c>
      <c r="O3" s="296">
        <v>209</v>
      </c>
      <c r="P3" s="563">
        <v>203</v>
      </c>
      <c r="Q3" s="295" t="s">
        <v>83</v>
      </c>
      <c r="R3" s="241" t="s">
        <v>84</v>
      </c>
      <c r="S3" s="296" t="s">
        <v>91</v>
      </c>
      <c r="T3" s="296" t="s">
        <v>92</v>
      </c>
      <c r="U3" s="241" t="s">
        <v>84</v>
      </c>
      <c r="V3" s="296">
        <v>208</v>
      </c>
      <c r="W3" s="296">
        <v>209</v>
      </c>
      <c r="X3" s="296">
        <v>203</v>
      </c>
      <c r="Y3" s="296" t="s">
        <v>83</v>
      </c>
      <c r="Z3" s="241" t="s">
        <v>84</v>
      </c>
      <c r="AA3" s="296" t="s">
        <v>91</v>
      </c>
      <c r="AB3" s="296" t="s">
        <v>92</v>
      </c>
      <c r="AC3" s="193" t="s">
        <v>84</v>
      </c>
      <c r="AD3" s="563" t="s">
        <v>85</v>
      </c>
      <c r="AE3" s="526" t="s">
        <v>86</v>
      </c>
      <c r="AF3" s="296" t="s">
        <v>83</v>
      </c>
      <c r="AG3" s="296" t="s">
        <v>82</v>
      </c>
      <c r="AH3" s="296" t="s">
        <v>87</v>
      </c>
      <c r="AI3" s="296" t="s">
        <v>88</v>
      </c>
      <c r="AJ3" s="296" t="s">
        <v>89</v>
      </c>
      <c r="AK3" s="295" t="s">
        <v>90</v>
      </c>
      <c r="AL3" s="240" t="s">
        <v>84</v>
      </c>
      <c r="AM3" s="295" t="s">
        <v>91</v>
      </c>
      <c r="AN3" s="295" t="s">
        <v>92</v>
      </c>
      <c r="AO3" s="295" t="s">
        <v>97</v>
      </c>
      <c r="AP3" s="295" t="s">
        <v>94</v>
      </c>
      <c r="AQ3" s="295" t="s">
        <v>95</v>
      </c>
      <c r="AR3" s="241"/>
      <c r="AS3" s="193" t="s">
        <v>84</v>
      </c>
      <c r="AT3" s="525" t="s">
        <v>85</v>
      </c>
      <c r="AU3" s="526" t="s">
        <v>86</v>
      </c>
      <c r="AV3" s="296" t="s">
        <v>82</v>
      </c>
      <c r="AW3" s="582" t="s">
        <v>83</v>
      </c>
      <c r="AX3" s="296" t="s">
        <v>87</v>
      </c>
      <c r="AY3" s="296" t="s">
        <v>88</v>
      </c>
      <c r="AZ3" s="563" t="s">
        <v>89</v>
      </c>
      <c r="BA3" s="563" t="s">
        <v>90</v>
      </c>
      <c r="BB3" s="581" t="s">
        <v>84</v>
      </c>
      <c r="BC3" s="295" t="s">
        <v>91</v>
      </c>
      <c r="BD3" s="295" t="s">
        <v>92</v>
      </c>
      <c r="BE3" s="295" t="s">
        <v>97</v>
      </c>
      <c r="BF3" s="295" t="s">
        <v>94</v>
      </c>
      <c r="BG3" s="563" t="s">
        <v>95</v>
      </c>
      <c r="BH3" s="596"/>
      <c r="BI3" s="581" t="s">
        <v>84</v>
      </c>
      <c r="BJ3" s="604" t="s">
        <v>85</v>
      </c>
      <c r="BK3" s="603" t="s">
        <v>86</v>
      </c>
      <c r="BL3" s="605" t="s">
        <v>83</v>
      </c>
      <c r="BM3" s="563" t="s">
        <v>82</v>
      </c>
      <c r="BN3" s="563" t="s">
        <v>87</v>
      </c>
      <c r="BO3" s="563" t="s">
        <v>88</v>
      </c>
      <c r="BP3" s="563" t="s">
        <v>89</v>
      </c>
      <c r="BQ3" s="563" t="s">
        <v>90</v>
      </c>
      <c r="BR3" s="599"/>
      <c r="BS3" s="606" t="s">
        <v>91</v>
      </c>
      <c r="BT3" s="606" t="s">
        <v>92</v>
      </c>
      <c r="BU3" s="606" t="s">
        <v>97</v>
      </c>
      <c r="BV3" s="606" t="s">
        <v>94</v>
      </c>
      <c r="BW3" s="563" t="s">
        <v>95</v>
      </c>
      <c r="BX3" s="610"/>
      <c r="BY3" s="193" t="s">
        <v>84</v>
      </c>
      <c r="BZ3" s="296" t="s">
        <v>85</v>
      </c>
      <c r="CA3" s="526" t="s">
        <v>86</v>
      </c>
      <c r="CB3" s="296" t="s">
        <v>83</v>
      </c>
      <c r="CC3" s="296" t="s">
        <v>82</v>
      </c>
      <c r="CD3" s="296" t="s">
        <v>87</v>
      </c>
      <c r="CE3" s="296" t="s">
        <v>88</v>
      </c>
      <c r="CF3" s="296" t="s">
        <v>89</v>
      </c>
      <c r="CG3" s="296" t="s">
        <v>90</v>
      </c>
      <c r="CH3" s="241" t="s">
        <v>84</v>
      </c>
      <c r="CI3" s="606" t="s">
        <v>91</v>
      </c>
      <c r="CJ3" s="606" t="s">
        <v>92</v>
      </c>
      <c r="CK3" s="606" t="s">
        <v>97</v>
      </c>
      <c r="CL3" s="606" t="s">
        <v>94</v>
      </c>
      <c r="CM3" s="563" t="s">
        <v>95</v>
      </c>
      <c r="CN3" s="241"/>
      <c r="CO3" s="239" t="s">
        <v>84</v>
      </c>
      <c r="CP3" s="296" t="s">
        <v>85</v>
      </c>
      <c r="CQ3" s="526" t="s">
        <v>86</v>
      </c>
      <c r="CR3" s="296" t="s">
        <v>83</v>
      </c>
      <c r="CS3" s="296" t="s">
        <v>82</v>
      </c>
      <c r="CT3" s="296" t="s">
        <v>87</v>
      </c>
      <c r="CU3" s="296" t="s">
        <v>88</v>
      </c>
      <c r="CV3" s="296" t="s">
        <v>89</v>
      </c>
      <c r="CW3" s="296" t="s">
        <v>90</v>
      </c>
      <c r="CX3" s="519" t="s">
        <v>84</v>
      </c>
      <c r="CY3" s="606" t="s">
        <v>91</v>
      </c>
      <c r="CZ3" s="606" t="s">
        <v>92</v>
      </c>
      <c r="DA3" s="606" t="s">
        <v>97</v>
      </c>
      <c r="DB3" s="606" t="s">
        <v>94</v>
      </c>
      <c r="DC3" s="563" t="s">
        <v>95</v>
      </c>
    </row>
    <row r="4" spans="1:107" ht="19" x14ac:dyDescent="0.25">
      <c r="A4" s="188" t="s">
        <v>98</v>
      </c>
      <c r="B4" s="189">
        <v>1</v>
      </c>
      <c r="C4" s="184" t="s">
        <v>99</v>
      </c>
      <c r="D4" s="189"/>
      <c r="E4" s="189"/>
      <c r="F4" s="189">
        <v>68</v>
      </c>
      <c r="G4" s="189"/>
      <c r="H4" s="186" t="s">
        <v>100</v>
      </c>
      <c r="I4" s="186" t="s">
        <v>101</v>
      </c>
      <c r="J4" s="186" t="s">
        <v>102</v>
      </c>
      <c r="K4" s="186" t="s">
        <v>103</v>
      </c>
      <c r="M4" s="167"/>
      <c r="N4" s="1422" t="s">
        <v>299</v>
      </c>
      <c r="O4" s="1422"/>
      <c r="P4" s="1422"/>
      <c r="Q4" s="1423"/>
      <c r="R4" s="237"/>
      <c r="S4" s="1430" t="s">
        <v>300</v>
      </c>
      <c r="T4" s="1423"/>
      <c r="U4" s="237"/>
      <c r="V4" s="1430" t="s">
        <v>301</v>
      </c>
      <c r="W4" s="1422"/>
      <c r="X4" s="1422"/>
      <c r="Y4" s="1423"/>
      <c r="Z4" s="237"/>
      <c r="AA4" s="1430" t="s">
        <v>302</v>
      </c>
      <c r="AB4" s="1423"/>
      <c r="AC4" s="270"/>
      <c r="AD4" s="1386" t="s">
        <v>303</v>
      </c>
      <c r="AE4" s="1384"/>
      <c r="AF4" s="1384"/>
      <c r="AG4" s="1384"/>
      <c r="AH4" s="1384"/>
      <c r="AI4" s="1384"/>
      <c r="AJ4" s="1384"/>
      <c r="AK4" s="1385"/>
      <c r="AL4" s="570"/>
      <c r="AM4" s="1386" t="s">
        <v>304</v>
      </c>
      <c r="AN4" s="1384"/>
      <c r="AO4" s="1384"/>
      <c r="AP4" s="1384"/>
      <c r="AQ4" s="1385"/>
      <c r="AR4" s="217" t="s">
        <v>305</v>
      </c>
      <c r="AS4" s="1386" t="s">
        <v>306</v>
      </c>
      <c r="AT4" s="1384"/>
      <c r="AU4" s="1384"/>
      <c r="AV4" s="1384"/>
      <c r="AW4" s="1384"/>
      <c r="AX4" s="1384"/>
      <c r="AY4" s="1384"/>
      <c r="AZ4" s="1384"/>
      <c r="BA4" s="1385"/>
      <c r="BB4" s="586"/>
      <c r="BC4" s="1386" t="s">
        <v>307</v>
      </c>
      <c r="BD4" s="1384"/>
      <c r="BE4" s="1384"/>
      <c r="BF4" s="1384"/>
      <c r="BG4" s="1385"/>
      <c r="BH4" s="595" t="s">
        <v>308</v>
      </c>
      <c r="BI4" s="597"/>
      <c r="BJ4" s="1440" t="s">
        <v>309</v>
      </c>
      <c r="BK4" s="1441"/>
      <c r="BL4" s="1441"/>
      <c r="BM4" s="1441"/>
      <c r="BN4" s="1441"/>
      <c r="BO4" s="1441"/>
      <c r="BP4" s="1441"/>
      <c r="BQ4" s="1442"/>
      <c r="BR4" s="601"/>
      <c r="BS4" s="1437" t="s">
        <v>310</v>
      </c>
      <c r="BT4" s="1438"/>
      <c r="BU4" s="1438"/>
      <c r="BV4" s="1438"/>
      <c r="BW4" s="1439"/>
      <c r="BX4" s="611" t="s">
        <v>311</v>
      </c>
      <c r="BY4" s="612" t="s">
        <v>312</v>
      </c>
      <c r="BZ4" s="1386" t="s">
        <v>313</v>
      </c>
      <c r="CA4" s="1384"/>
      <c r="CB4" s="1384"/>
      <c r="CC4" s="1384"/>
      <c r="CD4" s="1384"/>
      <c r="CE4" s="1384"/>
      <c r="CF4" s="1384"/>
      <c r="CG4" s="1385"/>
      <c r="CH4" s="1124"/>
      <c r="CI4" s="1386" t="s">
        <v>314</v>
      </c>
      <c r="CJ4" s="1384"/>
      <c r="CK4" s="1384"/>
      <c r="CL4" s="1384"/>
      <c r="CM4" s="1385"/>
      <c r="CN4" s="613" t="s">
        <v>315</v>
      </c>
      <c r="CO4" s="225"/>
      <c r="CP4" s="1386" t="s">
        <v>316</v>
      </c>
      <c r="CQ4" s="1384"/>
      <c r="CR4" s="1384"/>
      <c r="CS4" s="1384"/>
      <c r="CT4" s="1384"/>
      <c r="CU4" s="1384"/>
      <c r="CV4" s="1384"/>
      <c r="CW4" s="1384"/>
      <c r="CX4" s="1384" t="s">
        <v>317</v>
      </c>
      <c r="CY4" s="1384"/>
      <c r="CZ4" s="1384"/>
      <c r="DA4" s="1384"/>
      <c r="DB4" s="1384"/>
      <c r="DC4" s="1385"/>
    </row>
    <row r="5" spans="1:107" ht="16" x14ac:dyDescent="0.2">
      <c r="A5" s="188" t="s">
        <v>98</v>
      </c>
      <c r="B5" s="189">
        <v>1</v>
      </c>
      <c r="C5" s="189" t="s">
        <v>121</v>
      </c>
      <c r="D5" s="189">
        <v>1.5</v>
      </c>
      <c r="E5" s="189"/>
      <c r="F5" s="189">
        <v>68</v>
      </c>
      <c r="G5" s="190">
        <v>8</v>
      </c>
      <c r="H5" s="186" t="s">
        <v>122</v>
      </c>
      <c r="I5" s="186" t="s">
        <v>101</v>
      </c>
      <c r="J5" s="186" t="s">
        <v>123</v>
      </c>
      <c r="K5" s="186" t="s">
        <v>103</v>
      </c>
      <c r="M5" s="352">
        <v>0.3125</v>
      </c>
      <c r="N5" s="568" t="s">
        <v>318</v>
      </c>
      <c r="O5" s="562"/>
      <c r="P5" s="400"/>
      <c r="Q5" s="400"/>
      <c r="R5" s="489">
        <v>0.3125</v>
      </c>
      <c r="S5" s="747" t="s">
        <v>319</v>
      </c>
      <c r="T5" s="401"/>
      <c r="U5" s="489">
        <v>0.3125</v>
      </c>
      <c r="V5" s="568" t="s">
        <v>318</v>
      </c>
      <c r="W5" s="562"/>
      <c r="X5" s="400"/>
      <c r="Y5" s="400"/>
      <c r="Z5" s="489">
        <v>0.3125</v>
      </c>
      <c r="AA5" s="747" t="s">
        <v>319</v>
      </c>
      <c r="AB5" s="401"/>
      <c r="AC5" s="489">
        <v>0.3125</v>
      </c>
      <c r="AD5" s="977" t="s">
        <v>320</v>
      </c>
      <c r="AE5" s="978"/>
      <c r="AF5" s="979"/>
      <c r="AG5" s="979"/>
      <c r="AH5" s="979"/>
      <c r="AI5" s="979"/>
      <c r="AJ5" s="979"/>
      <c r="AK5" s="980"/>
      <c r="AL5" s="571">
        <v>0.3125</v>
      </c>
      <c r="AM5" s="569" t="s">
        <v>321</v>
      </c>
      <c r="AN5" s="329"/>
      <c r="AO5" s="316"/>
      <c r="AP5" s="316"/>
      <c r="AQ5" s="316"/>
      <c r="AR5" s="578"/>
      <c r="AS5" s="572">
        <v>0.3125</v>
      </c>
      <c r="AT5" s="583" t="s">
        <v>322</v>
      </c>
      <c r="AU5" s="307"/>
      <c r="AV5" s="307"/>
      <c r="AW5" s="307"/>
      <c r="AX5" s="307"/>
      <c r="AY5" s="307"/>
      <c r="BB5" s="571">
        <v>0.3125</v>
      </c>
      <c r="BC5" s="568" t="s">
        <v>321</v>
      </c>
      <c r="BD5" s="350"/>
      <c r="BE5" s="351"/>
      <c r="BF5" s="351"/>
      <c r="BG5" s="317"/>
      <c r="BH5" s="368"/>
      <c r="BI5" s="571">
        <v>0.3125</v>
      </c>
      <c r="BJ5" s="968" t="s">
        <v>127</v>
      </c>
      <c r="BK5" s="969"/>
      <c r="BL5" s="969"/>
      <c r="BM5" s="969"/>
      <c r="BN5" s="969"/>
      <c r="BO5" s="969"/>
      <c r="BP5" s="969"/>
      <c r="BQ5" s="970"/>
      <c r="BR5" s="602">
        <v>0.3125</v>
      </c>
      <c r="BS5" s="568" t="s">
        <v>321</v>
      </c>
      <c r="BT5" s="350"/>
      <c r="BU5" s="351"/>
      <c r="BV5" s="351"/>
      <c r="BW5" s="607"/>
      <c r="BX5" s="608"/>
      <c r="BY5" s="1025">
        <v>0.3125</v>
      </c>
      <c r="BZ5" s="1027">
        <v>0.30902777777777779</v>
      </c>
      <c r="CA5" s="1015">
        <v>0.3125</v>
      </c>
      <c r="CB5" s="1015">
        <v>0.31597222222222221</v>
      </c>
      <c r="CC5" s="1015">
        <v>0.31944444444444448</v>
      </c>
      <c r="CD5" s="568" t="s">
        <v>129</v>
      </c>
      <c r="CE5" s="286"/>
      <c r="CF5" s="316"/>
      <c r="CG5" s="488"/>
      <c r="CH5" s="803">
        <v>0.3125</v>
      </c>
      <c r="CI5" s="614"/>
      <c r="CJ5" s="463"/>
      <c r="CK5" s="454"/>
      <c r="CL5" s="454"/>
      <c r="CM5" s="364"/>
      <c r="CN5" s="351"/>
      <c r="CO5" s="938">
        <v>0.3125</v>
      </c>
      <c r="CP5" s="1082" t="s">
        <v>127</v>
      </c>
      <c r="CQ5" s="623"/>
      <c r="CR5" s="619"/>
      <c r="CS5" s="286"/>
      <c r="CT5" s="286"/>
      <c r="CU5" s="286"/>
      <c r="CV5" s="286"/>
      <c r="CW5" s="406"/>
      <c r="CX5" s="803">
        <v>0.3125</v>
      </c>
      <c r="CY5" s="166"/>
      <c r="CZ5" s="165"/>
      <c r="DA5" s="165"/>
      <c r="DB5" s="165"/>
      <c r="DC5" s="548"/>
    </row>
    <row r="6" spans="1:107" ht="12.75" customHeight="1" x14ac:dyDescent="0.2">
      <c r="A6" s="188" t="s">
        <v>98</v>
      </c>
      <c r="B6" s="189">
        <v>1</v>
      </c>
      <c r="C6" s="189" t="s">
        <v>131</v>
      </c>
      <c r="D6" s="189">
        <v>1</v>
      </c>
      <c r="E6" s="189"/>
      <c r="F6" s="189">
        <v>68</v>
      </c>
      <c r="G6" s="190">
        <v>8</v>
      </c>
      <c r="H6" s="186" t="s">
        <v>132</v>
      </c>
      <c r="I6" s="186" t="s">
        <v>101</v>
      </c>
      <c r="J6" s="186" t="s">
        <v>102</v>
      </c>
      <c r="K6" s="186" t="s">
        <v>103</v>
      </c>
      <c r="M6" s="163">
        <v>0.32291666666666669</v>
      </c>
      <c r="N6" s="495">
        <v>0.30555555555555552</v>
      </c>
      <c r="O6" s="348">
        <v>0.3125</v>
      </c>
      <c r="P6" s="349">
        <v>0.31944444444444448</v>
      </c>
      <c r="Q6" s="361">
        <v>0.3263888888888889</v>
      </c>
      <c r="R6" s="278">
        <v>0.32291666666666669</v>
      </c>
      <c r="S6" s="162"/>
      <c r="T6" s="352"/>
      <c r="U6" s="278">
        <v>0.32291666666666669</v>
      </c>
      <c r="V6" s="495">
        <v>0.30555555555555552</v>
      </c>
      <c r="W6" s="348">
        <v>0.3125</v>
      </c>
      <c r="X6" s="349">
        <v>0.31944444444444448</v>
      </c>
      <c r="Y6" s="361">
        <v>0.3263888888888889</v>
      </c>
      <c r="Z6" s="278">
        <v>0.32291666666666669</v>
      </c>
      <c r="AA6" s="162"/>
      <c r="AB6" s="352"/>
      <c r="AC6" s="163">
        <v>0.32291666666666669</v>
      </c>
      <c r="AD6" s="981"/>
      <c r="AE6" s="982"/>
      <c r="AF6" s="982"/>
      <c r="AG6" s="982"/>
      <c r="AH6" s="982"/>
      <c r="AI6" s="982"/>
      <c r="AJ6" s="982"/>
      <c r="AK6" s="983"/>
      <c r="AL6" s="572">
        <v>0.32291666666666669</v>
      </c>
      <c r="AM6" s="339">
        <v>0.31597222222222221</v>
      </c>
      <c r="AN6" s="306">
        <v>0.32291666666666669</v>
      </c>
      <c r="AO6" s="306">
        <v>0.3298611111111111</v>
      </c>
      <c r="AP6" s="307"/>
      <c r="AQ6" s="307"/>
      <c r="AR6" s="368"/>
      <c r="AS6" s="572">
        <v>0.32291666666666669</v>
      </c>
      <c r="AT6" s="320">
        <v>0.31944444444444448</v>
      </c>
      <c r="AU6" s="321">
        <v>0.32291666666666669</v>
      </c>
      <c r="AV6" s="330">
        <v>0.3263888888888889</v>
      </c>
      <c r="AW6" s="330">
        <v>0.3298611111111111</v>
      </c>
      <c r="AX6" s="307"/>
      <c r="AY6" s="307"/>
      <c r="BB6" s="572">
        <v>0.32291666666666669</v>
      </c>
      <c r="BC6" s="591">
        <v>0.32291666666666669</v>
      </c>
      <c r="BD6" s="591">
        <v>0.3263888888888889</v>
      </c>
      <c r="BE6" s="592">
        <v>0.3298611111111111</v>
      </c>
      <c r="BF6" s="311"/>
      <c r="BG6" s="585"/>
      <c r="BH6" s="369"/>
      <c r="BI6" s="572">
        <v>0.32291666666666669</v>
      </c>
      <c r="BJ6" s="971">
        <v>0.31597222222222221</v>
      </c>
      <c r="BK6" s="290">
        <v>0.31944444444444448</v>
      </c>
      <c r="BL6" s="290">
        <v>0.32291666666666669</v>
      </c>
      <c r="BM6" s="509">
        <v>0.3263888888888889</v>
      </c>
      <c r="BN6" s="166"/>
      <c r="BO6" s="166"/>
      <c r="BP6" s="166"/>
      <c r="BQ6" s="932"/>
      <c r="BR6" s="572">
        <v>0.32291666666666669</v>
      </c>
      <c r="BS6" s="591">
        <v>0.32291666666666669</v>
      </c>
      <c r="BT6" s="591">
        <v>0.3263888888888889</v>
      </c>
      <c r="BU6" s="592">
        <v>0.3298611111111111</v>
      </c>
      <c r="BV6" s="311"/>
      <c r="BW6" s="585"/>
      <c r="BX6" s="369"/>
      <c r="BY6" s="318">
        <v>0.32291666666666669</v>
      </c>
      <c r="BZ6" s="1379" t="s">
        <v>323</v>
      </c>
      <c r="CA6" s="1378" t="s">
        <v>324</v>
      </c>
      <c r="CB6" s="1378" t="s">
        <v>325</v>
      </c>
      <c r="CC6" s="1284" t="s">
        <v>326</v>
      </c>
      <c r="CE6" s="339"/>
      <c r="CF6" s="652"/>
      <c r="CG6" s="1028"/>
      <c r="CH6" s="370">
        <v>0.32291666666666669</v>
      </c>
      <c r="CI6" s="615"/>
      <c r="CJ6" s="615"/>
      <c r="CK6" s="616"/>
      <c r="CL6" s="584"/>
      <c r="CM6" s="618"/>
      <c r="CN6" s="368"/>
      <c r="CO6" s="318">
        <v>0.32291666666666669</v>
      </c>
      <c r="CP6" s="288">
        <v>0.31597222222222221</v>
      </c>
      <c r="CQ6" s="290">
        <v>0.31944444444444448</v>
      </c>
      <c r="CR6" s="290">
        <v>0.32291666666666669</v>
      </c>
      <c r="CS6" s="509">
        <v>0.3263888888888889</v>
      </c>
      <c r="CT6" s="51"/>
      <c r="CU6" s="51"/>
      <c r="CV6" s="51"/>
      <c r="CW6" s="344"/>
      <c r="CX6" s="370">
        <v>0.32291666666666669</v>
      </c>
      <c r="CY6" s="166"/>
      <c r="CZ6" s="165"/>
      <c r="DA6" s="165"/>
      <c r="DB6" s="165"/>
      <c r="DC6" s="174"/>
    </row>
    <row r="7" spans="1:107" ht="12.75" customHeight="1" x14ac:dyDescent="0.2">
      <c r="A7" s="188" t="s">
        <v>98</v>
      </c>
      <c r="B7" s="189">
        <v>2</v>
      </c>
      <c r="C7" s="189" t="s">
        <v>133</v>
      </c>
      <c r="D7" s="189">
        <v>1.5</v>
      </c>
      <c r="E7" s="189"/>
      <c r="F7" s="189">
        <v>67</v>
      </c>
      <c r="G7" s="190">
        <v>8</v>
      </c>
      <c r="H7" s="186" t="s">
        <v>100</v>
      </c>
      <c r="I7" s="186" t="s">
        <v>101</v>
      </c>
      <c r="J7" s="186" t="s">
        <v>102</v>
      </c>
      <c r="K7" s="186" t="s">
        <v>103</v>
      </c>
      <c r="M7" s="163">
        <v>0.33333333333333298</v>
      </c>
      <c r="N7" s="1424" t="s">
        <v>327</v>
      </c>
      <c r="O7" s="1424" t="s">
        <v>328</v>
      </c>
      <c r="P7" s="1424" t="s">
        <v>329</v>
      </c>
      <c r="Q7" s="1427" t="s">
        <v>330</v>
      </c>
      <c r="R7" s="278">
        <v>0.33333333333333298</v>
      </c>
      <c r="S7" s="162"/>
      <c r="T7" s="352"/>
      <c r="U7" s="278">
        <v>0.33333333333333298</v>
      </c>
      <c r="V7" s="1443" t="s">
        <v>331</v>
      </c>
      <c r="W7" s="1446" t="s">
        <v>332</v>
      </c>
      <c r="X7" s="1446" t="s">
        <v>333</v>
      </c>
      <c r="Y7" s="1449" t="s">
        <v>334</v>
      </c>
      <c r="Z7" s="278">
        <v>0.33333333333333298</v>
      </c>
      <c r="AA7" s="162"/>
      <c r="AB7" s="352"/>
      <c r="AC7" s="163">
        <v>0.33333333333333298</v>
      </c>
      <c r="AD7" s="981"/>
      <c r="AE7" s="982"/>
      <c r="AF7" s="982"/>
      <c r="AG7" s="982"/>
      <c r="AH7" s="982"/>
      <c r="AI7" s="982"/>
      <c r="AJ7" s="982"/>
      <c r="AK7" s="983"/>
      <c r="AL7" s="572">
        <v>0.33333333333333331</v>
      </c>
      <c r="AM7" s="1407" t="s">
        <v>335</v>
      </c>
      <c r="AN7" s="1359" t="s">
        <v>336</v>
      </c>
      <c r="AO7" s="1359" t="s">
        <v>337</v>
      </c>
      <c r="AP7" s="330"/>
      <c r="AQ7" s="330"/>
      <c r="AR7" s="368"/>
      <c r="AS7" s="572">
        <v>0.33333333333333331</v>
      </c>
      <c r="AT7" s="1467" t="s">
        <v>338</v>
      </c>
      <c r="AU7" s="1470" t="s">
        <v>339</v>
      </c>
      <c r="AV7" s="1470" t="s">
        <v>340</v>
      </c>
      <c r="AW7" s="1470" t="s">
        <v>341</v>
      </c>
      <c r="AX7" s="304"/>
      <c r="AY7" s="304"/>
      <c r="BB7" s="572">
        <v>0.33333333333333331</v>
      </c>
      <c r="BC7" s="1407" t="s">
        <v>342</v>
      </c>
      <c r="BD7" s="1359" t="s">
        <v>343</v>
      </c>
      <c r="BE7" s="1359" t="s">
        <v>344</v>
      </c>
      <c r="BF7" s="307"/>
      <c r="BG7" s="319"/>
      <c r="BH7" s="369"/>
      <c r="BI7" s="318">
        <v>0.33333333333333331</v>
      </c>
      <c r="BJ7" s="1367" t="s">
        <v>345</v>
      </c>
      <c r="BK7" s="1368" t="s">
        <v>346</v>
      </c>
      <c r="BL7" s="1368" t="s">
        <v>347</v>
      </c>
      <c r="BM7" s="1368" t="s">
        <v>348</v>
      </c>
      <c r="BN7" s="166"/>
      <c r="BO7" s="166"/>
      <c r="BP7" s="166"/>
      <c r="BQ7" s="932"/>
      <c r="BR7" s="572">
        <v>0.33333333333333331</v>
      </c>
      <c r="BS7" s="1407" t="s">
        <v>349</v>
      </c>
      <c r="BT7" s="1359" t="s">
        <v>350</v>
      </c>
      <c r="BU7" s="1359" t="s">
        <v>351</v>
      </c>
      <c r="BV7" s="307"/>
      <c r="BW7" s="319"/>
      <c r="BX7" s="369"/>
      <c r="BY7" s="318">
        <v>0.33333333333333331</v>
      </c>
      <c r="BZ7" s="1320"/>
      <c r="CA7" s="1378"/>
      <c r="CB7" s="1378"/>
      <c r="CC7" s="1285"/>
      <c r="CD7" s="961">
        <v>0.3298611111111111</v>
      </c>
      <c r="CE7" s="652">
        <v>0.33333333333333331</v>
      </c>
      <c r="CF7" s="652">
        <v>0.33680555555555558</v>
      </c>
      <c r="CG7" s="1022">
        <v>0.34027777777777773</v>
      </c>
      <c r="CH7" s="370">
        <v>0.33333333333333331</v>
      </c>
      <c r="CI7" s="340"/>
      <c r="CJ7" s="340"/>
      <c r="CK7" s="340"/>
      <c r="CL7" s="341"/>
      <c r="CM7" s="364"/>
      <c r="CN7" s="368"/>
      <c r="CO7" s="318">
        <v>0.33333333333333331</v>
      </c>
      <c r="CP7" s="1389" t="s">
        <v>352</v>
      </c>
      <c r="CQ7" s="1392" t="s">
        <v>353</v>
      </c>
      <c r="CR7" s="1392" t="s">
        <v>354</v>
      </c>
      <c r="CS7" s="1393" t="s">
        <v>355</v>
      </c>
      <c r="CT7"/>
      <c r="CU7" s="293"/>
      <c r="CV7" s="293"/>
      <c r="CW7" s="1083"/>
      <c r="CX7" s="370">
        <v>0.33333333333333331</v>
      </c>
      <c r="CY7" s="165"/>
      <c r="CZ7" s="165"/>
      <c r="DA7" s="165"/>
      <c r="DB7" s="165"/>
      <c r="DC7" s="174"/>
    </row>
    <row r="8" spans="1:107" ht="12.75" customHeight="1" x14ac:dyDescent="0.2">
      <c r="A8" s="188" t="s">
        <v>98</v>
      </c>
      <c r="B8" s="189">
        <v>2</v>
      </c>
      <c r="C8" s="189" t="s">
        <v>168</v>
      </c>
      <c r="D8" s="190">
        <v>1.5</v>
      </c>
      <c r="E8" s="189"/>
      <c r="F8" s="189">
        <v>67</v>
      </c>
      <c r="G8" s="190">
        <v>8</v>
      </c>
      <c r="H8" s="186" t="s">
        <v>169</v>
      </c>
      <c r="I8" s="186" t="s">
        <v>101</v>
      </c>
      <c r="J8" s="186" t="s">
        <v>102</v>
      </c>
      <c r="K8" s="186" t="s">
        <v>103</v>
      </c>
      <c r="M8" s="163">
        <v>0.34375</v>
      </c>
      <c r="N8" s="1425"/>
      <c r="O8" s="1425"/>
      <c r="P8" s="1425"/>
      <c r="Q8" s="1428"/>
      <c r="R8" s="278">
        <v>0.34375</v>
      </c>
      <c r="S8" s="162"/>
      <c r="T8" s="352"/>
      <c r="U8" s="278">
        <v>0.34375</v>
      </c>
      <c r="V8" s="1444"/>
      <c r="W8" s="1447"/>
      <c r="X8" s="1447"/>
      <c r="Y8" s="1450"/>
      <c r="Z8" s="278">
        <v>0.34375</v>
      </c>
      <c r="AA8" s="162"/>
      <c r="AB8" s="352"/>
      <c r="AC8" s="278">
        <v>0.34375</v>
      </c>
      <c r="AD8" s="981"/>
      <c r="AE8" s="982"/>
      <c r="AF8" s="982"/>
      <c r="AG8" s="982"/>
      <c r="AH8" s="982"/>
      <c r="AI8" s="982"/>
      <c r="AJ8" s="982"/>
      <c r="AK8" s="983"/>
      <c r="AL8" s="572">
        <v>0.34375</v>
      </c>
      <c r="AM8" s="1408"/>
      <c r="AN8" s="1360"/>
      <c r="AO8" s="1360"/>
      <c r="AP8" s="413">
        <v>0.34722222222222227</v>
      </c>
      <c r="AQ8" s="413">
        <v>0.35069444444444442</v>
      </c>
      <c r="AR8" s="368"/>
      <c r="AS8" s="572">
        <v>0.34375</v>
      </c>
      <c r="AT8" s="1468"/>
      <c r="AU8" s="1471"/>
      <c r="AV8" s="1471"/>
      <c r="AW8" s="1471"/>
      <c r="AX8" s="330">
        <v>0.34027777777777773</v>
      </c>
      <c r="AY8" s="330">
        <v>0.34375</v>
      </c>
      <c r="AZ8" s="413">
        <v>0.34722222222222227</v>
      </c>
      <c r="BA8" s="413">
        <v>0.35069444444444442</v>
      </c>
      <c r="BB8" s="572">
        <v>0.34375</v>
      </c>
      <c r="BC8" s="1408"/>
      <c r="BD8" s="1360"/>
      <c r="BE8" s="1360"/>
      <c r="BF8" s="330">
        <v>0.34722222222222227</v>
      </c>
      <c r="BG8" s="373">
        <v>0.35069444444444442</v>
      </c>
      <c r="BH8" s="369"/>
      <c r="BI8" s="318">
        <v>0.34375</v>
      </c>
      <c r="BJ8" s="1367"/>
      <c r="BK8" s="1368"/>
      <c r="BL8" s="1368"/>
      <c r="BM8" s="1368"/>
      <c r="BN8" s="937">
        <v>0.34027777777777773</v>
      </c>
      <c r="BO8" s="937">
        <v>0.34375</v>
      </c>
      <c r="BP8" s="937">
        <v>0.34722222222222227</v>
      </c>
      <c r="BQ8" s="972">
        <v>0.35069444444444442</v>
      </c>
      <c r="BR8" s="572">
        <v>0.34375</v>
      </c>
      <c r="BS8" s="1408"/>
      <c r="BT8" s="1360"/>
      <c r="BU8" s="1360"/>
      <c r="BV8" s="330">
        <v>0.34722222222222227</v>
      </c>
      <c r="BW8" s="373">
        <v>0.35069444444444442</v>
      </c>
      <c r="BX8" s="369"/>
      <c r="BY8" s="318">
        <v>0.34375</v>
      </c>
      <c r="BZ8" s="1320"/>
      <c r="CA8" s="1378"/>
      <c r="CB8" s="1387"/>
      <c r="CC8" s="1285"/>
      <c r="CD8" s="1378" t="s">
        <v>356</v>
      </c>
      <c r="CE8" s="1378" t="s">
        <v>357</v>
      </c>
      <c r="CF8" s="1378" t="s">
        <v>358</v>
      </c>
      <c r="CG8" s="1416" t="s">
        <v>359</v>
      </c>
      <c r="CH8" s="370">
        <v>0.34375</v>
      </c>
      <c r="CI8" s="340"/>
      <c r="CJ8" s="340"/>
      <c r="CK8" s="340"/>
      <c r="CL8" s="617"/>
      <c r="CM8" s="459"/>
      <c r="CN8" s="368"/>
      <c r="CO8" s="318">
        <v>0.34375</v>
      </c>
      <c r="CP8" s="1390"/>
      <c r="CQ8" s="1393"/>
      <c r="CR8" s="1393"/>
      <c r="CS8" s="1393"/>
      <c r="CT8" s="882">
        <v>0.34027777777777773</v>
      </c>
      <c r="CU8" s="882">
        <v>0.34375</v>
      </c>
      <c r="CV8" s="882">
        <v>0.34722222222222227</v>
      </c>
      <c r="CW8" s="972">
        <v>0.35069444444444442</v>
      </c>
      <c r="CX8" s="370">
        <v>0.34375</v>
      </c>
      <c r="CY8" s="165"/>
      <c r="CZ8" s="165"/>
      <c r="DA8" s="165"/>
      <c r="DB8" s="165"/>
      <c r="DC8" s="174"/>
    </row>
    <row r="9" spans="1:107" ht="12.75" customHeight="1" x14ac:dyDescent="0.2">
      <c r="A9" s="188" t="s">
        <v>98</v>
      </c>
      <c r="B9" s="189">
        <v>2</v>
      </c>
      <c r="C9" s="189" t="s">
        <v>173</v>
      </c>
      <c r="D9" s="190">
        <v>1.5</v>
      </c>
      <c r="E9" s="189"/>
      <c r="F9" s="189">
        <v>67</v>
      </c>
      <c r="G9" s="190">
        <v>8</v>
      </c>
      <c r="H9" s="186" t="s">
        <v>100</v>
      </c>
      <c r="I9" s="186" t="s">
        <v>101</v>
      </c>
      <c r="J9" s="186" t="s">
        <v>102</v>
      </c>
      <c r="K9" s="186" t="s">
        <v>103</v>
      </c>
      <c r="M9" s="163">
        <v>0.35416666666666702</v>
      </c>
      <c r="N9" s="1425"/>
      <c r="O9" s="1425"/>
      <c r="P9" s="1425"/>
      <c r="Q9" s="1428"/>
      <c r="R9" s="278">
        <v>0.35416666666666702</v>
      </c>
      <c r="S9" s="1431" t="s">
        <v>360</v>
      </c>
      <c r="T9" s="1434" t="s">
        <v>361</v>
      </c>
      <c r="U9" s="278">
        <v>0.35416666666666702</v>
      </c>
      <c r="V9" s="1444"/>
      <c r="W9" s="1447"/>
      <c r="X9" s="1447"/>
      <c r="Y9" s="1450"/>
      <c r="Z9" s="278">
        <v>0.35416666666666702</v>
      </c>
      <c r="AA9" s="1431" t="s">
        <v>362</v>
      </c>
      <c r="AB9" s="1434" t="s">
        <v>363</v>
      </c>
      <c r="AC9" s="278">
        <v>0.35416666666666702</v>
      </c>
      <c r="AD9" s="981"/>
      <c r="AE9" s="982"/>
      <c r="AF9" s="982"/>
      <c r="AG9" s="982"/>
      <c r="AH9" s="982"/>
      <c r="AI9" s="982"/>
      <c r="AJ9" s="982"/>
      <c r="AK9" s="983"/>
      <c r="AL9" s="572">
        <v>0.35416666666666669</v>
      </c>
      <c r="AM9" s="1408"/>
      <c r="AN9" s="1360"/>
      <c r="AO9" s="1360"/>
      <c r="AP9" s="1359" t="s">
        <v>364</v>
      </c>
      <c r="AQ9" s="1362" t="s">
        <v>365</v>
      </c>
      <c r="AR9" s="1380" t="s">
        <v>366</v>
      </c>
      <c r="AS9" s="572">
        <v>0.35416666666666669</v>
      </c>
      <c r="AT9" s="1468"/>
      <c r="AU9" s="1471"/>
      <c r="AV9" s="1471"/>
      <c r="AW9" s="1471"/>
      <c r="AX9" s="1470" t="s">
        <v>367</v>
      </c>
      <c r="AY9" s="1470" t="s">
        <v>368</v>
      </c>
      <c r="AZ9" s="1470" t="s">
        <v>369</v>
      </c>
      <c r="BA9" s="1473" t="s">
        <v>370</v>
      </c>
      <c r="BB9" s="572">
        <v>0.35416666666666669</v>
      </c>
      <c r="BC9" s="1408"/>
      <c r="BD9" s="1360"/>
      <c r="BE9" s="1360"/>
      <c r="BF9" s="1359" t="s">
        <v>371</v>
      </c>
      <c r="BG9" s="1362" t="s">
        <v>372</v>
      </c>
      <c r="BH9" s="1380" t="s">
        <v>366</v>
      </c>
      <c r="BI9" s="318">
        <v>0.35416666666666669</v>
      </c>
      <c r="BJ9" s="1367"/>
      <c r="BK9" s="1368"/>
      <c r="BL9" s="1368"/>
      <c r="BM9" s="1368"/>
      <c r="BN9" s="1217" t="s">
        <v>373</v>
      </c>
      <c r="BO9" s="1217" t="s">
        <v>374</v>
      </c>
      <c r="BP9" s="1217" t="s">
        <v>375</v>
      </c>
      <c r="BQ9" s="1281" t="s">
        <v>376</v>
      </c>
      <c r="BR9" s="572">
        <v>0.35416666666666669</v>
      </c>
      <c r="BS9" s="1408"/>
      <c r="BT9" s="1360"/>
      <c r="BU9" s="1360"/>
      <c r="BV9" s="1359" t="s">
        <v>377</v>
      </c>
      <c r="BW9" s="1362" t="s">
        <v>378</v>
      </c>
      <c r="BX9" s="1380" t="s">
        <v>366</v>
      </c>
      <c r="BY9" s="318">
        <v>0.35416666666666669</v>
      </c>
      <c r="BZ9" s="1320"/>
      <c r="CA9" s="1378"/>
      <c r="CB9" s="1387"/>
      <c r="CC9" s="1285"/>
      <c r="CD9" s="1378"/>
      <c r="CE9" s="1378"/>
      <c r="CF9" s="1378"/>
      <c r="CG9" s="1416"/>
      <c r="CH9" s="370">
        <v>0.35416666666666669</v>
      </c>
      <c r="CI9" s="340"/>
      <c r="CJ9" s="340"/>
      <c r="CK9" s="340"/>
      <c r="CL9" s="340"/>
      <c r="CM9" s="363"/>
      <c r="CN9" s="1380" t="s">
        <v>366</v>
      </c>
      <c r="CO9" s="318">
        <v>0.35416666666666669</v>
      </c>
      <c r="CP9" s="1390"/>
      <c r="CQ9" s="1393"/>
      <c r="CR9" s="1393"/>
      <c r="CS9" s="1393"/>
      <c r="CT9" s="1392" t="s">
        <v>379</v>
      </c>
      <c r="CU9" s="1392" t="s">
        <v>380</v>
      </c>
      <c r="CV9" s="1392" t="s">
        <v>381</v>
      </c>
      <c r="CW9" s="1395" t="s">
        <v>382</v>
      </c>
      <c r="CX9" s="370">
        <v>0.35416666666666669</v>
      </c>
      <c r="CY9" s="165"/>
      <c r="CZ9" s="165"/>
      <c r="DA9" s="165"/>
      <c r="DB9" s="165"/>
      <c r="DC9" s="174"/>
    </row>
    <row r="10" spans="1:107" ht="12.75" customHeight="1" x14ac:dyDescent="0.2">
      <c r="A10" s="188" t="s">
        <v>98</v>
      </c>
      <c r="B10" s="186">
        <v>2</v>
      </c>
      <c r="C10" s="188" t="s">
        <v>199</v>
      </c>
      <c r="D10" s="189"/>
      <c r="E10" s="189"/>
      <c r="F10" s="189">
        <v>67</v>
      </c>
      <c r="G10" s="189"/>
      <c r="H10" s="186" t="s">
        <v>122</v>
      </c>
      <c r="I10" s="186" t="s">
        <v>101</v>
      </c>
      <c r="J10" s="186" t="s">
        <v>123</v>
      </c>
      <c r="K10" s="186" t="s">
        <v>103</v>
      </c>
      <c r="M10" s="163">
        <v>0.36458333333333298</v>
      </c>
      <c r="N10" s="1425"/>
      <c r="O10" s="1425"/>
      <c r="P10" s="1425"/>
      <c r="Q10" s="1428"/>
      <c r="R10" s="278">
        <v>0.36458333333333298</v>
      </c>
      <c r="S10" s="1432"/>
      <c r="T10" s="1435"/>
      <c r="U10" s="278">
        <v>0.36458333333333298</v>
      </c>
      <c r="V10" s="1444"/>
      <c r="W10" s="1447"/>
      <c r="X10" s="1447"/>
      <c r="Y10" s="1450"/>
      <c r="Z10" s="278">
        <v>0.36458333333333298</v>
      </c>
      <c r="AA10" s="1432"/>
      <c r="AB10" s="1435"/>
      <c r="AC10" s="278">
        <v>0.36458333333333298</v>
      </c>
      <c r="AD10" s="931">
        <v>0.3611111111111111</v>
      </c>
      <c r="AE10" s="877">
        <v>0.36458333333333331</v>
      </c>
      <c r="AF10" s="339">
        <v>0.36805555555555558</v>
      </c>
      <c r="AG10" s="339">
        <v>0.37152777777777773</v>
      </c>
      <c r="AH10" s="166"/>
      <c r="AI10" s="166"/>
      <c r="AJ10" s="166"/>
      <c r="AK10" s="932"/>
      <c r="AL10" s="572">
        <v>0.36458333333333331</v>
      </c>
      <c r="AM10" s="1408"/>
      <c r="AN10" s="1360"/>
      <c r="AO10" s="1360"/>
      <c r="AP10" s="1360"/>
      <c r="AQ10" s="1363"/>
      <c r="AR10" s="1380"/>
      <c r="AS10" s="572">
        <v>0.36458333333333331</v>
      </c>
      <c r="AT10" s="1468"/>
      <c r="AU10" s="1471"/>
      <c r="AV10" s="1471"/>
      <c r="AW10" s="1471"/>
      <c r="AX10" s="1471"/>
      <c r="AY10" s="1471"/>
      <c r="AZ10" s="1471"/>
      <c r="BA10" s="1474"/>
      <c r="BB10" s="572">
        <v>0.36458333333333331</v>
      </c>
      <c r="BC10" s="1408"/>
      <c r="BD10" s="1360"/>
      <c r="BE10" s="1360"/>
      <c r="BF10" s="1360"/>
      <c r="BG10" s="1363"/>
      <c r="BH10" s="1380"/>
      <c r="BI10" s="318">
        <v>0.36458333333333331</v>
      </c>
      <c r="BJ10" s="1367"/>
      <c r="BK10" s="1368"/>
      <c r="BL10" s="1368"/>
      <c r="BM10" s="1368"/>
      <c r="BN10" s="1218"/>
      <c r="BO10" s="1218"/>
      <c r="BP10" s="1218"/>
      <c r="BQ10" s="1282"/>
      <c r="BR10" s="572">
        <v>0.36458333333333331</v>
      </c>
      <c r="BS10" s="1408"/>
      <c r="BT10" s="1360"/>
      <c r="BU10" s="1360"/>
      <c r="BV10" s="1360"/>
      <c r="BW10" s="1363"/>
      <c r="BX10" s="1380"/>
      <c r="BY10" s="318">
        <v>0.36458333333333331</v>
      </c>
      <c r="BZ10" s="1320"/>
      <c r="CA10" s="1378"/>
      <c r="CB10" s="1387"/>
      <c r="CC10" s="1285"/>
      <c r="CD10" s="1378"/>
      <c r="CE10" s="1378"/>
      <c r="CF10" s="1378"/>
      <c r="CG10" s="1416"/>
      <c r="CH10" s="370">
        <v>0.36458333333333331</v>
      </c>
      <c r="CI10" s="340"/>
      <c r="CJ10" s="340"/>
      <c r="CK10" s="340"/>
      <c r="CL10" s="340"/>
      <c r="CM10" s="363"/>
      <c r="CN10" s="1380"/>
      <c r="CO10" s="318">
        <v>0.36458333333333331</v>
      </c>
      <c r="CP10" s="1390"/>
      <c r="CQ10" s="1393"/>
      <c r="CR10" s="1393"/>
      <c r="CS10" s="1393"/>
      <c r="CT10" s="1393"/>
      <c r="CU10" s="1393"/>
      <c r="CV10" s="1393"/>
      <c r="CW10" s="1396"/>
      <c r="CX10" s="370">
        <v>0.36458333333333331</v>
      </c>
      <c r="CY10" s="165"/>
      <c r="CZ10" s="165"/>
      <c r="DA10" s="165"/>
      <c r="DB10" s="165"/>
      <c r="DC10" s="174"/>
    </row>
    <row r="11" spans="1:107" ht="12.75" customHeight="1" x14ac:dyDescent="0.2">
      <c r="A11" s="188" t="s">
        <v>98</v>
      </c>
      <c r="B11" s="189">
        <v>3</v>
      </c>
      <c r="C11" s="189" t="s">
        <v>200</v>
      </c>
      <c r="D11" s="190">
        <v>1.5</v>
      </c>
      <c r="E11" s="189"/>
      <c r="F11" s="189">
        <v>64</v>
      </c>
      <c r="G11" s="190">
        <v>8</v>
      </c>
      <c r="H11" s="186" t="s">
        <v>201</v>
      </c>
      <c r="I11" s="186" t="s">
        <v>202</v>
      </c>
      <c r="J11" s="186" t="s">
        <v>102</v>
      </c>
      <c r="K11" s="186" t="s">
        <v>203</v>
      </c>
      <c r="M11" s="163">
        <v>0.375</v>
      </c>
      <c r="N11" s="1425"/>
      <c r="O11" s="1425"/>
      <c r="P11" s="1425"/>
      <c r="Q11" s="1428"/>
      <c r="R11" s="278">
        <v>0.375</v>
      </c>
      <c r="S11" s="1432"/>
      <c r="T11" s="1435"/>
      <c r="U11" s="278">
        <v>0.375</v>
      </c>
      <c r="V11" s="1444"/>
      <c r="W11" s="1447"/>
      <c r="X11" s="1447"/>
      <c r="Y11" s="1450"/>
      <c r="Z11" s="278">
        <v>0.375</v>
      </c>
      <c r="AA11" s="1432"/>
      <c r="AB11" s="1435"/>
      <c r="AC11" s="278">
        <v>0.375</v>
      </c>
      <c r="AD11" s="1456" t="s">
        <v>383</v>
      </c>
      <c r="AE11" s="1284" t="s">
        <v>384</v>
      </c>
      <c r="AF11" s="1284" t="s">
        <v>385</v>
      </c>
      <c r="AG11" s="1284" t="s">
        <v>386</v>
      </c>
      <c r="AH11" s="166"/>
      <c r="AI11" s="166"/>
      <c r="AJ11" s="166"/>
      <c r="AK11" s="932"/>
      <c r="AL11" s="572">
        <v>0.375</v>
      </c>
      <c r="AM11" s="1408"/>
      <c r="AN11" s="1360"/>
      <c r="AO11" s="1360"/>
      <c r="AP11" s="1360"/>
      <c r="AQ11" s="1363"/>
      <c r="AR11" s="368"/>
      <c r="AS11" s="572">
        <v>0.375</v>
      </c>
      <c r="AT11" s="1468"/>
      <c r="AU11" s="1471"/>
      <c r="AV11" s="1471"/>
      <c r="AW11" s="1471"/>
      <c r="AX11" s="1471"/>
      <c r="AY11" s="1471"/>
      <c r="AZ11" s="1471"/>
      <c r="BA11" s="1474"/>
      <c r="BB11" s="572">
        <v>0.375</v>
      </c>
      <c r="BC11" s="1408"/>
      <c r="BD11" s="1360"/>
      <c r="BE11" s="1360"/>
      <c r="BF11" s="1360"/>
      <c r="BG11" s="1363"/>
      <c r="BH11" s="369"/>
      <c r="BI11" s="318">
        <v>0.375</v>
      </c>
      <c r="BJ11" s="1367"/>
      <c r="BK11" s="1368"/>
      <c r="BL11" s="1368"/>
      <c r="BM11" s="1368"/>
      <c r="BN11" s="1218"/>
      <c r="BO11" s="1218"/>
      <c r="BP11" s="1218"/>
      <c r="BQ11" s="1282"/>
      <c r="BR11" s="572">
        <v>0.375</v>
      </c>
      <c r="BS11" s="1408"/>
      <c r="BT11" s="1360"/>
      <c r="BU11" s="1360"/>
      <c r="BV11" s="1360"/>
      <c r="BW11" s="1363"/>
      <c r="BX11" s="369"/>
      <c r="BY11" s="318">
        <v>0.375</v>
      </c>
      <c r="BZ11" s="1320"/>
      <c r="CA11" s="1378"/>
      <c r="CB11" s="1387"/>
      <c r="CC11" s="1285"/>
      <c r="CD11" s="1378"/>
      <c r="CE11" s="1378"/>
      <c r="CF11" s="1378"/>
      <c r="CG11" s="1416"/>
      <c r="CH11" s="370">
        <v>0.375</v>
      </c>
      <c r="CI11" s="340"/>
      <c r="CJ11" s="340"/>
      <c r="CK11" s="340"/>
      <c r="CL11" s="340"/>
      <c r="CM11" s="363"/>
      <c r="CN11" s="368"/>
      <c r="CO11" s="318">
        <v>0.375</v>
      </c>
      <c r="CP11" s="1390"/>
      <c r="CQ11" s="1393"/>
      <c r="CR11" s="1393"/>
      <c r="CS11" s="1393"/>
      <c r="CT11" s="1393"/>
      <c r="CU11" s="1393"/>
      <c r="CV11" s="1393"/>
      <c r="CW11" s="1396"/>
      <c r="CX11" s="370">
        <v>0.375</v>
      </c>
      <c r="CY11" s="165"/>
      <c r="CZ11" s="165"/>
      <c r="DA11" s="165"/>
      <c r="DB11" s="165"/>
      <c r="DC11" s="174"/>
    </row>
    <row r="12" spans="1:107" ht="12.75" customHeight="1" x14ac:dyDescent="0.2">
      <c r="A12" s="188" t="s">
        <v>98</v>
      </c>
      <c r="B12" s="189">
        <v>3</v>
      </c>
      <c r="C12" s="189" t="s">
        <v>208</v>
      </c>
      <c r="D12" s="190">
        <v>1.5</v>
      </c>
      <c r="E12" s="189"/>
      <c r="F12" s="189">
        <v>64</v>
      </c>
      <c r="G12" s="190">
        <v>8</v>
      </c>
      <c r="H12" s="186" t="s">
        <v>169</v>
      </c>
      <c r="I12" s="186" t="s">
        <v>101</v>
      </c>
      <c r="J12" s="186" t="s">
        <v>102</v>
      </c>
      <c r="K12" s="186" t="s">
        <v>103</v>
      </c>
      <c r="M12" s="163">
        <v>0.38541666666666702</v>
      </c>
      <c r="N12" s="1425"/>
      <c r="O12" s="1425"/>
      <c r="P12" s="1425"/>
      <c r="Q12" s="1428"/>
      <c r="R12" s="278">
        <v>0.38541666666666702</v>
      </c>
      <c r="S12" s="1432"/>
      <c r="T12" s="1435"/>
      <c r="U12" s="278">
        <v>0.38541666666666702</v>
      </c>
      <c r="V12" s="1444"/>
      <c r="W12" s="1447"/>
      <c r="X12" s="1447"/>
      <c r="Y12" s="1450"/>
      <c r="Z12" s="278">
        <v>0.38541666666666702</v>
      </c>
      <c r="AA12" s="1432"/>
      <c r="AB12" s="1435"/>
      <c r="AC12" s="278">
        <v>0.38541666666666702</v>
      </c>
      <c r="AD12" s="1457"/>
      <c r="AE12" s="1285"/>
      <c r="AF12" s="1285"/>
      <c r="AG12" s="1285"/>
      <c r="AH12" s="517">
        <v>0.375</v>
      </c>
      <c r="AI12" s="517">
        <v>0.38541666666666669</v>
      </c>
      <c r="AJ12" s="516">
        <v>0.3888888888888889</v>
      </c>
      <c r="AK12" s="933">
        <v>0.3923611111111111</v>
      </c>
      <c r="AL12" s="572">
        <v>0.38541666666666669</v>
      </c>
      <c r="AM12" s="1408"/>
      <c r="AN12" s="1360"/>
      <c r="AO12" s="1360"/>
      <c r="AP12" s="1360"/>
      <c r="AQ12" s="1363"/>
      <c r="AR12" s="368"/>
      <c r="AS12" s="572">
        <v>0.38541666666666669</v>
      </c>
      <c r="AT12" s="1468"/>
      <c r="AU12" s="1471"/>
      <c r="AV12" s="1471"/>
      <c r="AW12" s="1471"/>
      <c r="AX12" s="1471"/>
      <c r="AY12" s="1471"/>
      <c r="AZ12" s="1471"/>
      <c r="BA12" s="1474"/>
      <c r="BB12" s="572">
        <v>0.38541666666666669</v>
      </c>
      <c r="BC12" s="1408"/>
      <c r="BD12" s="1360"/>
      <c r="BE12" s="1360"/>
      <c r="BF12" s="1360"/>
      <c r="BG12" s="1363"/>
      <c r="BH12" s="369"/>
      <c r="BI12" s="318">
        <v>0.38541666666666669</v>
      </c>
      <c r="BJ12" s="1367"/>
      <c r="BK12" s="1368"/>
      <c r="BL12" s="1368"/>
      <c r="BM12" s="1368"/>
      <c r="BN12" s="1218"/>
      <c r="BO12" s="1218"/>
      <c r="BP12" s="1218"/>
      <c r="BQ12" s="1282"/>
      <c r="BR12" s="572">
        <v>0.38541666666666669</v>
      </c>
      <c r="BS12" s="1408"/>
      <c r="BT12" s="1360"/>
      <c r="BU12" s="1360"/>
      <c r="BV12" s="1360"/>
      <c r="BW12" s="1363"/>
      <c r="BX12" s="369"/>
      <c r="BY12" s="318">
        <v>0.38541666666666669</v>
      </c>
      <c r="BZ12" s="1320"/>
      <c r="CA12" s="1378"/>
      <c r="CB12" s="1387"/>
      <c r="CC12" s="1285"/>
      <c r="CD12" s="1378"/>
      <c r="CE12" s="1378"/>
      <c r="CF12" s="1378"/>
      <c r="CG12" s="1416"/>
      <c r="CH12" s="370">
        <v>0.38541666666666669</v>
      </c>
      <c r="CI12" s="340"/>
      <c r="CJ12" s="340"/>
      <c r="CK12" s="340"/>
      <c r="CL12" s="340"/>
      <c r="CM12" s="363"/>
      <c r="CN12" s="368"/>
      <c r="CO12" s="318">
        <v>0.38541666666666669</v>
      </c>
      <c r="CP12" s="1390"/>
      <c r="CQ12" s="1393"/>
      <c r="CR12" s="1393"/>
      <c r="CS12" s="1393"/>
      <c r="CT12" s="1393"/>
      <c r="CU12" s="1393"/>
      <c r="CV12" s="1393"/>
      <c r="CW12" s="1396"/>
      <c r="CX12" s="370">
        <v>0.38541666666666669</v>
      </c>
      <c r="CY12" s="165"/>
      <c r="CZ12" s="165"/>
      <c r="DA12" s="165"/>
      <c r="DB12" s="165"/>
      <c r="DC12" s="174"/>
    </row>
    <row r="13" spans="1:107" ht="12.75" customHeight="1" x14ac:dyDescent="0.2">
      <c r="A13" s="188" t="s">
        <v>98</v>
      </c>
      <c r="B13" s="189">
        <v>3</v>
      </c>
      <c r="C13" s="189" t="s">
        <v>209</v>
      </c>
      <c r="D13" s="189"/>
      <c r="E13" s="189"/>
      <c r="F13" s="189">
        <v>64</v>
      </c>
      <c r="G13" s="189"/>
      <c r="H13" s="186" t="s">
        <v>210</v>
      </c>
      <c r="I13" s="186" t="s">
        <v>101</v>
      </c>
      <c r="J13" s="186" t="s">
        <v>102</v>
      </c>
      <c r="K13" s="186" t="s">
        <v>103</v>
      </c>
      <c r="M13" s="163">
        <v>0.39583333333333298</v>
      </c>
      <c r="N13" s="1425"/>
      <c r="O13" s="1425"/>
      <c r="P13" s="1425"/>
      <c r="Q13" s="1428"/>
      <c r="R13" s="278">
        <v>0.39583333333333298</v>
      </c>
      <c r="S13" s="1432"/>
      <c r="T13" s="1435"/>
      <c r="U13" s="278">
        <v>0.39583333333333298</v>
      </c>
      <c r="V13" s="1444"/>
      <c r="W13" s="1447"/>
      <c r="X13" s="1447"/>
      <c r="Y13" s="1450"/>
      <c r="Z13" s="278">
        <v>0.39583333333333298</v>
      </c>
      <c r="AA13" s="1432"/>
      <c r="AB13" s="1435"/>
      <c r="AC13" s="278">
        <v>0.39583333333333298</v>
      </c>
      <c r="AD13" s="1457"/>
      <c r="AE13" s="1285"/>
      <c r="AF13" s="1285"/>
      <c r="AG13" s="1285"/>
      <c r="AH13" s="1284" t="s">
        <v>211</v>
      </c>
      <c r="AI13" s="1284" t="s">
        <v>387</v>
      </c>
      <c r="AJ13" s="1284" t="s">
        <v>388</v>
      </c>
      <c r="AK13" s="1459" t="s">
        <v>389</v>
      </c>
      <c r="AL13" s="572">
        <v>0.39583333333333331</v>
      </c>
      <c r="AM13" s="1408"/>
      <c r="AN13" s="1360"/>
      <c r="AO13" s="1360"/>
      <c r="AP13" s="1360"/>
      <c r="AQ13" s="1363"/>
      <c r="AR13" s="368"/>
      <c r="AS13" s="572">
        <v>0.39583333333333331</v>
      </c>
      <c r="AT13" s="1468"/>
      <c r="AU13" s="1471"/>
      <c r="AV13" s="1471"/>
      <c r="AW13" s="1471"/>
      <c r="AX13" s="1471"/>
      <c r="AY13" s="1471"/>
      <c r="AZ13" s="1471"/>
      <c r="BA13" s="1474"/>
      <c r="BB13" s="572">
        <v>0.39583333333333331</v>
      </c>
      <c r="BC13" s="1408"/>
      <c r="BD13" s="1360"/>
      <c r="BE13" s="1360"/>
      <c r="BF13" s="1360"/>
      <c r="BG13" s="1363"/>
      <c r="BH13" s="369"/>
      <c r="BI13" s="318">
        <v>0.39583333333333331</v>
      </c>
      <c r="BJ13" s="1367"/>
      <c r="BK13" s="1368"/>
      <c r="BL13" s="1368"/>
      <c r="BM13" s="1368"/>
      <c r="BN13" s="1218"/>
      <c r="BO13" s="1218"/>
      <c r="BP13" s="1218"/>
      <c r="BQ13" s="1282"/>
      <c r="BR13" s="572">
        <v>0.39583333333333331</v>
      </c>
      <c r="BS13" s="1408"/>
      <c r="BT13" s="1360"/>
      <c r="BU13" s="1360"/>
      <c r="BV13" s="1360"/>
      <c r="BW13" s="1363"/>
      <c r="BX13" s="369"/>
      <c r="BY13" s="318">
        <v>0.39583333333333331</v>
      </c>
      <c r="BZ13" s="1320"/>
      <c r="CA13" s="1378"/>
      <c r="CB13" s="1387"/>
      <c r="CC13" s="1285"/>
      <c r="CD13" s="1378"/>
      <c r="CE13" s="1378"/>
      <c r="CF13" s="1378"/>
      <c r="CG13" s="1416"/>
      <c r="CH13" s="370">
        <v>0.39583333333333331</v>
      </c>
      <c r="CI13" s="340"/>
      <c r="CJ13" s="340"/>
      <c r="CK13" s="340"/>
      <c r="CL13" s="340"/>
      <c r="CM13" s="363"/>
      <c r="CN13" s="368"/>
      <c r="CO13" s="318">
        <v>0.39583333333333331</v>
      </c>
      <c r="CP13" s="1390"/>
      <c r="CQ13" s="1393"/>
      <c r="CR13" s="1393"/>
      <c r="CS13" s="1393"/>
      <c r="CT13" s="1393"/>
      <c r="CU13" s="1393"/>
      <c r="CV13" s="1393"/>
      <c r="CW13" s="1396"/>
      <c r="CX13" s="370">
        <v>0.39583333333333331</v>
      </c>
      <c r="CY13" s="165"/>
      <c r="CZ13" s="165"/>
      <c r="DA13" s="165"/>
      <c r="DB13" s="165"/>
      <c r="DC13" s="174"/>
    </row>
    <row r="14" spans="1:107" ht="12.75" customHeight="1" x14ac:dyDescent="0.2">
      <c r="A14" s="188" t="s">
        <v>98</v>
      </c>
      <c r="B14" s="186">
        <v>3</v>
      </c>
      <c r="C14" s="188" t="s">
        <v>215</v>
      </c>
      <c r="D14" s="189"/>
      <c r="E14" s="189"/>
      <c r="F14" s="189">
        <v>64</v>
      </c>
      <c r="G14" s="189"/>
      <c r="H14" s="186" t="s">
        <v>169</v>
      </c>
      <c r="I14" s="186" t="s">
        <v>101</v>
      </c>
      <c r="J14" s="186" t="s">
        <v>102</v>
      </c>
      <c r="K14" s="186" t="s">
        <v>103</v>
      </c>
      <c r="M14" s="163">
        <v>0.40625</v>
      </c>
      <c r="N14" s="1425"/>
      <c r="O14" s="1425"/>
      <c r="P14" s="1425"/>
      <c r="Q14" s="1428"/>
      <c r="R14" s="278">
        <v>0.40625</v>
      </c>
      <c r="S14" s="1432"/>
      <c r="T14" s="1435"/>
      <c r="U14" s="278">
        <v>0.40625</v>
      </c>
      <c r="V14" s="1444"/>
      <c r="W14" s="1447"/>
      <c r="X14" s="1447"/>
      <c r="Y14" s="1450"/>
      <c r="Z14" s="278">
        <v>0.40625</v>
      </c>
      <c r="AA14" s="1432"/>
      <c r="AB14" s="1435"/>
      <c r="AC14" s="278">
        <v>0.40625</v>
      </c>
      <c r="AD14" s="1457"/>
      <c r="AE14" s="1285"/>
      <c r="AF14" s="1285"/>
      <c r="AG14" s="1285"/>
      <c r="AH14" s="1285"/>
      <c r="AI14" s="1285"/>
      <c r="AJ14" s="1285"/>
      <c r="AK14" s="1460"/>
      <c r="AL14" s="572">
        <v>0.40625</v>
      </c>
      <c r="AM14" s="1408"/>
      <c r="AN14" s="1360"/>
      <c r="AO14" s="1360"/>
      <c r="AP14" s="1360"/>
      <c r="AQ14" s="1363"/>
      <c r="AR14" s="368"/>
      <c r="AS14" s="572">
        <v>0.40625</v>
      </c>
      <c r="AT14" s="1468"/>
      <c r="AU14" s="1471"/>
      <c r="AV14" s="1471"/>
      <c r="AW14" s="1471"/>
      <c r="AX14" s="1471"/>
      <c r="AY14" s="1471"/>
      <c r="AZ14" s="1471"/>
      <c r="BA14" s="1474"/>
      <c r="BB14" s="572">
        <v>0.40625</v>
      </c>
      <c r="BC14" s="1408"/>
      <c r="BD14" s="1360"/>
      <c r="BE14" s="1360"/>
      <c r="BF14" s="1360"/>
      <c r="BG14" s="1363"/>
      <c r="BH14" s="369"/>
      <c r="BI14" s="318">
        <v>0.40625</v>
      </c>
      <c r="BJ14" s="1367"/>
      <c r="BK14" s="1368"/>
      <c r="BL14" s="1368"/>
      <c r="BM14" s="1368"/>
      <c r="BN14" s="1218"/>
      <c r="BO14" s="1218"/>
      <c r="BP14" s="1218"/>
      <c r="BQ14" s="1282"/>
      <c r="BR14" s="572">
        <v>0.40625</v>
      </c>
      <c r="BS14" s="1408"/>
      <c r="BT14" s="1360"/>
      <c r="BU14" s="1360"/>
      <c r="BV14" s="1360"/>
      <c r="BW14" s="1363"/>
      <c r="BX14" s="369"/>
      <c r="BY14" s="318">
        <v>0.40625</v>
      </c>
      <c r="BZ14" s="1320"/>
      <c r="CA14" s="1378"/>
      <c r="CB14" s="1387"/>
      <c r="CC14" s="1285"/>
      <c r="CD14" s="1378"/>
      <c r="CE14" s="1378"/>
      <c r="CF14" s="1378"/>
      <c r="CG14" s="1416"/>
      <c r="CH14" s="370">
        <v>0.40625</v>
      </c>
      <c r="CI14" s="340"/>
      <c r="CJ14" s="340"/>
      <c r="CK14" s="340"/>
      <c r="CL14" s="340"/>
      <c r="CM14" s="363"/>
      <c r="CN14" s="368"/>
      <c r="CO14" s="318">
        <v>0.40625</v>
      </c>
      <c r="CP14" s="1391"/>
      <c r="CQ14" s="1394"/>
      <c r="CR14" s="1394"/>
      <c r="CS14" s="1394"/>
      <c r="CT14" s="1393"/>
      <c r="CU14" s="1393"/>
      <c r="CV14" s="1393"/>
      <c r="CW14" s="1396"/>
      <c r="CX14" s="370">
        <v>0.40625</v>
      </c>
      <c r="CY14" s="165"/>
      <c r="CZ14" s="165"/>
      <c r="DA14" s="165"/>
      <c r="DB14" s="165"/>
      <c r="DC14" s="174"/>
    </row>
    <row r="15" spans="1:107" ht="12.75" customHeight="1" x14ac:dyDescent="0.2">
      <c r="A15" s="188" t="s">
        <v>98</v>
      </c>
      <c r="B15" s="189">
        <v>4</v>
      </c>
      <c r="C15" s="189" t="s">
        <v>216</v>
      </c>
      <c r="D15" s="189"/>
      <c r="E15" s="189"/>
      <c r="F15" s="189">
        <v>65</v>
      </c>
      <c r="G15" s="189"/>
      <c r="H15" s="186" t="s">
        <v>201</v>
      </c>
      <c r="I15" s="186" t="s">
        <v>202</v>
      </c>
      <c r="J15" s="186" t="s">
        <v>102</v>
      </c>
      <c r="K15" s="186" t="s">
        <v>203</v>
      </c>
      <c r="M15" s="163">
        <v>0.41666666666666702</v>
      </c>
      <c r="N15" s="1425"/>
      <c r="O15" s="1425"/>
      <c r="P15" s="1425"/>
      <c r="Q15" s="1428"/>
      <c r="R15" s="278">
        <v>0.41666666666666702</v>
      </c>
      <c r="S15" s="1432"/>
      <c r="T15" s="1435"/>
      <c r="U15" s="278">
        <v>0.41666666666666702</v>
      </c>
      <c r="V15" s="1444"/>
      <c r="W15" s="1447"/>
      <c r="X15" s="1447"/>
      <c r="Y15" s="1450"/>
      <c r="Z15" s="278">
        <v>0.41666666666666702</v>
      </c>
      <c r="AA15" s="1432"/>
      <c r="AB15" s="1435"/>
      <c r="AC15" s="278">
        <v>0.41666666666666702</v>
      </c>
      <c r="AD15" s="1457"/>
      <c r="AE15" s="1285"/>
      <c r="AF15" s="1285"/>
      <c r="AG15" s="1285"/>
      <c r="AH15" s="1285"/>
      <c r="AI15" s="1285"/>
      <c r="AJ15" s="1285"/>
      <c r="AK15" s="1460"/>
      <c r="AL15" s="572">
        <v>0.41666666666666669</v>
      </c>
      <c r="AM15" s="1408"/>
      <c r="AN15" s="1360"/>
      <c r="AO15" s="1360"/>
      <c r="AP15" s="1360"/>
      <c r="AQ15" s="1363"/>
      <c r="AR15" s="368"/>
      <c r="AS15" s="572">
        <v>0.41666666666666669</v>
      </c>
      <c r="AT15" s="1468"/>
      <c r="AU15" s="1471"/>
      <c r="AV15" s="1471"/>
      <c r="AW15" s="1471"/>
      <c r="AX15" s="1471"/>
      <c r="AY15" s="1471"/>
      <c r="AZ15" s="1471"/>
      <c r="BA15" s="1474"/>
      <c r="BB15" s="572">
        <v>0.41666666666666669</v>
      </c>
      <c r="BC15" s="1408"/>
      <c r="BD15" s="1360"/>
      <c r="BE15" s="1360"/>
      <c r="BF15" s="1360"/>
      <c r="BG15" s="1363"/>
      <c r="BH15" s="369"/>
      <c r="BI15" s="318">
        <v>0.41666666666666669</v>
      </c>
      <c r="BJ15" s="1367"/>
      <c r="BK15" s="1368"/>
      <c r="BL15" s="1368"/>
      <c r="BM15" s="1368"/>
      <c r="BN15" s="1218"/>
      <c r="BO15" s="1218"/>
      <c r="BP15" s="1218"/>
      <c r="BQ15" s="1282"/>
      <c r="BR15" s="572">
        <v>0.41666666666666669</v>
      </c>
      <c r="BS15" s="1408"/>
      <c r="BT15" s="1360"/>
      <c r="BU15" s="1360"/>
      <c r="BV15" s="1360"/>
      <c r="BW15" s="1363"/>
      <c r="BX15" s="369"/>
      <c r="BY15" s="318">
        <v>0.41666666666666669</v>
      </c>
      <c r="BZ15" s="1320"/>
      <c r="CA15" s="1378"/>
      <c r="CB15" s="1387"/>
      <c r="CC15" s="1285"/>
      <c r="CD15" s="1378"/>
      <c r="CE15" s="1378"/>
      <c r="CF15" s="1378"/>
      <c r="CG15" s="1416"/>
      <c r="CH15" s="370">
        <v>0.41666666666666669</v>
      </c>
      <c r="CI15" s="340"/>
      <c r="CJ15" s="340"/>
      <c r="CK15" s="340"/>
      <c r="CL15" s="340"/>
      <c r="CM15" s="363"/>
      <c r="CN15" s="368"/>
      <c r="CO15" s="318">
        <v>0.41666666666666669</v>
      </c>
      <c r="CT15" s="1393"/>
      <c r="CU15" s="1393"/>
      <c r="CV15" s="1393"/>
      <c r="CW15" s="1396"/>
      <c r="CX15" s="370">
        <v>0.41666666666666669</v>
      </c>
      <c r="CY15" s="165"/>
      <c r="CZ15" s="165"/>
      <c r="DA15" s="165"/>
      <c r="DB15" s="165"/>
      <c r="DC15" s="174"/>
    </row>
    <row r="16" spans="1:107" ht="12.75" customHeight="1" x14ac:dyDescent="0.2">
      <c r="A16" s="188" t="s">
        <v>98</v>
      </c>
      <c r="B16" s="189">
        <v>4</v>
      </c>
      <c r="C16" s="189" t="s">
        <v>218</v>
      </c>
      <c r="D16" s="189"/>
      <c r="E16" s="189"/>
      <c r="F16" s="189">
        <v>65</v>
      </c>
      <c r="G16" s="189"/>
      <c r="H16" s="186" t="s">
        <v>100</v>
      </c>
      <c r="I16" s="186" t="s">
        <v>101</v>
      </c>
      <c r="J16" s="186" t="s">
        <v>102</v>
      </c>
      <c r="K16" s="186" t="s">
        <v>103</v>
      </c>
      <c r="M16" s="163">
        <v>0.42708333333333398</v>
      </c>
      <c r="N16" s="1425"/>
      <c r="O16" s="1425"/>
      <c r="P16" s="1425"/>
      <c r="Q16" s="1428"/>
      <c r="R16" s="278">
        <v>0.42708333333333398</v>
      </c>
      <c r="S16" s="1432"/>
      <c r="T16" s="1435"/>
      <c r="U16" s="278">
        <v>0.42708333333333398</v>
      </c>
      <c r="V16" s="1444"/>
      <c r="W16" s="1447"/>
      <c r="X16" s="1447"/>
      <c r="Y16" s="1450"/>
      <c r="Z16" s="278">
        <v>0.42708333333333398</v>
      </c>
      <c r="AA16" s="1432"/>
      <c r="AB16" s="1435"/>
      <c r="AC16" s="278">
        <v>0.42708333333333398</v>
      </c>
      <c r="AD16" s="1457"/>
      <c r="AE16" s="1285"/>
      <c r="AF16" s="1285"/>
      <c r="AG16" s="1285"/>
      <c r="AH16" s="1285"/>
      <c r="AI16" s="1285"/>
      <c r="AJ16" s="1285"/>
      <c r="AK16" s="1460"/>
      <c r="AL16" s="572">
        <v>0.42708333333333331</v>
      </c>
      <c r="AM16" s="1408"/>
      <c r="AN16" s="1360"/>
      <c r="AO16" s="1360"/>
      <c r="AP16" s="1360"/>
      <c r="AQ16" s="1363"/>
      <c r="AR16" s="368"/>
      <c r="AS16" s="572">
        <v>0.42708333333333331</v>
      </c>
      <c r="AT16" s="1468"/>
      <c r="AU16" s="1471"/>
      <c r="AV16" s="1471"/>
      <c r="AW16" s="1471"/>
      <c r="AX16" s="1471"/>
      <c r="AY16" s="1471"/>
      <c r="AZ16" s="1471"/>
      <c r="BA16" s="1474"/>
      <c r="BB16" s="572">
        <v>0.42708333333333331</v>
      </c>
      <c r="BC16" s="1408"/>
      <c r="BD16" s="1360"/>
      <c r="BE16" s="1360"/>
      <c r="BF16" s="1360"/>
      <c r="BG16" s="1363"/>
      <c r="BH16" s="369"/>
      <c r="BI16" s="318">
        <v>0.42708333333333331</v>
      </c>
      <c r="BJ16" s="1367"/>
      <c r="BK16" s="1368"/>
      <c r="BL16" s="1368"/>
      <c r="BM16" s="1368"/>
      <c r="BN16" s="1218"/>
      <c r="BO16" s="1218"/>
      <c r="BP16" s="1218"/>
      <c r="BQ16" s="1282"/>
      <c r="BR16" s="572">
        <v>0.42708333333333331</v>
      </c>
      <c r="BS16" s="1408"/>
      <c r="BT16" s="1360"/>
      <c r="BU16" s="1360"/>
      <c r="BV16" s="1360"/>
      <c r="BW16" s="1363"/>
      <c r="BX16" s="369"/>
      <c r="BY16" s="318">
        <v>0.42708333333333331</v>
      </c>
      <c r="BZ16" s="1320"/>
      <c r="CA16" s="1378"/>
      <c r="CB16" s="1387"/>
      <c r="CC16" s="1285"/>
      <c r="CD16" s="1378"/>
      <c r="CE16" s="1378"/>
      <c r="CF16" s="1378"/>
      <c r="CG16" s="1416"/>
      <c r="CH16" s="370">
        <v>0.42708333333333331</v>
      </c>
      <c r="CI16" s="340"/>
      <c r="CJ16" s="340"/>
      <c r="CK16" s="340"/>
      <c r="CL16" s="340"/>
      <c r="CM16" s="363"/>
      <c r="CN16" s="368"/>
      <c r="CO16" s="318">
        <v>0.42708333333333331</v>
      </c>
      <c r="CT16" s="1394"/>
      <c r="CU16" s="1394"/>
      <c r="CV16" s="1394"/>
      <c r="CW16" s="1397"/>
      <c r="CX16" s="370">
        <v>0.42708333333333331</v>
      </c>
      <c r="CY16" s="165"/>
      <c r="CZ16" s="165"/>
      <c r="DA16" s="165"/>
      <c r="DB16" s="165"/>
      <c r="DC16" s="174"/>
    </row>
    <row r="17" spans="1:107" ht="12.75" customHeight="1" x14ac:dyDescent="0.2">
      <c r="A17" s="188" t="s">
        <v>98</v>
      </c>
      <c r="B17" s="189">
        <v>4</v>
      </c>
      <c r="C17" s="189" t="s">
        <v>219</v>
      </c>
      <c r="D17" s="189">
        <v>2</v>
      </c>
      <c r="E17" s="189"/>
      <c r="F17" s="189">
        <v>65</v>
      </c>
      <c r="G17" s="190">
        <v>8</v>
      </c>
      <c r="H17" s="186" t="s">
        <v>220</v>
      </c>
      <c r="I17" s="186" t="s">
        <v>101</v>
      </c>
      <c r="J17" s="186" t="s">
        <v>102</v>
      </c>
      <c r="K17" s="188" t="s">
        <v>221</v>
      </c>
      <c r="M17" s="163">
        <v>0.4375</v>
      </c>
      <c r="N17" s="1425"/>
      <c r="O17" s="1425"/>
      <c r="P17" s="1425"/>
      <c r="Q17" s="1428"/>
      <c r="R17" s="278">
        <v>0.4375</v>
      </c>
      <c r="S17" s="1432"/>
      <c r="T17" s="1435"/>
      <c r="U17" s="278">
        <v>0.4375</v>
      </c>
      <c r="V17" s="1444"/>
      <c r="W17" s="1447"/>
      <c r="X17" s="1447"/>
      <c r="Y17" s="1450"/>
      <c r="Z17" s="278">
        <v>0.4375</v>
      </c>
      <c r="AA17" s="1432"/>
      <c r="AB17" s="1435"/>
      <c r="AC17" s="278">
        <v>0.4375</v>
      </c>
      <c r="AD17" s="1457"/>
      <c r="AE17" s="1285"/>
      <c r="AF17" s="1285"/>
      <c r="AG17" s="1285"/>
      <c r="AH17" s="1285"/>
      <c r="AI17" s="1285"/>
      <c r="AJ17" s="1285"/>
      <c r="AK17" s="1460"/>
      <c r="AL17" s="572">
        <v>0.4375</v>
      </c>
      <c r="AM17" s="1408"/>
      <c r="AN17" s="1360"/>
      <c r="AO17" s="1360"/>
      <c r="AP17" s="1360"/>
      <c r="AQ17" s="1363"/>
      <c r="AR17" s="1380" t="s">
        <v>259</v>
      </c>
      <c r="AS17" s="572">
        <v>0.4375</v>
      </c>
      <c r="AT17" s="1468"/>
      <c r="AU17" s="1471"/>
      <c r="AV17" s="1471"/>
      <c r="AW17" s="1471"/>
      <c r="AX17" s="1471"/>
      <c r="AY17" s="1471"/>
      <c r="AZ17" s="1471"/>
      <c r="BA17" s="1474"/>
      <c r="BB17" s="572">
        <v>0.4375</v>
      </c>
      <c r="BC17" s="1408"/>
      <c r="BD17" s="1360"/>
      <c r="BE17" s="1360"/>
      <c r="BF17" s="1360"/>
      <c r="BG17" s="1363"/>
      <c r="BH17" s="1380" t="s">
        <v>259</v>
      </c>
      <c r="BI17" s="318">
        <v>0.4375</v>
      </c>
      <c r="BJ17" s="1367"/>
      <c r="BK17" s="1368"/>
      <c r="BL17" s="1368"/>
      <c r="BM17" s="1368"/>
      <c r="BN17" s="1218"/>
      <c r="BO17" s="1218"/>
      <c r="BP17" s="1218"/>
      <c r="BQ17" s="1282"/>
      <c r="BR17" s="572">
        <v>0.4375</v>
      </c>
      <c r="BS17" s="1408"/>
      <c r="BT17" s="1360"/>
      <c r="BU17" s="1360"/>
      <c r="BV17" s="1360"/>
      <c r="BW17" s="1363"/>
      <c r="BX17" s="1380" t="s">
        <v>217</v>
      </c>
      <c r="BY17" s="318">
        <v>0.4375</v>
      </c>
      <c r="BZ17" s="1321"/>
      <c r="CA17" s="1378"/>
      <c r="CB17" s="1387"/>
      <c r="CC17" s="1286"/>
      <c r="CD17" s="1378"/>
      <c r="CE17" s="1378"/>
      <c r="CF17" s="1378"/>
      <c r="CG17" s="1416"/>
      <c r="CH17" s="370">
        <v>0.4375</v>
      </c>
      <c r="CI17" s="340"/>
      <c r="CJ17" s="340"/>
      <c r="CK17" s="340"/>
      <c r="CL17" s="340"/>
      <c r="CM17" s="363"/>
      <c r="CN17" s="368"/>
      <c r="CO17" s="318">
        <v>0.4375</v>
      </c>
      <c r="CP17" s="1398" t="s">
        <v>390</v>
      </c>
      <c r="CQ17" s="1339" t="s">
        <v>353</v>
      </c>
      <c r="CR17" s="1339" t="s">
        <v>354</v>
      </c>
      <c r="CS17" s="1339" t="s">
        <v>355</v>
      </c>
      <c r="CW17" s="932"/>
      <c r="CX17" s="370">
        <v>0.4375</v>
      </c>
      <c r="CY17" s="165"/>
      <c r="CZ17" s="165"/>
      <c r="DA17" s="165"/>
      <c r="DB17" s="165"/>
      <c r="DC17" s="174"/>
    </row>
    <row r="18" spans="1:107" ht="16" x14ac:dyDescent="0.2">
      <c r="A18" s="188" t="s">
        <v>98</v>
      </c>
      <c r="B18" s="189">
        <v>4</v>
      </c>
      <c r="C18" s="189" t="s">
        <v>225</v>
      </c>
      <c r="D18" s="189">
        <v>1.5</v>
      </c>
      <c r="E18" s="189"/>
      <c r="F18" s="189">
        <v>65</v>
      </c>
      <c r="G18" s="190">
        <v>8</v>
      </c>
      <c r="H18" s="186" t="s">
        <v>226</v>
      </c>
      <c r="I18" s="186" t="s">
        <v>227</v>
      </c>
      <c r="J18" s="186" t="s">
        <v>102</v>
      </c>
      <c r="K18" s="186" t="s">
        <v>103</v>
      </c>
      <c r="M18" s="163">
        <v>0.44791666666666702</v>
      </c>
      <c r="N18" s="1425"/>
      <c r="O18" s="1425"/>
      <c r="P18" s="1425"/>
      <c r="Q18" s="1428"/>
      <c r="R18" s="278">
        <v>0.44791666666666702</v>
      </c>
      <c r="S18" s="1432"/>
      <c r="T18" s="1435"/>
      <c r="U18" s="278">
        <v>0.44791666666666702</v>
      </c>
      <c r="V18" s="1444"/>
      <c r="W18" s="1447"/>
      <c r="X18" s="1447"/>
      <c r="Y18" s="1450"/>
      <c r="Z18" s="278">
        <v>0.44791666666666702</v>
      </c>
      <c r="AA18" s="1432"/>
      <c r="AB18" s="1435"/>
      <c r="AC18" s="278">
        <v>0.44791666666666702</v>
      </c>
      <c r="AD18" s="1457"/>
      <c r="AE18" s="1285"/>
      <c r="AF18" s="1285"/>
      <c r="AG18" s="1285"/>
      <c r="AH18" s="1285"/>
      <c r="AI18" s="1285"/>
      <c r="AJ18" s="1285"/>
      <c r="AK18" s="1460"/>
      <c r="AL18" s="572">
        <v>0.44791666666666669</v>
      </c>
      <c r="AM18" s="1408"/>
      <c r="AN18" s="1360"/>
      <c r="AO18" s="1360"/>
      <c r="AP18" s="1360"/>
      <c r="AQ18" s="1363"/>
      <c r="AR18" s="1380"/>
      <c r="AS18" s="572">
        <v>0.44791666666666669</v>
      </c>
      <c r="AT18" s="1469"/>
      <c r="AU18" s="1472"/>
      <c r="AV18" s="1472"/>
      <c r="AW18" s="1472"/>
      <c r="AX18" s="1471"/>
      <c r="AY18" s="1471"/>
      <c r="AZ18" s="1471"/>
      <c r="BA18" s="1474"/>
      <c r="BB18" s="572">
        <v>0.44791666666666669</v>
      </c>
      <c r="BC18" s="1408"/>
      <c r="BD18" s="1360"/>
      <c r="BE18" s="1360"/>
      <c r="BF18" s="1360"/>
      <c r="BG18" s="1363"/>
      <c r="BH18" s="1380"/>
      <c r="BI18" s="318">
        <v>0.44791666666666669</v>
      </c>
      <c r="BJ18" s="1367"/>
      <c r="BK18" s="1368"/>
      <c r="BL18" s="1368"/>
      <c r="BM18" s="1368"/>
      <c r="BN18" s="1218"/>
      <c r="BO18" s="1218"/>
      <c r="BP18" s="1218"/>
      <c r="BQ18" s="1282"/>
      <c r="BR18" s="572">
        <v>0.44791666666666669</v>
      </c>
      <c r="BS18" s="1408"/>
      <c r="BT18" s="1360"/>
      <c r="BU18" s="1360"/>
      <c r="BV18" s="1360"/>
      <c r="BW18" s="1363"/>
      <c r="BX18" s="1380"/>
      <c r="BY18" s="318">
        <v>0.44791666666666669</v>
      </c>
      <c r="BZ18" s="168"/>
      <c r="CA18" s="166"/>
      <c r="CB18" s="166"/>
      <c r="CC18" s="166"/>
      <c r="CD18" s="1378"/>
      <c r="CE18" s="1378"/>
      <c r="CF18" s="1378"/>
      <c r="CG18" s="1416"/>
      <c r="CH18" s="370">
        <v>0.44791666666666669</v>
      </c>
      <c r="CI18" s="340"/>
      <c r="CJ18" s="340"/>
      <c r="CK18" s="340"/>
      <c r="CL18" s="340"/>
      <c r="CM18" s="363"/>
      <c r="CN18" s="368"/>
      <c r="CO18" s="318">
        <v>0.44791666666666669</v>
      </c>
      <c r="CP18" s="1398"/>
      <c r="CQ18" s="1339"/>
      <c r="CR18" s="1339"/>
      <c r="CS18" s="1339"/>
      <c r="CW18" s="932"/>
      <c r="CX18" s="370">
        <v>0.44791666666666669</v>
      </c>
      <c r="CY18" s="165"/>
      <c r="CZ18" s="165"/>
      <c r="DA18" s="165"/>
      <c r="DB18" s="165"/>
      <c r="DC18" s="174"/>
    </row>
    <row r="19" spans="1:107" ht="12.75" customHeight="1" x14ac:dyDescent="0.2">
      <c r="A19" s="188" t="s">
        <v>98</v>
      </c>
      <c r="B19" s="189">
        <v>4</v>
      </c>
      <c r="C19" s="189" t="s">
        <v>231</v>
      </c>
      <c r="D19" s="189">
        <v>4</v>
      </c>
      <c r="E19" s="189"/>
      <c r="F19" s="189">
        <v>65</v>
      </c>
      <c r="G19" s="190">
        <v>8</v>
      </c>
      <c r="H19" s="186" t="s">
        <v>220</v>
      </c>
      <c r="I19" s="186" t="s">
        <v>101</v>
      </c>
      <c r="J19" s="186" t="s">
        <v>102</v>
      </c>
      <c r="K19" s="188" t="s">
        <v>221</v>
      </c>
      <c r="M19" s="163">
        <v>0.45833333333333398</v>
      </c>
      <c r="N19" s="1425"/>
      <c r="O19" s="1425"/>
      <c r="P19" s="1425"/>
      <c r="Q19" s="1428"/>
      <c r="R19" s="278">
        <v>0.45833333333333398</v>
      </c>
      <c r="S19" s="1432"/>
      <c r="T19" s="1435"/>
      <c r="U19" s="278">
        <v>0.45833333333333398</v>
      </c>
      <c r="V19" s="1444"/>
      <c r="W19" s="1447"/>
      <c r="X19" s="1447"/>
      <c r="Y19" s="1450"/>
      <c r="Z19" s="278">
        <v>0.45833333333333398</v>
      </c>
      <c r="AA19" s="1432"/>
      <c r="AB19" s="1435"/>
      <c r="AC19" s="278">
        <v>0.45833333333333398</v>
      </c>
      <c r="AD19" s="1457"/>
      <c r="AE19" s="1285"/>
      <c r="AF19" s="1285"/>
      <c r="AG19" s="1285"/>
      <c r="AH19" s="1285"/>
      <c r="AI19" s="1285"/>
      <c r="AJ19" s="1285"/>
      <c r="AK19" s="1460"/>
      <c r="AL19" s="572">
        <v>0.45833333333333331</v>
      </c>
      <c r="AM19" s="1408"/>
      <c r="AN19" s="1360"/>
      <c r="AO19" s="1360"/>
      <c r="AP19" s="1360"/>
      <c r="AQ19" s="1363"/>
      <c r="AR19" s="1380"/>
      <c r="AS19" s="572">
        <v>0.45833333333333331</v>
      </c>
      <c r="AT19"/>
      <c r="AU19"/>
      <c r="AV19"/>
      <c r="AW19"/>
      <c r="AX19" s="1471"/>
      <c r="AY19" s="1471"/>
      <c r="AZ19" s="1471"/>
      <c r="BA19" s="1474"/>
      <c r="BB19" s="572">
        <v>0.45833333333333331</v>
      </c>
      <c r="BC19" s="1409"/>
      <c r="BD19" s="1371"/>
      <c r="BE19" s="1371"/>
      <c r="BF19" s="1360"/>
      <c r="BG19" s="1363"/>
      <c r="BH19" s="1380"/>
      <c r="BI19" s="318">
        <v>0.45833333333333331</v>
      </c>
      <c r="BJ19" s="1367"/>
      <c r="BK19" s="1368"/>
      <c r="BL19" s="1368"/>
      <c r="BM19" s="1368"/>
      <c r="BN19" s="1218"/>
      <c r="BO19" s="1218"/>
      <c r="BP19" s="1218"/>
      <c r="BQ19" s="1282"/>
      <c r="BR19" s="572">
        <v>0.45833333333333331</v>
      </c>
      <c r="BS19" s="1408"/>
      <c r="BT19" s="1360"/>
      <c r="BU19" s="1360"/>
      <c r="BV19" s="1360"/>
      <c r="BW19" s="1363"/>
      <c r="BX19" s="1380"/>
      <c r="BY19" s="318">
        <v>0.45833333333333331</v>
      </c>
      <c r="BZ19" s="168"/>
      <c r="CA19" s="166"/>
      <c r="CB19" s="166"/>
      <c r="CC19" s="166"/>
      <c r="CD19" s="166"/>
      <c r="CE19" s="166"/>
      <c r="CF19" s="166"/>
      <c r="CG19" s="167"/>
      <c r="CH19" s="370">
        <v>0.45833333333333331</v>
      </c>
      <c r="CI19" s="340"/>
      <c r="CJ19" s="340"/>
      <c r="CK19" s="340"/>
      <c r="CL19" s="340"/>
      <c r="CM19" s="363"/>
      <c r="CN19" s="1380" t="s">
        <v>391</v>
      </c>
      <c r="CO19" s="318">
        <v>0.45833333333333331</v>
      </c>
      <c r="CP19" s="1398"/>
      <c r="CQ19" s="1339"/>
      <c r="CR19" s="1339"/>
      <c r="CS19" s="1339"/>
      <c r="CT19" s="1340" t="s">
        <v>392</v>
      </c>
      <c r="CU19" s="1340" t="s">
        <v>393</v>
      </c>
      <c r="CV19" s="1340" t="s">
        <v>394</v>
      </c>
      <c r="CW19" s="1343" t="s">
        <v>382</v>
      </c>
      <c r="CX19" s="370">
        <v>0.45833333333333331</v>
      </c>
      <c r="CY19" s="165"/>
      <c r="CZ19" s="165"/>
      <c r="DA19" s="165"/>
      <c r="DB19" s="165"/>
      <c r="DC19" s="174"/>
    </row>
    <row r="20" spans="1:107" ht="12.75" customHeight="1" x14ac:dyDescent="0.2">
      <c r="A20" s="188" t="s">
        <v>98</v>
      </c>
      <c r="B20" s="189">
        <v>6</v>
      </c>
      <c r="C20" s="189" t="s">
        <v>244</v>
      </c>
      <c r="D20" s="189"/>
      <c r="E20" s="189"/>
      <c r="F20" s="189">
        <v>67</v>
      </c>
      <c r="G20" s="189"/>
      <c r="H20" s="186" t="s">
        <v>100</v>
      </c>
      <c r="I20" s="186" t="s">
        <v>101</v>
      </c>
      <c r="J20" s="186" t="s">
        <v>102</v>
      </c>
      <c r="K20" s="186" t="s">
        <v>103</v>
      </c>
      <c r="M20" s="163">
        <v>0.46875</v>
      </c>
      <c r="N20" s="1425"/>
      <c r="O20" s="1425"/>
      <c r="P20" s="1425"/>
      <c r="Q20" s="1428"/>
      <c r="R20" s="278">
        <v>0.46875</v>
      </c>
      <c r="S20" s="1432"/>
      <c r="T20" s="1435"/>
      <c r="U20" s="278">
        <v>0.46875</v>
      </c>
      <c r="V20" s="1444"/>
      <c r="W20" s="1447"/>
      <c r="X20" s="1447"/>
      <c r="Y20" s="1450"/>
      <c r="Z20" s="278">
        <v>0.46875</v>
      </c>
      <c r="AA20" s="1432"/>
      <c r="AB20" s="1435"/>
      <c r="AC20" s="278">
        <v>0.46875</v>
      </c>
      <c r="AD20" s="1457"/>
      <c r="AE20" s="1285"/>
      <c r="AF20" s="1285"/>
      <c r="AG20" s="1285"/>
      <c r="AH20" s="1285"/>
      <c r="AI20" s="1285"/>
      <c r="AJ20" s="1285"/>
      <c r="AK20" s="1460"/>
      <c r="AL20" s="572">
        <v>0.46875</v>
      </c>
      <c r="AM20" s="1408"/>
      <c r="AN20" s="1360"/>
      <c r="AO20" s="1360"/>
      <c r="AP20" s="1360"/>
      <c r="AQ20" s="1363"/>
      <c r="AR20" s="368"/>
      <c r="AS20" s="572">
        <v>0.46875</v>
      </c>
      <c r="AX20" s="1472"/>
      <c r="AY20" s="1472"/>
      <c r="AZ20" s="1472"/>
      <c r="BA20" s="1475"/>
      <c r="BB20" s="572">
        <v>0.46875</v>
      </c>
      <c r="BC20" s="587"/>
      <c r="BD20" s="289"/>
      <c r="BE20" s="289"/>
      <c r="BF20" s="1360"/>
      <c r="BG20" s="1363"/>
      <c r="BH20" s="369"/>
      <c r="BI20" s="318">
        <v>0.46875</v>
      </c>
      <c r="BJ20" s="1367"/>
      <c r="BK20" s="1368"/>
      <c r="BL20" s="1368"/>
      <c r="BM20" s="1368"/>
      <c r="BN20" s="1218"/>
      <c r="BO20" s="1218"/>
      <c r="BP20" s="1218"/>
      <c r="BQ20" s="1282"/>
      <c r="BR20" s="572">
        <v>0.46875</v>
      </c>
      <c r="BS20" s="1408"/>
      <c r="BT20" s="1360"/>
      <c r="BU20" s="1360"/>
      <c r="BV20" s="1360"/>
      <c r="BW20" s="1363"/>
      <c r="BX20" s="369"/>
      <c r="BY20" s="318">
        <v>0.46875</v>
      </c>
      <c r="BZ20" s="1372" t="s">
        <v>395</v>
      </c>
      <c r="CA20" s="1375" t="s">
        <v>396</v>
      </c>
      <c r="CB20" s="1375" t="s">
        <v>397</v>
      </c>
      <c r="CC20" s="1376" t="s">
        <v>398</v>
      </c>
      <c r="CD20" s="883"/>
      <c r="CE20" s="883"/>
      <c r="CF20" s="883"/>
      <c r="CG20" s="964"/>
      <c r="CH20" s="370">
        <v>0.46875</v>
      </c>
      <c r="CI20" s="340"/>
      <c r="CJ20" s="340"/>
      <c r="CK20" s="340"/>
      <c r="CL20" s="340"/>
      <c r="CM20" s="363"/>
      <c r="CN20" s="1380"/>
      <c r="CO20" s="318">
        <v>0.46875</v>
      </c>
      <c r="CP20" s="1398"/>
      <c r="CQ20" s="1339"/>
      <c r="CR20" s="1339"/>
      <c r="CS20" s="1339"/>
      <c r="CT20" s="1341"/>
      <c r="CU20" s="1341"/>
      <c r="CV20" s="1341"/>
      <c r="CW20" s="1344"/>
      <c r="CX20" s="370">
        <v>0.46875</v>
      </c>
      <c r="CY20" s="261"/>
      <c r="CZ20" s="261"/>
      <c r="DA20" s="261"/>
      <c r="DB20" s="261"/>
      <c r="DC20" s="262"/>
    </row>
    <row r="21" spans="1:107" ht="12.75" customHeight="1" x14ac:dyDescent="0.2">
      <c r="A21" s="188" t="s">
        <v>98</v>
      </c>
      <c r="B21" s="189">
        <v>6</v>
      </c>
      <c r="C21" s="189" t="s">
        <v>245</v>
      </c>
      <c r="D21" s="190">
        <v>1.5</v>
      </c>
      <c r="E21" s="189"/>
      <c r="F21" s="189">
        <v>67</v>
      </c>
      <c r="G21" s="190">
        <v>8</v>
      </c>
      <c r="H21" s="186" t="s">
        <v>201</v>
      </c>
      <c r="I21" s="186" t="s">
        <v>202</v>
      </c>
      <c r="J21" s="186" t="s">
        <v>102</v>
      </c>
      <c r="K21" s="186" t="s">
        <v>203</v>
      </c>
      <c r="M21" s="163">
        <v>0.47916666666666702</v>
      </c>
      <c r="N21" s="1425"/>
      <c r="O21" s="1425"/>
      <c r="P21" s="1425"/>
      <c r="Q21" s="1428"/>
      <c r="R21" s="278">
        <v>0.47916666666666702</v>
      </c>
      <c r="S21" s="1432"/>
      <c r="T21" s="1435"/>
      <c r="U21" s="278">
        <v>0.47916666666666702</v>
      </c>
      <c r="V21" s="1444"/>
      <c r="W21" s="1447"/>
      <c r="X21" s="1447"/>
      <c r="Y21" s="1450"/>
      <c r="Z21" s="278">
        <v>0.47916666666666702</v>
      </c>
      <c r="AA21" s="1432"/>
      <c r="AB21" s="1435"/>
      <c r="AC21" s="278">
        <v>0.47916666666666702</v>
      </c>
      <c r="AD21" s="1457"/>
      <c r="AE21" s="1285"/>
      <c r="AF21" s="1285"/>
      <c r="AG21" s="1285"/>
      <c r="AH21" s="1285"/>
      <c r="AI21" s="1285"/>
      <c r="AJ21" s="1285"/>
      <c r="AK21" s="1460"/>
      <c r="AL21" s="572">
        <v>0.47916666666666669</v>
      </c>
      <c r="AM21" s="1408"/>
      <c r="AN21" s="1360"/>
      <c r="AO21" s="1360"/>
      <c r="AP21" s="1360"/>
      <c r="AQ21" s="1363"/>
      <c r="AR21" s="368"/>
      <c r="AS21" s="572">
        <v>0.47916666666666669</v>
      </c>
      <c r="AT21" s="565"/>
      <c r="AU21" s="312"/>
      <c r="AV21" s="307"/>
      <c r="AX21"/>
      <c r="AY21"/>
      <c r="AZ21"/>
      <c r="BA21"/>
      <c r="BB21" s="572">
        <v>0.47916666666666669</v>
      </c>
      <c r="BC21" s="587"/>
      <c r="BD21" s="289"/>
      <c r="BE21" s="289"/>
      <c r="BF21" s="1371"/>
      <c r="BG21" s="1421"/>
      <c r="BH21" s="369"/>
      <c r="BI21" s="318">
        <v>0.47916666666666669</v>
      </c>
      <c r="BJ21" s="1367"/>
      <c r="BK21" s="1368"/>
      <c r="BL21" s="1368"/>
      <c r="BM21" s="1368"/>
      <c r="BN21" s="1218"/>
      <c r="BO21" s="1218"/>
      <c r="BP21" s="1218"/>
      <c r="BQ21" s="1282"/>
      <c r="BR21" s="572">
        <v>0.47916666666666669</v>
      </c>
      <c r="BS21" s="1408"/>
      <c r="BT21" s="1360"/>
      <c r="BU21" s="1360"/>
      <c r="BV21" s="1360"/>
      <c r="BW21" s="1363"/>
      <c r="BX21" s="369"/>
      <c r="BY21" s="318">
        <v>0.47916666666666669</v>
      </c>
      <c r="BZ21" s="1373"/>
      <c r="CA21" s="1376"/>
      <c r="CB21" s="1376"/>
      <c r="CC21" s="1376"/>
      <c r="CD21" s="1375" t="s">
        <v>399</v>
      </c>
      <c r="CE21" s="1375" t="s">
        <v>400</v>
      </c>
      <c r="CF21" s="1375" t="s">
        <v>401</v>
      </c>
      <c r="CG21" s="1381" t="s">
        <v>402</v>
      </c>
      <c r="CH21" s="370">
        <v>0.47916666666666669</v>
      </c>
      <c r="CI21" s="340"/>
      <c r="CJ21" s="340"/>
      <c r="CK21" s="340"/>
      <c r="CL21" s="340"/>
      <c r="CM21" s="363"/>
      <c r="CN21" s="1380"/>
      <c r="CO21" s="318">
        <v>0.47916666666666669</v>
      </c>
      <c r="CP21" s="1398"/>
      <c r="CQ21" s="1339"/>
      <c r="CR21" s="1339"/>
      <c r="CS21" s="1339"/>
      <c r="CT21" s="1341"/>
      <c r="CU21" s="1341"/>
      <c r="CV21" s="1341"/>
      <c r="CW21" s="1344"/>
      <c r="CX21" s="370">
        <v>0.47916666666666669</v>
      </c>
      <c r="CY21" s="175"/>
      <c r="CZ21" s="179"/>
      <c r="DA21" s="179"/>
      <c r="DB21" s="179"/>
      <c r="DC21" s="251"/>
    </row>
    <row r="22" spans="1:107" ht="12.75" customHeight="1" x14ac:dyDescent="0.2">
      <c r="A22" s="186" t="s">
        <v>258</v>
      </c>
      <c r="B22" s="189">
        <v>2</v>
      </c>
      <c r="C22" s="189" t="s">
        <v>121</v>
      </c>
      <c r="D22" s="190">
        <v>4</v>
      </c>
      <c r="E22" s="189"/>
      <c r="F22" s="189">
        <v>34</v>
      </c>
      <c r="G22" s="190">
        <v>4</v>
      </c>
      <c r="H22" s="186" t="s">
        <v>122</v>
      </c>
      <c r="I22" s="186" t="s">
        <v>101</v>
      </c>
      <c r="J22" s="186" t="s">
        <v>123</v>
      </c>
      <c r="K22" s="186" t="s">
        <v>103</v>
      </c>
      <c r="M22" s="163">
        <v>0.48958333333333398</v>
      </c>
      <c r="N22" s="1425"/>
      <c r="O22" s="1425"/>
      <c r="P22" s="1425"/>
      <c r="Q22" s="1428"/>
      <c r="R22" s="278">
        <v>0.48958333333333398</v>
      </c>
      <c r="S22" s="1432"/>
      <c r="T22" s="1435"/>
      <c r="U22" s="278">
        <v>0.48958333333333398</v>
      </c>
      <c r="V22" s="1444"/>
      <c r="W22" s="1447"/>
      <c r="X22" s="1447"/>
      <c r="Y22" s="1450"/>
      <c r="Z22" s="278">
        <v>0.48958333333333398</v>
      </c>
      <c r="AA22" s="1432"/>
      <c r="AB22" s="1435"/>
      <c r="AC22" s="278">
        <v>0.48958333333333398</v>
      </c>
      <c r="AD22" s="1458"/>
      <c r="AE22" s="1286"/>
      <c r="AF22" s="1286"/>
      <c r="AG22" s="1286"/>
      <c r="AH22" s="1285"/>
      <c r="AI22" s="1285"/>
      <c r="AJ22" s="1285"/>
      <c r="AK22" s="1460"/>
      <c r="AL22" s="572">
        <v>0.48958333333333331</v>
      </c>
      <c r="AM22" s="1408"/>
      <c r="AN22" s="1360"/>
      <c r="AO22" s="1360"/>
      <c r="AP22" s="1360"/>
      <c r="AQ22" s="1363"/>
      <c r="AR22" s="368"/>
      <c r="AS22" s="572">
        <v>0.48958333333333331</v>
      </c>
      <c r="AT22" s="565"/>
      <c r="AU22" s="312"/>
      <c r="AV22" s="307"/>
      <c r="BB22" s="572">
        <v>0.48958333333333331</v>
      </c>
      <c r="BC22" s="587"/>
      <c r="BD22" s="289"/>
      <c r="BE22" s="289"/>
      <c r="BF22" s="588"/>
      <c r="BG22" s="589"/>
      <c r="BH22" s="369"/>
      <c r="BI22" s="318">
        <v>0.48958333333333331</v>
      </c>
      <c r="BJ22" s="1367"/>
      <c r="BK22" s="1368"/>
      <c r="BL22" s="1368"/>
      <c r="BM22" s="1368"/>
      <c r="BN22" s="1218"/>
      <c r="BO22" s="1218"/>
      <c r="BP22" s="1218"/>
      <c r="BQ22" s="1282"/>
      <c r="BR22" s="572">
        <v>0.48958333333333331</v>
      </c>
      <c r="BS22" s="1408"/>
      <c r="BT22" s="1360"/>
      <c r="BU22" s="1360"/>
      <c r="BV22" s="1360"/>
      <c r="BW22" s="1363"/>
      <c r="BX22" s="369"/>
      <c r="BY22" s="318">
        <v>0.48958333333333331</v>
      </c>
      <c r="BZ22" s="1373"/>
      <c r="CA22" s="1376"/>
      <c r="CB22" s="1376"/>
      <c r="CC22" s="1376"/>
      <c r="CD22" s="1376"/>
      <c r="CE22" s="1376"/>
      <c r="CF22" s="1376"/>
      <c r="CG22" s="1382"/>
      <c r="CH22" s="370">
        <v>0.48958333333333331</v>
      </c>
      <c r="CI22" s="340"/>
      <c r="CJ22" s="340"/>
      <c r="CK22" s="340"/>
      <c r="CL22" s="340"/>
      <c r="CM22" s="363"/>
      <c r="CN22" s="368"/>
      <c r="CO22" s="318">
        <v>0.48958333333333331</v>
      </c>
      <c r="CP22" s="1398"/>
      <c r="CQ22" s="1339"/>
      <c r="CR22" s="1339"/>
      <c r="CS22" s="1339"/>
      <c r="CT22" s="1341"/>
      <c r="CU22" s="1341"/>
      <c r="CV22" s="1341"/>
      <c r="CW22" s="1344"/>
      <c r="CX22" s="370">
        <v>0.48958333333333331</v>
      </c>
      <c r="CY22" s="175"/>
      <c r="CZ22" s="179"/>
      <c r="DA22" s="179"/>
      <c r="DB22" s="179"/>
      <c r="DC22" s="251"/>
    </row>
    <row r="23" spans="1:107" ht="12.75" customHeight="1" x14ac:dyDescent="0.2">
      <c r="A23" s="186" t="s">
        <v>258</v>
      </c>
      <c r="B23" s="189">
        <v>2</v>
      </c>
      <c r="C23" s="189" t="s">
        <v>133</v>
      </c>
      <c r="D23" s="189"/>
      <c r="E23" s="189"/>
      <c r="F23" s="189">
        <v>34</v>
      </c>
      <c r="G23" s="189"/>
      <c r="H23" s="186" t="s">
        <v>100</v>
      </c>
      <c r="I23" s="186" t="s">
        <v>101</v>
      </c>
      <c r="J23" s="186" t="s">
        <v>102</v>
      </c>
      <c r="K23" s="186" t="s">
        <v>103</v>
      </c>
      <c r="M23" s="163">
        <v>0.5</v>
      </c>
      <c r="N23" s="1426"/>
      <c r="O23" s="1426"/>
      <c r="P23" s="1426"/>
      <c r="Q23" s="1429"/>
      <c r="R23" s="278">
        <v>0.5</v>
      </c>
      <c r="S23" s="1432"/>
      <c r="T23" s="1435"/>
      <c r="U23" s="278">
        <v>0.5</v>
      </c>
      <c r="V23" s="1445"/>
      <c r="W23" s="1448"/>
      <c r="X23" s="1448"/>
      <c r="Y23" s="1451"/>
      <c r="Z23" s="278">
        <v>0.5</v>
      </c>
      <c r="AA23" s="1432"/>
      <c r="AB23" s="1435"/>
      <c r="AC23" s="278">
        <v>0.5</v>
      </c>
      <c r="AD23" s="934"/>
      <c r="AE23" s="513"/>
      <c r="AF23" s="513"/>
      <c r="AG23" s="175"/>
      <c r="AH23" s="1285"/>
      <c r="AI23" s="1285"/>
      <c r="AJ23" s="1285"/>
      <c r="AK23" s="1460"/>
      <c r="AL23" s="572">
        <v>0.5</v>
      </c>
      <c r="AM23" s="1409"/>
      <c r="AN23" s="1371"/>
      <c r="AO23" s="1371"/>
      <c r="AP23" s="1360"/>
      <c r="AQ23" s="1363"/>
      <c r="AR23" s="368"/>
      <c r="AS23" s="572">
        <v>0.5</v>
      </c>
      <c r="AT23" s="1407" t="s">
        <v>403</v>
      </c>
      <c r="AU23" s="1359" t="s">
        <v>404</v>
      </c>
      <c r="AV23" s="1359" t="s">
        <v>405</v>
      </c>
      <c r="AW23" s="1359" t="s">
        <v>406</v>
      </c>
      <c r="AX23" s="307"/>
      <c r="AY23" s="307"/>
      <c r="BB23" s="572">
        <v>0.5</v>
      </c>
      <c r="BC23" s="587"/>
      <c r="BD23" s="289"/>
      <c r="BE23" s="289"/>
      <c r="BF23" s="289"/>
      <c r="BG23" s="590"/>
      <c r="BH23" s="369"/>
      <c r="BI23" s="572">
        <v>0.5</v>
      </c>
      <c r="BJ23" s="935"/>
      <c r="BK23" s="166"/>
      <c r="BL23" s="51"/>
      <c r="BM23" s="51"/>
      <c r="BN23" s="1218"/>
      <c r="BO23" s="1218"/>
      <c r="BP23" s="1218"/>
      <c r="BQ23" s="1282"/>
      <c r="BR23" s="572">
        <v>0.5</v>
      </c>
      <c r="BS23" s="1409"/>
      <c r="BT23" s="1371"/>
      <c r="BU23" s="1371"/>
      <c r="BV23" s="1360"/>
      <c r="BW23" s="1363"/>
      <c r="BX23" s="369"/>
      <c r="BY23" s="318">
        <v>0.5</v>
      </c>
      <c r="BZ23" s="1373"/>
      <c r="CA23" s="1376"/>
      <c r="CB23" s="1376"/>
      <c r="CC23" s="1376"/>
      <c r="CD23" s="1376"/>
      <c r="CE23" s="1376"/>
      <c r="CF23" s="1376"/>
      <c r="CG23" s="1382"/>
      <c r="CH23" s="370">
        <v>0.5</v>
      </c>
      <c r="CI23" s="340"/>
      <c r="CJ23" s="340"/>
      <c r="CK23" s="340"/>
      <c r="CL23" s="340"/>
      <c r="CM23" s="363"/>
      <c r="CN23" s="368"/>
      <c r="CO23" s="318">
        <v>0.5</v>
      </c>
      <c r="CP23" s="1398"/>
      <c r="CQ23" s="1339"/>
      <c r="CR23" s="1339"/>
      <c r="CS23" s="1339"/>
      <c r="CT23" s="1341"/>
      <c r="CU23" s="1341"/>
      <c r="CV23" s="1341"/>
      <c r="CW23" s="1344"/>
      <c r="CX23" s="370">
        <v>0.5</v>
      </c>
      <c r="CY23" s="175"/>
      <c r="CZ23" s="179"/>
      <c r="DA23" s="179"/>
      <c r="DB23" s="179"/>
      <c r="DC23" s="251"/>
    </row>
    <row r="24" spans="1:107" ht="12.75" customHeight="1" x14ac:dyDescent="0.2">
      <c r="A24" s="186" t="s">
        <v>258</v>
      </c>
      <c r="B24" s="189">
        <v>3</v>
      </c>
      <c r="C24" s="189" t="s">
        <v>168</v>
      </c>
      <c r="D24" s="189"/>
      <c r="E24" s="189"/>
      <c r="F24" s="189">
        <v>23</v>
      </c>
      <c r="G24" s="189"/>
      <c r="H24" s="186" t="s">
        <v>169</v>
      </c>
      <c r="I24" s="186" t="s">
        <v>101</v>
      </c>
      <c r="J24" s="186" t="s">
        <v>102</v>
      </c>
      <c r="K24" s="186" t="s">
        <v>103</v>
      </c>
      <c r="M24" s="163">
        <v>0.51041666666666696</v>
      </c>
      <c r="N24" s="162"/>
      <c r="O24" s="162"/>
      <c r="P24" s="162"/>
      <c r="Q24" s="162"/>
      <c r="R24" s="278">
        <v>0.51041666666666696</v>
      </c>
      <c r="S24" s="1432"/>
      <c r="T24" s="1435"/>
      <c r="U24" s="278">
        <v>0.51041666666666696</v>
      </c>
      <c r="V24" s="162"/>
      <c r="W24" s="162"/>
      <c r="X24" s="162"/>
      <c r="Y24" s="162"/>
      <c r="Z24" s="278">
        <v>0.51041666666666696</v>
      </c>
      <c r="AA24" s="1432"/>
      <c r="AB24" s="1435"/>
      <c r="AC24" s="278">
        <v>0.51041666666666696</v>
      </c>
      <c r="AD24" s="934"/>
      <c r="AE24" s="175"/>
      <c r="AF24" s="175"/>
      <c r="AG24" s="175"/>
      <c r="AH24" s="1286"/>
      <c r="AI24" s="1286"/>
      <c r="AJ24" s="1286"/>
      <c r="AK24" s="1461"/>
      <c r="AL24" s="572">
        <v>0.51041666666666663</v>
      </c>
      <c r="AM24" s="567"/>
      <c r="AN24" s="575"/>
      <c r="AO24" s="576"/>
      <c r="AP24" s="1360"/>
      <c r="AQ24" s="1363"/>
      <c r="AR24" s="368"/>
      <c r="AS24" s="572">
        <v>0.51041666666666663</v>
      </c>
      <c r="AT24" s="1408"/>
      <c r="AU24" s="1360"/>
      <c r="AV24" s="1360"/>
      <c r="AW24" s="1360"/>
      <c r="AX24" s="307"/>
      <c r="AY24" s="307"/>
      <c r="BB24" s="572">
        <v>0.51041666666666663</v>
      </c>
      <c r="BC24" s="587"/>
      <c r="BD24" s="289"/>
      <c r="BE24" s="289"/>
      <c r="BF24" s="289"/>
      <c r="BG24" s="590"/>
      <c r="BH24" s="369"/>
      <c r="BI24" s="572">
        <v>0.51041666666666663</v>
      </c>
      <c r="BJ24" s="935"/>
      <c r="BK24" s="166"/>
      <c r="BL24" s="51"/>
      <c r="BM24" s="51"/>
      <c r="BN24" s="1369"/>
      <c r="BO24" s="1369"/>
      <c r="BP24" s="1369"/>
      <c r="BQ24" s="1370"/>
      <c r="BR24" s="572">
        <v>0.51041666666666663</v>
      </c>
      <c r="BS24" s="609"/>
      <c r="BT24" s="332"/>
      <c r="BU24" s="332"/>
      <c r="BV24" s="1360"/>
      <c r="BW24" s="1363"/>
      <c r="BX24" s="369"/>
      <c r="BY24" s="318">
        <v>0.51041666666666663</v>
      </c>
      <c r="BZ24" s="1373"/>
      <c r="CA24" s="1376"/>
      <c r="CB24" s="1376"/>
      <c r="CC24" s="1376"/>
      <c r="CD24" s="1376"/>
      <c r="CE24" s="1376"/>
      <c r="CF24" s="1376"/>
      <c r="CG24" s="1382"/>
      <c r="CH24" s="370">
        <v>0.51041666666666663</v>
      </c>
      <c r="CI24" s="340"/>
      <c r="CJ24" s="340"/>
      <c r="CK24" s="340"/>
      <c r="CL24" s="340"/>
      <c r="CM24" s="363"/>
      <c r="CN24" s="368"/>
      <c r="CO24" s="318">
        <v>0.51041666666666663</v>
      </c>
      <c r="CP24" s="1398"/>
      <c r="CQ24" s="1339"/>
      <c r="CR24" s="1339"/>
      <c r="CS24" s="1339"/>
      <c r="CT24" s="1341"/>
      <c r="CU24" s="1341"/>
      <c r="CV24" s="1341"/>
      <c r="CW24" s="1344"/>
      <c r="CX24" s="370">
        <v>0.51041666666666663</v>
      </c>
      <c r="CY24" s="175"/>
      <c r="CZ24" s="179"/>
      <c r="DA24" s="179"/>
      <c r="DB24" s="179"/>
      <c r="DC24" s="251"/>
    </row>
    <row r="25" spans="1:107" ht="12.75" customHeight="1" x14ac:dyDescent="0.2">
      <c r="A25" s="186" t="s">
        <v>258</v>
      </c>
      <c r="B25" s="189">
        <v>3</v>
      </c>
      <c r="C25" s="189" t="s">
        <v>173</v>
      </c>
      <c r="D25" s="189"/>
      <c r="E25" s="189"/>
      <c r="F25" s="189">
        <v>23</v>
      </c>
      <c r="G25" s="189"/>
      <c r="H25" s="186" t="s">
        <v>100</v>
      </c>
      <c r="I25" s="186" t="s">
        <v>101</v>
      </c>
      <c r="J25" s="186" t="s">
        <v>102</v>
      </c>
      <c r="K25" s="186" t="s">
        <v>103</v>
      </c>
      <c r="M25" s="163">
        <v>0.52083333333333404</v>
      </c>
      <c r="N25" s="162"/>
      <c r="O25" s="162"/>
      <c r="P25" s="162"/>
      <c r="Q25" s="162"/>
      <c r="R25" s="278">
        <v>0.52083333333333404</v>
      </c>
      <c r="S25" s="1433"/>
      <c r="T25" s="1436"/>
      <c r="U25" s="278">
        <v>0.52083333333333404</v>
      </c>
      <c r="V25" s="162"/>
      <c r="W25" s="162"/>
      <c r="X25" s="162"/>
      <c r="Y25" s="162"/>
      <c r="Z25" s="278">
        <v>0.52083333333333404</v>
      </c>
      <c r="AA25" s="1433"/>
      <c r="AB25" s="1436"/>
      <c r="AC25" s="278">
        <v>0.52083333333333404</v>
      </c>
      <c r="AD25" s="935"/>
      <c r="AE25" s="166"/>
      <c r="AF25" s="166"/>
      <c r="AG25" s="166"/>
      <c r="AH25" s="166"/>
      <c r="AI25" s="166"/>
      <c r="AJ25" s="166"/>
      <c r="AK25" s="932"/>
      <c r="AL25" s="572">
        <v>0.52083333333333337</v>
      </c>
      <c r="AM25" s="307"/>
      <c r="AN25" s="307"/>
      <c r="AO25" s="577"/>
      <c r="AP25" s="1371"/>
      <c r="AQ25" s="1421"/>
      <c r="AR25" s="1380" t="s">
        <v>259</v>
      </c>
      <c r="AS25" s="572">
        <v>0.52083333333333337</v>
      </c>
      <c r="AT25" s="1408"/>
      <c r="AU25" s="1360"/>
      <c r="AV25" s="1360"/>
      <c r="AW25" s="1360"/>
      <c r="AX25" s="1359" t="s">
        <v>407</v>
      </c>
      <c r="AY25" s="1359" t="s">
        <v>408</v>
      </c>
      <c r="AZ25" s="1359" t="s">
        <v>409</v>
      </c>
      <c r="BA25" s="1362" t="s">
        <v>410</v>
      </c>
      <c r="BB25" s="572">
        <v>0.52083333333333337</v>
      </c>
      <c r="BC25" s="587"/>
      <c r="BD25" s="289"/>
      <c r="BE25" s="289"/>
      <c r="BF25" s="289"/>
      <c r="BG25" s="590"/>
      <c r="BH25" s="1380" t="s">
        <v>259</v>
      </c>
      <c r="BI25" s="572">
        <v>0.52083333333333337</v>
      </c>
      <c r="BJ25" s="935"/>
      <c r="BK25" s="166"/>
      <c r="BL25" s="166"/>
      <c r="BM25" s="166"/>
      <c r="BN25" s="51"/>
      <c r="BO25" s="51"/>
      <c r="BP25" s="51"/>
      <c r="BQ25" s="973"/>
      <c r="BR25" s="572">
        <v>0.52083333333333337</v>
      </c>
      <c r="BS25" s="332"/>
      <c r="BT25" s="332"/>
      <c r="BU25" s="332"/>
      <c r="BV25" s="1371"/>
      <c r="BW25" s="1421"/>
      <c r="BX25" s="369"/>
      <c r="BY25" s="318">
        <v>0.52083333333333337</v>
      </c>
      <c r="BZ25" s="1373"/>
      <c r="CA25" s="1376"/>
      <c r="CB25" s="1376"/>
      <c r="CC25" s="1376"/>
      <c r="CD25" s="1376"/>
      <c r="CE25" s="1376"/>
      <c r="CF25" s="1376"/>
      <c r="CG25" s="1382"/>
      <c r="CH25" s="370">
        <v>0.52083333333333337</v>
      </c>
      <c r="CI25" s="340"/>
      <c r="CJ25" s="340"/>
      <c r="CK25" s="340"/>
      <c r="CL25" s="340"/>
      <c r="CM25" s="363"/>
      <c r="CN25" s="368"/>
      <c r="CO25" s="318">
        <v>0.52083333333333337</v>
      </c>
      <c r="CP25" s="997"/>
      <c r="CQ25"/>
      <c r="CR25"/>
      <c r="CS25"/>
      <c r="CT25" s="1341"/>
      <c r="CU25" s="1341"/>
      <c r="CV25" s="1341"/>
      <c r="CW25" s="1344"/>
      <c r="CX25" s="370">
        <v>0.52083333333333337</v>
      </c>
      <c r="CY25" s="175"/>
      <c r="CZ25" s="179"/>
      <c r="DA25" s="179"/>
      <c r="DB25" s="179"/>
      <c r="DC25" s="251"/>
    </row>
    <row r="26" spans="1:107" ht="12.75" customHeight="1" x14ac:dyDescent="0.2">
      <c r="A26" s="186" t="s">
        <v>258</v>
      </c>
      <c r="B26" s="189">
        <v>5</v>
      </c>
      <c r="C26" s="189" t="s">
        <v>200</v>
      </c>
      <c r="D26" s="189"/>
      <c r="E26" s="189"/>
      <c r="F26" s="189">
        <v>27</v>
      </c>
      <c r="G26" s="189"/>
      <c r="H26" s="186" t="s">
        <v>201</v>
      </c>
      <c r="I26" s="186" t="s">
        <v>202</v>
      </c>
      <c r="J26" s="186" t="s">
        <v>102</v>
      </c>
      <c r="K26" s="186" t="s">
        <v>203</v>
      </c>
      <c r="M26" s="163">
        <v>0.53125</v>
      </c>
      <c r="N26" s="162"/>
      <c r="O26" s="162"/>
      <c r="P26" s="162"/>
      <c r="Q26" s="162"/>
      <c r="R26" s="278">
        <v>0.53125</v>
      </c>
      <c r="S26" s="162"/>
      <c r="T26" s="352"/>
      <c r="U26" s="278">
        <v>0.53125</v>
      </c>
      <c r="V26" s="162"/>
      <c r="W26" s="162"/>
      <c r="X26" s="162"/>
      <c r="Y26" s="162"/>
      <c r="Z26" s="278">
        <v>0.53125</v>
      </c>
      <c r="AA26" s="162"/>
      <c r="AB26" s="352"/>
      <c r="AC26" s="278">
        <v>0.53125</v>
      </c>
      <c r="AD26" s="935"/>
      <c r="AE26" s="166"/>
      <c r="AF26" s="166"/>
      <c r="AG26" s="166"/>
      <c r="AH26" s="166"/>
      <c r="AI26" s="166"/>
      <c r="AJ26" s="166"/>
      <c r="AK26" s="932"/>
      <c r="AL26" s="572">
        <v>0.53125</v>
      </c>
      <c r="AM26" s="307"/>
      <c r="AN26" s="307"/>
      <c r="AO26" s="307"/>
      <c r="AP26" s="575"/>
      <c r="AQ26" s="307"/>
      <c r="AR26" s="1380"/>
      <c r="AS26" s="572">
        <v>0.53125</v>
      </c>
      <c r="AT26" s="1408"/>
      <c r="AU26" s="1360"/>
      <c r="AV26" s="1360"/>
      <c r="AW26" s="1360"/>
      <c r="AX26" s="1360"/>
      <c r="AY26" s="1360"/>
      <c r="AZ26" s="1360"/>
      <c r="BA26" s="1363"/>
      <c r="BB26" s="572">
        <v>0.53125</v>
      </c>
      <c r="BC26" s="587"/>
      <c r="BD26" s="289"/>
      <c r="BE26" s="289"/>
      <c r="BF26" s="289"/>
      <c r="BG26" s="590"/>
      <c r="BH26" s="1380"/>
      <c r="BI26" s="572">
        <v>0.53125</v>
      </c>
      <c r="BJ26" s="935"/>
      <c r="BK26" s="166"/>
      <c r="BL26" s="166"/>
      <c r="BM26" s="166"/>
      <c r="BN26" s="51"/>
      <c r="BO26" s="51"/>
      <c r="BP26" s="51"/>
      <c r="BQ26" s="973"/>
      <c r="BR26" s="572">
        <v>0.53125</v>
      </c>
      <c r="BS26" s="362"/>
      <c r="BT26" s="362"/>
      <c r="BU26" s="362"/>
      <c r="BV26" s="362"/>
      <c r="BW26" s="607"/>
      <c r="BX26" s="369"/>
      <c r="BY26" s="318">
        <v>0.53125</v>
      </c>
      <c r="BZ26" s="1373"/>
      <c r="CA26" s="1376"/>
      <c r="CB26" s="1376"/>
      <c r="CC26" s="1376"/>
      <c r="CD26" s="1376"/>
      <c r="CE26" s="1376"/>
      <c r="CF26" s="1376"/>
      <c r="CG26" s="1382"/>
      <c r="CH26" s="370">
        <v>0.53125</v>
      </c>
      <c r="CI26" s="454"/>
      <c r="CJ26" s="454"/>
      <c r="CK26" s="454"/>
      <c r="CL26" s="454"/>
      <c r="CM26" s="461"/>
      <c r="CN26" s="368"/>
      <c r="CO26" s="318">
        <v>0.53125</v>
      </c>
      <c r="CP26" s="974" t="s">
        <v>411</v>
      </c>
      <c r="CT26" s="1342"/>
      <c r="CU26" s="1342"/>
      <c r="CV26" s="1342"/>
      <c r="CW26" s="1345"/>
      <c r="CX26" s="370">
        <v>0.53125</v>
      </c>
      <c r="CY26" s="175"/>
      <c r="CZ26" s="179"/>
      <c r="DA26" s="179"/>
      <c r="DB26" s="179"/>
      <c r="DC26" s="251"/>
    </row>
    <row r="27" spans="1:107" ht="12.75" customHeight="1" x14ac:dyDescent="0.2">
      <c r="A27" s="186" t="s">
        <v>258</v>
      </c>
      <c r="B27" s="189">
        <v>5</v>
      </c>
      <c r="C27" s="189" t="s">
        <v>209</v>
      </c>
      <c r="D27" s="189"/>
      <c r="E27" s="189"/>
      <c r="F27" s="189">
        <v>27</v>
      </c>
      <c r="G27" s="189"/>
      <c r="H27" s="186" t="s">
        <v>210</v>
      </c>
      <c r="I27" s="186" t="s">
        <v>101</v>
      </c>
      <c r="J27" s="186" t="s">
        <v>102</v>
      </c>
      <c r="K27" s="186" t="s">
        <v>103</v>
      </c>
      <c r="M27" s="163">
        <v>0.54166666666666696</v>
      </c>
      <c r="N27" s="1452" t="s">
        <v>412</v>
      </c>
      <c r="O27" s="1424" t="s">
        <v>413</v>
      </c>
      <c r="P27" s="1424" t="s">
        <v>414</v>
      </c>
      <c r="Q27" s="1427" t="s">
        <v>330</v>
      </c>
      <c r="R27" s="278">
        <v>0.54166666666666696</v>
      </c>
      <c r="S27" s="162"/>
      <c r="T27" s="352"/>
      <c r="U27" s="278">
        <v>0.54166666666666696</v>
      </c>
      <c r="V27" s="1452" t="s">
        <v>415</v>
      </c>
      <c r="W27" s="1424" t="s">
        <v>416</v>
      </c>
      <c r="X27" s="1424" t="s">
        <v>417</v>
      </c>
      <c r="Y27" s="1427" t="s">
        <v>418</v>
      </c>
      <c r="Z27" s="278">
        <v>0.54166666666666696</v>
      </c>
      <c r="AA27" s="162"/>
      <c r="AB27" s="352"/>
      <c r="AC27" s="163">
        <v>0.54166666666666696</v>
      </c>
      <c r="AD27" s="1462" t="s">
        <v>419</v>
      </c>
      <c r="AE27" s="1463" t="s">
        <v>420</v>
      </c>
      <c r="AF27" s="1463" t="s">
        <v>421</v>
      </c>
      <c r="AG27" s="1463" t="s">
        <v>422</v>
      </c>
      <c r="AH27" s="166"/>
      <c r="AI27" s="166"/>
      <c r="AJ27" s="166"/>
      <c r="AK27" s="932"/>
      <c r="AL27" s="572">
        <v>0.54166666666666663</v>
      </c>
      <c r="AM27" s="1407" t="s">
        <v>423</v>
      </c>
      <c r="AN27" s="1359" t="s">
        <v>424</v>
      </c>
      <c r="AO27" s="1359" t="s">
        <v>425</v>
      </c>
      <c r="AP27" s="307"/>
      <c r="AQ27" s="307"/>
      <c r="AR27" s="1380"/>
      <c r="AS27" s="572">
        <v>0.54166666666666663</v>
      </c>
      <c r="AT27" s="1408"/>
      <c r="AU27" s="1360"/>
      <c r="AV27" s="1360"/>
      <c r="AW27" s="1360"/>
      <c r="AX27" s="1360"/>
      <c r="AY27" s="1360"/>
      <c r="AZ27" s="1360"/>
      <c r="BA27" s="1363"/>
      <c r="BB27" s="572">
        <v>0.54166666666666663</v>
      </c>
      <c r="BC27" s="165"/>
      <c r="BD27" s="165"/>
      <c r="BE27" s="165"/>
      <c r="BF27" s="347"/>
      <c r="BG27" s="365"/>
      <c r="BH27" s="1380"/>
      <c r="BI27" s="572">
        <v>0.54166666666666663</v>
      </c>
      <c r="BJ27" s="935"/>
      <c r="BK27" s="166"/>
      <c r="BL27" s="166"/>
      <c r="BM27" s="166"/>
      <c r="BN27" s="166"/>
      <c r="BO27" s="166"/>
      <c r="BP27" s="166"/>
      <c r="BQ27" s="932"/>
      <c r="BR27" s="572">
        <v>0.54166666666666663</v>
      </c>
      <c r="BS27" s="332"/>
      <c r="BT27" s="332"/>
      <c r="BU27" s="332"/>
      <c r="BV27" s="362"/>
      <c r="BW27" s="319"/>
      <c r="BX27" s="369"/>
      <c r="BY27" s="318">
        <v>0.54166666666666663</v>
      </c>
      <c r="BZ27" s="1374"/>
      <c r="CA27" s="1377"/>
      <c r="CB27" s="1377"/>
      <c r="CC27" s="1377"/>
      <c r="CD27" s="1376"/>
      <c r="CE27" s="1376"/>
      <c r="CF27" s="1376"/>
      <c r="CG27" s="1382"/>
      <c r="CH27" s="370">
        <v>0.54166666666666663</v>
      </c>
      <c r="CI27" s="454"/>
      <c r="CJ27" s="454"/>
      <c r="CK27" s="454"/>
      <c r="CL27" s="454"/>
      <c r="CM27" s="1388"/>
      <c r="CN27" s="1380" t="s">
        <v>259</v>
      </c>
      <c r="CO27" s="318">
        <v>0.54166666666666663</v>
      </c>
      <c r="CP27" s="412"/>
      <c r="CQ27" s="51"/>
      <c r="CR27" s="51"/>
      <c r="CS27" s="51"/>
      <c r="CT27" s="51"/>
      <c r="CU27" s="51"/>
      <c r="CV27" s="51"/>
      <c r="CW27" s="344"/>
      <c r="CX27" s="370">
        <v>0.54166666666666663</v>
      </c>
      <c r="CY27" s="263"/>
      <c r="CZ27" s="263"/>
      <c r="DA27" s="263"/>
      <c r="DB27" s="263"/>
      <c r="DC27" s="264"/>
    </row>
    <row r="28" spans="1:107" ht="12.75" customHeight="1" x14ac:dyDescent="0.2">
      <c r="A28" s="186" t="s">
        <v>258</v>
      </c>
      <c r="B28" s="189">
        <v>6</v>
      </c>
      <c r="C28" s="189" t="s">
        <v>216</v>
      </c>
      <c r="D28" s="189"/>
      <c r="E28" s="189"/>
      <c r="F28" s="189">
        <v>25</v>
      </c>
      <c r="G28" s="189"/>
      <c r="H28" s="186" t="s">
        <v>201</v>
      </c>
      <c r="I28" s="186" t="s">
        <v>202</v>
      </c>
      <c r="J28" s="186" t="s">
        <v>102</v>
      </c>
      <c r="K28" s="186" t="s">
        <v>203</v>
      </c>
      <c r="M28" s="163">
        <v>0.55208333333333404</v>
      </c>
      <c r="N28" s="1453"/>
      <c r="O28" s="1425"/>
      <c r="P28" s="1425"/>
      <c r="Q28" s="1428"/>
      <c r="R28" s="278">
        <v>0.55208333333333404</v>
      </c>
      <c r="S28" s="163"/>
      <c r="T28" s="352"/>
      <c r="U28" s="278">
        <v>0.55208333333333404</v>
      </c>
      <c r="V28" s="1453"/>
      <c r="W28" s="1425"/>
      <c r="X28" s="1425"/>
      <c r="Y28" s="1428"/>
      <c r="Z28" s="278">
        <v>0.55208333333333404</v>
      </c>
      <c r="AA28" s="163"/>
      <c r="AB28" s="352"/>
      <c r="AC28" s="163">
        <v>0.55208333333333404</v>
      </c>
      <c r="AD28" s="1462"/>
      <c r="AE28" s="1463"/>
      <c r="AF28" s="1463"/>
      <c r="AG28" s="1463"/>
      <c r="AH28" s="166"/>
      <c r="AI28" s="166"/>
      <c r="AJ28" s="166"/>
      <c r="AK28" s="932"/>
      <c r="AL28" s="572">
        <v>0.55208333333333337</v>
      </c>
      <c r="AM28" s="1408"/>
      <c r="AN28" s="1360"/>
      <c r="AO28" s="1360"/>
      <c r="AR28" s="389"/>
      <c r="AS28" s="572">
        <v>0.55208333333333337</v>
      </c>
      <c r="AT28" s="1408"/>
      <c r="AU28" s="1360"/>
      <c r="AV28" s="1360"/>
      <c r="AW28" s="1360"/>
      <c r="AX28" s="1360"/>
      <c r="AY28" s="1360"/>
      <c r="AZ28" s="1360"/>
      <c r="BA28" s="1363"/>
      <c r="BB28" s="572">
        <v>0.55208333333333337</v>
      </c>
      <c r="BC28" s="454"/>
      <c r="BD28" s="454"/>
      <c r="BE28" s="454"/>
      <c r="BF28" s="347"/>
      <c r="BG28" s="365"/>
      <c r="BH28" s="375"/>
      <c r="BI28" s="572">
        <v>0.55208333333333337</v>
      </c>
      <c r="BJ28" s="935"/>
      <c r="BK28" s="166"/>
      <c r="BL28" s="166"/>
      <c r="BM28" s="166"/>
      <c r="BN28" s="166"/>
      <c r="BO28" s="166"/>
      <c r="BP28" s="166"/>
      <c r="BQ28" s="932"/>
      <c r="BR28" s="572">
        <v>0.55208333333333337</v>
      </c>
      <c r="BS28" s="362"/>
      <c r="BT28" s="362"/>
      <c r="BU28" s="362"/>
      <c r="BV28" s="362"/>
      <c r="BW28" s="319"/>
      <c r="BX28" s="375"/>
      <c r="BY28" s="318">
        <v>0.55208333333333337</v>
      </c>
      <c r="BZ28" s="168"/>
      <c r="CA28" s="166"/>
      <c r="CB28" s="166"/>
      <c r="CC28" s="166"/>
      <c r="CD28" s="1377"/>
      <c r="CE28" s="1377"/>
      <c r="CF28" s="1377"/>
      <c r="CG28" s="1383"/>
      <c r="CH28" s="370">
        <v>0.55208333333333337</v>
      </c>
      <c r="CI28" s="454"/>
      <c r="CJ28" s="454"/>
      <c r="CK28" s="454"/>
      <c r="CL28" s="454"/>
      <c r="CM28" s="1388"/>
      <c r="CN28" s="1380"/>
      <c r="CO28" s="318">
        <v>0.55208333333333337</v>
      </c>
      <c r="CP28" s="412"/>
      <c r="CQ28" s="51"/>
      <c r="CR28" s="51"/>
      <c r="CS28" s="51"/>
      <c r="CT28" s="51"/>
      <c r="CU28" s="51"/>
      <c r="CV28" s="51"/>
      <c r="CW28" s="344"/>
      <c r="CX28" s="370">
        <v>0.55208333333333337</v>
      </c>
      <c r="CY28" s="165"/>
      <c r="CZ28" s="165"/>
      <c r="DA28" s="165"/>
      <c r="DB28" s="165"/>
      <c r="DC28" s="174"/>
    </row>
    <row r="29" spans="1:107" ht="12.75" customHeight="1" x14ac:dyDescent="0.2">
      <c r="A29" s="186" t="s">
        <v>258</v>
      </c>
      <c r="B29" s="189">
        <v>6</v>
      </c>
      <c r="C29" s="189" t="s">
        <v>231</v>
      </c>
      <c r="D29" s="189"/>
      <c r="E29" s="189"/>
      <c r="F29" s="189">
        <v>25</v>
      </c>
      <c r="G29" s="189"/>
      <c r="H29" s="186" t="s">
        <v>220</v>
      </c>
      <c r="I29" s="186" t="s">
        <v>101</v>
      </c>
      <c r="J29" s="186" t="s">
        <v>102</v>
      </c>
      <c r="K29" s="188" t="s">
        <v>221</v>
      </c>
      <c r="M29" s="163">
        <v>0.5625</v>
      </c>
      <c r="N29" s="1453"/>
      <c r="O29" s="1425"/>
      <c r="P29" s="1425"/>
      <c r="Q29" s="1428"/>
      <c r="R29" s="278">
        <v>0.5625</v>
      </c>
      <c r="S29" s="178"/>
      <c r="T29" s="176"/>
      <c r="U29" s="278">
        <v>0.5625</v>
      </c>
      <c r="V29" s="1454"/>
      <c r="W29" s="1425"/>
      <c r="X29" s="1425"/>
      <c r="Y29" s="1428"/>
      <c r="Z29" s="278">
        <v>0.5625</v>
      </c>
      <c r="AA29" s="178"/>
      <c r="AB29" s="176"/>
      <c r="AC29" s="163">
        <v>0.5625</v>
      </c>
      <c r="AD29" s="1462"/>
      <c r="AE29" s="1463"/>
      <c r="AF29" s="1463"/>
      <c r="AG29" s="1463"/>
      <c r="AH29" s="1464" t="s">
        <v>426</v>
      </c>
      <c r="AI29" s="1463" t="s">
        <v>427</v>
      </c>
      <c r="AJ29" s="1463" t="s">
        <v>428</v>
      </c>
      <c r="AK29" s="1465" t="s">
        <v>429</v>
      </c>
      <c r="AL29" s="370">
        <v>0.5625</v>
      </c>
      <c r="AM29" s="1408"/>
      <c r="AN29" s="1360"/>
      <c r="AO29" s="1360"/>
      <c r="AP29" s="1359" t="s">
        <v>430</v>
      </c>
      <c r="AQ29" s="1362" t="s">
        <v>431</v>
      </c>
      <c r="AR29" s="1380" t="s">
        <v>366</v>
      </c>
      <c r="AS29" s="572">
        <v>0.5625</v>
      </c>
      <c r="AT29" s="1408"/>
      <c r="AU29" s="1360"/>
      <c r="AV29" s="1360"/>
      <c r="AW29" s="1360"/>
      <c r="AX29" s="1360"/>
      <c r="AY29" s="1360"/>
      <c r="AZ29" s="1360"/>
      <c r="BA29" s="1363"/>
      <c r="BB29" s="572">
        <v>0.5625</v>
      </c>
      <c r="BC29" s="347"/>
      <c r="BD29" s="347"/>
      <c r="BE29" s="347"/>
      <c r="BF29" s="454"/>
      <c r="BG29" s="364"/>
      <c r="BH29" s="1380" t="s">
        <v>366</v>
      </c>
      <c r="BI29" s="572">
        <v>0.5625</v>
      </c>
      <c r="BJ29" s="935"/>
      <c r="BK29" s="166"/>
      <c r="BL29" s="166"/>
      <c r="BM29" s="166"/>
      <c r="BN29" s="166"/>
      <c r="BO29" s="166"/>
      <c r="BP29" s="166"/>
      <c r="BQ29" s="932"/>
      <c r="BR29" s="572">
        <v>0.5625</v>
      </c>
      <c r="BS29" s="332"/>
      <c r="BT29" s="332"/>
      <c r="BU29" s="332"/>
      <c r="BV29" s="362"/>
      <c r="BW29" s="319"/>
      <c r="BX29" s="1380" t="s">
        <v>366</v>
      </c>
      <c r="BY29" s="318">
        <v>0.5625</v>
      </c>
      <c r="BZ29" s="168"/>
      <c r="CA29" s="166"/>
      <c r="CB29" s="51"/>
      <c r="CC29" s="51"/>
      <c r="CD29" s="166"/>
      <c r="CE29" s="166"/>
      <c r="CF29" s="166"/>
      <c r="CG29" s="167"/>
      <c r="CH29" s="370">
        <v>0.5625</v>
      </c>
      <c r="CI29" s="454"/>
      <c r="CJ29" s="454"/>
      <c r="CK29" s="454"/>
      <c r="CL29" s="454"/>
      <c r="CM29" s="1388"/>
      <c r="CN29" s="1418"/>
      <c r="CO29" s="318">
        <v>0.5625</v>
      </c>
      <c r="CP29" s="412"/>
      <c r="CQ29" s="51"/>
      <c r="CR29" s="51"/>
      <c r="CS29" s="51"/>
      <c r="CT29" s="51"/>
      <c r="CU29" s="51"/>
      <c r="CV29" s="51"/>
      <c r="CW29" s="344"/>
      <c r="CX29" s="370">
        <v>0.5625</v>
      </c>
      <c r="CY29" s="165"/>
      <c r="CZ29" s="165"/>
      <c r="DA29" s="165"/>
      <c r="DB29" s="165"/>
      <c r="DC29" s="174"/>
    </row>
    <row r="30" spans="1:107" ht="12.75" customHeight="1" x14ac:dyDescent="0.2">
      <c r="A30" s="186" t="s">
        <v>258</v>
      </c>
      <c r="B30" s="189">
        <v>10</v>
      </c>
      <c r="C30" s="189" t="s">
        <v>244</v>
      </c>
      <c r="D30" s="189"/>
      <c r="E30" s="189"/>
      <c r="F30" s="189">
        <v>2</v>
      </c>
      <c r="G30" s="189"/>
      <c r="H30" s="186" t="s">
        <v>100</v>
      </c>
      <c r="I30" s="186" t="s">
        <v>101</v>
      </c>
      <c r="J30" s="186" t="s">
        <v>102</v>
      </c>
      <c r="K30" s="186" t="s">
        <v>103</v>
      </c>
      <c r="M30" s="278">
        <v>0.57291666666666696</v>
      </c>
      <c r="N30" s="1453"/>
      <c r="O30" s="1425"/>
      <c r="P30" s="1425"/>
      <c r="Q30" s="1428"/>
      <c r="R30" s="278">
        <v>0.57291666666666696</v>
      </c>
      <c r="S30" s="178"/>
      <c r="T30" s="176"/>
      <c r="U30" s="278">
        <v>0.57291666666666696</v>
      </c>
      <c r="V30" s="1454"/>
      <c r="W30" s="1425"/>
      <c r="X30" s="1425"/>
      <c r="Y30" s="1428"/>
      <c r="Z30" s="278">
        <v>0.57291666666666696</v>
      </c>
      <c r="AA30" s="178"/>
      <c r="AB30" s="176"/>
      <c r="AC30" s="163">
        <v>0.57291666666666696</v>
      </c>
      <c r="AD30" s="1462"/>
      <c r="AE30" s="1463"/>
      <c r="AF30" s="1463"/>
      <c r="AG30" s="1463"/>
      <c r="AH30" s="1464"/>
      <c r="AI30" s="1463"/>
      <c r="AJ30" s="1463"/>
      <c r="AK30" s="1465"/>
      <c r="AL30" s="370">
        <v>0.57291666666666663</v>
      </c>
      <c r="AM30" s="1408"/>
      <c r="AN30" s="1360"/>
      <c r="AO30" s="1360"/>
      <c r="AP30" s="1360"/>
      <c r="AQ30" s="1363"/>
      <c r="AR30" s="1380"/>
      <c r="AS30" s="572">
        <v>0.57291666666666663</v>
      </c>
      <c r="AT30" s="1408"/>
      <c r="AU30" s="1360"/>
      <c r="AV30" s="1360"/>
      <c r="AW30" s="1360"/>
      <c r="AX30" s="1360"/>
      <c r="AY30" s="1360"/>
      <c r="AZ30" s="1360"/>
      <c r="BA30" s="1363"/>
      <c r="BB30" s="572">
        <v>0.57291666666666663</v>
      </c>
      <c r="BC30" s="347"/>
      <c r="BD30" s="347"/>
      <c r="BE30" s="347"/>
      <c r="BF30" s="165"/>
      <c r="BG30" s="174"/>
      <c r="BH30" s="1380"/>
      <c r="BI30" s="572">
        <v>0.57291666666666663</v>
      </c>
      <c r="BJ30" s="935"/>
      <c r="BK30" s="166"/>
      <c r="BL30" s="166"/>
      <c r="BM30" s="166"/>
      <c r="BN30" s="166"/>
      <c r="BO30" s="166"/>
      <c r="BP30" s="166"/>
      <c r="BQ30" s="932"/>
      <c r="BR30" s="572">
        <v>0.57291666666666663</v>
      </c>
      <c r="BS30" s="332"/>
      <c r="BT30" s="332"/>
      <c r="BU30" s="332"/>
      <c r="BV30" s="362"/>
      <c r="BW30" s="319"/>
      <c r="BX30" s="1380"/>
      <c r="BY30" s="318">
        <v>0.57291666666666663</v>
      </c>
      <c r="BZ30" s="1365" t="s">
        <v>432</v>
      </c>
      <c r="CA30" s="1366" t="s">
        <v>433</v>
      </c>
      <c r="CB30" s="1366" t="s">
        <v>434</v>
      </c>
      <c r="CC30" s="1366" t="s">
        <v>435</v>
      </c>
      <c r="CD30" s="166"/>
      <c r="CE30" s="166"/>
      <c r="CF30" s="166"/>
      <c r="CG30" s="167"/>
      <c r="CH30" s="370">
        <v>0.57291666666666663</v>
      </c>
      <c r="CI30" s="351"/>
      <c r="CJ30" s="351"/>
      <c r="CK30" s="351"/>
      <c r="CL30" s="351"/>
      <c r="CM30" s="1415"/>
      <c r="CN30" s="1419" t="s">
        <v>391</v>
      </c>
      <c r="CO30" s="318">
        <v>0.57291666666666663</v>
      </c>
      <c r="CP30" s="412"/>
      <c r="CQ30" s="51"/>
      <c r="CR30" s="51"/>
      <c r="CS30" s="51"/>
      <c r="CT30" s="51"/>
      <c r="CU30" s="51"/>
      <c r="CV30" s="51"/>
      <c r="CW30" s="344"/>
      <c r="CX30" s="370">
        <v>0.57291666666666663</v>
      </c>
      <c r="CY30" s="165"/>
      <c r="CZ30" s="165"/>
      <c r="DA30" s="165"/>
      <c r="DB30" s="165"/>
      <c r="DC30" s="174"/>
    </row>
    <row r="31" spans="1:107" ht="12.75" customHeight="1" x14ac:dyDescent="0.2">
      <c r="A31" s="186" t="s">
        <v>258</v>
      </c>
      <c r="B31" s="189">
        <v>10</v>
      </c>
      <c r="C31" s="189" t="s">
        <v>245</v>
      </c>
      <c r="D31" s="189"/>
      <c r="E31" s="189"/>
      <c r="F31" s="189">
        <v>2</v>
      </c>
      <c r="G31" s="189"/>
      <c r="H31" s="186" t="s">
        <v>201</v>
      </c>
      <c r="I31" s="186" t="s">
        <v>202</v>
      </c>
      <c r="J31" s="186" t="s">
        <v>102</v>
      </c>
      <c r="K31" s="186" t="s">
        <v>203</v>
      </c>
      <c r="M31" s="278">
        <v>0.58333333333333404</v>
      </c>
      <c r="N31" s="1453"/>
      <c r="O31" s="1425"/>
      <c r="P31" s="1425"/>
      <c r="Q31" s="1428"/>
      <c r="R31" s="278">
        <v>0.58333333333333404</v>
      </c>
      <c r="S31" s="178"/>
      <c r="T31" s="176"/>
      <c r="U31" s="278">
        <v>0.58333333333333404</v>
      </c>
      <c r="V31" s="1454"/>
      <c r="W31" s="1425"/>
      <c r="X31" s="1425"/>
      <c r="Y31" s="1428"/>
      <c r="Z31" s="278">
        <v>0.58333333333333404</v>
      </c>
      <c r="AA31" s="178"/>
      <c r="AB31" s="176"/>
      <c r="AC31" s="163">
        <v>0.58333333333333404</v>
      </c>
      <c r="AD31" s="1462"/>
      <c r="AE31" s="1463"/>
      <c r="AF31" s="1463"/>
      <c r="AG31" s="1463"/>
      <c r="AH31" s="1464"/>
      <c r="AI31" s="1463"/>
      <c r="AJ31" s="1463"/>
      <c r="AK31" s="1465"/>
      <c r="AL31" s="370">
        <v>0.58333333333333337</v>
      </c>
      <c r="AM31" s="1408"/>
      <c r="AN31" s="1360"/>
      <c r="AO31" s="1360"/>
      <c r="AP31" s="1360"/>
      <c r="AQ31" s="1363"/>
      <c r="AR31" s="1123"/>
      <c r="AS31" s="572">
        <v>0.58333333333333337</v>
      </c>
      <c r="AT31" s="1408"/>
      <c r="AU31" s="1360"/>
      <c r="AV31" s="1360"/>
      <c r="AW31" s="1360"/>
      <c r="AX31" s="1360"/>
      <c r="AY31" s="1360"/>
      <c r="AZ31" s="1360"/>
      <c r="BA31" s="1363"/>
      <c r="BB31" s="572">
        <v>0.58333333333333337</v>
      </c>
      <c r="BC31" s="347"/>
      <c r="BD31" s="347"/>
      <c r="BE31" s="347"/>
      <c r="BF31" s="165"/>
      <c r="BG31" s="174"/>
      <c r="BH31" s="1125"/>
      <c r="BI31" s="572">
        <v>0.58333333333333337</v>
      </c>
      <c r="BJ31" s="935"/>
      <c r="BK31" s="166"/>
      <c r="BL31" s="166"/>
      <c r="BM31" s="166"/>
      <c r="BN31" s="166"/>
      <c r="BO31" s="166"/>
      <c r="BP31" s="166"/>
      <c r="BQ31" s="932"/>
      <c r="BR31" s="572">
        <v>0.58333333333333337</v>
      </c>
      <c r="BS31" s="332"/>
      <c r="BT31" s="332"/>
      <c r="BU31" s="332"/>
      <c r="BV31" s="362"/>
      <c r="BW31" s="319"/>
      <c r="BX31" s="1125"/>
      <c r="BY31" s="318">
        <v>0.58333333333333337</v>
      </c>
      <c r="BZ31" s="1365"/>
      <c r="CA31" s="1366"/>
      <c r="CB31" s="1366"/>
      <c r="CC31" s="1366"/>
      <c r="CD31" s="1366" t="s">
        <v>436</v>
      </c>
      <c r="CE31" s="1366" t="s">
        <v>437</v>
      </c>
      <c r="CF31" s="1366" t="s">
        <v>438</v>
      </c>
      <c r="CG31" s="1399" t="s">
        <v>439</v>
      </c>
      <c r="CH31" s="370">
        <v>0.58333333333333337</v>
      </c>
      <c r="CI31" s="351"/>
      <c r="CJ31" s="351"/>
      <c r="CK31" s="351"/>
      <c r="CL31" s="351"/>
      <c r="CM31" s="1415"/>
      <c r="CN31" s="1419"/>
      <c r="CO31" s="318">
        <v>0.58333333333333337</v>
      </c>
      <c r="CP31" s="412"/>
      <c r="CQ31" s="51"/>
      <c r="CR31" s="51"/>
      <c r="CS31" s="51"/>
      <c r="CT31" s="51"/>
      <c r="CU31" s="51"/>
      <c r="CV31" s="51"/>
      <c r="CW31" s="344"/>
      <c r="CX31" s="370">
        <v>0.58333333333333337</v>
      </c>
      <c r="CY31" s="165"/>
      <c r="CZ31" s="165"/>
      <c r="DA31" s="165"/>
      <c r="DB31" s="165"/>
      <c r="DC31" s="174"/>
    </row>
    <row r="32" spans="1:107" ht="11.25" customHeight="1" x14ac:dyDescent="0.2">
      <c r="M32" s="278">
        <v>0.59375</v>
      </c>
      <c r="N32" s="1453"/>
      <c r="O32" s="1425"/>
      <c r="P32" s="1425"/>
      <c r="Q32" s="1428"/>
      <c r="R32" s="278">
        <v>0.59375</v>
      </c>
      <c r="S32" s="178"/>
      <c r="T32" s="176"/>
      <c r="U32" s="278">
        <v>0.59375</v>
      </c>
      <c r="V32" s="1454"/>
      <c r="W32" s="1425"/>
      <c r="X32" s="1425"/>
      <c r="Y32" s="1428"/>
      <c r="Z32" s="278">
        <v>0.59375</v>
      </c>
      <c r="AA32" s="178"/>
      <c r="AB32" s="176"/>
      <c r="AC32" s="163">
        <v>0.59375</v>
      </c>
      <c r="AD32" s="1462"/>
      <c r="AE32" s="1463"/>
      <c r="AF32" s="1463"/>
      <c r="AG32" s="1463"/>
      <c r="AH32" s="1464"/>
      <c r="AI32" s="1463"/>
      <c r="AJ32" s="1463"/>
      <c r="AK32" s="1465"/>
      <c r="AL32" s="370">
        <v>0.59375</v>
      </c>
      <c r="AM32" s="1408"/>
      <c r="AN32" s="1360"/>
      <c r="AO32" s="1360"/>
      <c r="AP32" s="1360"/>
      <c r="AQ32" s="1363"/>
      <c r="AR32" s="1123"/>
      <c r="AS32" s="572">
        <v>0.59375</v>
      </c>
      <c r="AT32" s="1408"/>
      <c r="AU32" s="1360"/>
      <c r="AV32" s="1360"/>
      <c r="AW32" s="1360"/>
      <c r="AX32" s="1360"/>
      <c r="AY32" s="1360"/>
      <c r="AZ32" s="1360"/>
      <c r="BA32" s="1363"/>
      <c r="BB32" s="572">
        <v>0.59375</v>
      </c>
      <c r="BC32" s="347"/>
      <c r="BD32" s="347"/>
      <c r="BE32" s="347"/>
      <c r="BF32" s="347"/>
      <c r="BG32" s="365"/>
      <c r="BH32" s="1125"/>
      <c r="BI32" s="572">
        <v>0.59375</v>
      </c>
      <c r="BJ32" s="935"/>
      <c r="BK32" s="166"/>
      <c r="BL32" s="166"/>
      <c r="BM32" s="166"/>
      <c r="BN32" s="166"/>
      <c r="BO32" s="166"/>
      <c r="BP32" s="166"/>
      <c r="BQ32" s="932"/>
      <c r="BR32" s="572">
        <v>0.59375</v>
      </c>
      <c r="BS32" s="332"/>
      <c r="BT32" s="332"/>
      <c r="BU32" s="332"/>
      <c r="BV32" s="362"/>
      <c r="BW32" s="319"/>
      <c r="BX32" s="1125"/>
      <c r="BY32" s="318">
        <v>0.59375</v>
      </c>
      <c r="BZ32" s="1365"/>
      <c r="CA32" s="1366"/>
      <c r="CB32" s="1366"/>
      <c r="CC32" s="1366"/>
      <c r="CD32" s="1366"/>
      <c r="CE32" s="1366"/>
      <c r="CF32" s="1366"/>
      <c r="CG32" s="1400"/>
      <c r="CH32" s="370">
        <v>0.59375</v>
      </c>
      <c r="CI32" s="351"/>
      <c r="CJ32" s="351"/>
      <c r="CK32" s="351"/>
      <c r="CL32" s="351"/>
      <c r="CM32" s="1415"/>
      <c r="CN32" s="1419"/>
      <c r="CO32" s="318">
        <v>0.59375</v>
      </c>
      <c r="CP32" s="412"/>
      <c r="CQ32" s="51"/>
      <c r="CR32" s="51"/>
      <c r="CS32" s="51"/>
      <c r="CT32" s="51"/>
      <c r="CU32" s="51"/>
      <c r="CV32" s="51"/>
      <c r="CW32" s="344"/>
      <c r="CX32" s="370">
        <v>0.59375</v>
      </c>
      <c r="CY32" s="165"/>
      <c r="CZ32" s="165"/>
      <c r="DA32" s="165"/>
      <c r="DB32" s="165"/>
      <c r="DC32" s="174"/>
    </row>
    <row r="33" spans="13:107" ht="11.25" customHeight="1" x14ac:dyDescent="0.2">
      <c r="M33" s="278">
        <v>0.60416666666666696</v>
      </c>
      <c r="N33" s="1453"/>
      <c r="O33" s="1425"/>
      <c r="P33" s="1425"/>
      <c r="Q33" s="1428"/>
      <c r="R33" s="278">
        <v>0.60416666666666696</v>
      </c>
      <c r="S33" s="178"/>
      <c r="T33" s="176"/>
      <c r="U33" s="278">
        <v>0.60416666666666696</v>
      </c>
      <c r="V33" s="1454"/>
      <c r="W33" s="1425"/>
      <c r="X33" s="1425"/>
      <c r="Y33" s="1428"/>
      <c r="Z33" s="278">
        <v>0.60416666666666696</v>
      </c>
      <c r="AA33" s="178"/>
      <c r="AB33" s="176"/>
      <c r="AC33" s="163">
        <v>0.60416666666666696</v>
      </c>
      <c r="AD33" s="1462"/>
      <c r="AE33" s="1463"/>
      <c r="AF33" s="1463"/>
      <c r="AG33" s="1463"/>
      <c r="AH33" s="1464"/>
      <c r="AI33" s="1463"/>
      <c r="AJ33" s="1463"/>
      <c r="AK33" s="1465"/>
      <c r="AL33" s="370">
        <v>0.60416666666666663</v>
      </c>
      <c r="AM33" s="1408"/>
      <c r="AN33" s="1360"/>
      <c r="AO33" s="1360"/>
      <c r="AP33" s="1360"/>
      <c r="AQ33" s="1363"/>
      <c r="AR33" s="1123"/>
      <c r="AS33" s="572">
        <v>0.60416666666666663</v>
      </c>
      <c r="AT33" s="1408"/>
      <c r="AU33" s="1360"/>
      <c r="AV33" s="1360"/>
      <c r="AW33" s="1360"/>
      <c r="AX33" s="1360"/>
      <c r="AY33" s="1360"/>
      <c r="AZ33" s="1360"/>
      <c r="BA33" s="1363"/>
      <c r="BB33" s="572">
        <v>0.60416666666666663</v>
      </c>
      <c r="BC33" s="347"/>
      <c r="BD33" s="347"/>
      <c r="BE33" s="347"/>
      <c r="BF33" s="347"/>
      <c r="BG33" s="365"/>
      <c r="BH33" s="1125"/>
      <c r="BI33" s="572">
        <v>0.60416666666666663</v>
      </c>
      <c r="BJ33" s="935"/>
      <c r="BK33" s="166"/>
      <c r="BL33" s="166"/>
      <c r="BM33" s="166"/>
      <c r="BN33" s="166"/>
      <c r="BO33" s="166"/>
      <c r="BP33" s="166"/>
      <c r="BQ33" s="932"/>
      <c r="BR33" s="572">
        <v>0.60416666666666663</v>
      </c>
      <c r="BS33" s="332"/>
      <c r="BT33" s="332"/>
      <c r="BU33" s="332"/>
      <c r="BV33" s="362"/>
      <c r="BW33" s="319"/>
      <c r="BX33" s="1125"/>
      <c r="BY33" s="318">
        <v>0.60416666666666663</v>
      </c>
      <c r="BZ33" s="1365"/>
      <c r="CA33" s="1366"/>
      <c r="CB33" s="1366"/>
      <c r="CC33" s="1366"/>
      <c r="CD33" s="1366"/>
      <c r="CE33" s="1366"/>
      <c r="CF33" s="1366"/>
      <c r="CG33" s="1400"/>
      <c r="CH33" s="370">
        <v>0.60416666666666663</v>
      </c>
      <c r="CI33" s="351"/>
      <c r="CJ33" s="351"/>
      <c r="CK33" s="351"/>
      <c r="CL33" s="351"/>
      <c r="CM33" s="1125"/>
      <c r="CN33" s="1126"/>
      <c r="CO33" s="318">
        <v>0.60416666666666663</v>
      </c>
      <c r="CP33" s="412"/>
      <c r="CQ33" s="51"/>
      <c r="CR33" s="51"/>
      <c r="CS33" s="51"/>
      <c r="CT33" s="51"/>
      <c r="CU33" s="51"/>
      <c r="CV33" s="51"/>
      <c r="CW33" s="344"/>
      <c r="CX33" s="370">
        <v>0.60416666666666663</v>
      </c>
      <c r="CY33" s="165"/>
      <c r="CZ33" s="165"/>
      <c r="DA33" s="165"/>
      <c r="DB33" s="165"/>
      <c r="DC33" s="174"/>
    </row>
    <row r="34" spans="13:107" ht="11.25" customHeight="1" x14ac:dyDescent="0.2">
      <c r="M34" s="278">
        <v>0.61458333333333404</v>
      </c>
      <c r="N34" s="1453"/>
      <c r="O34" s="1425"/>
      <c r="P34" s="1425"/>
      <c r="Q34" s="1428"/>
      <c r="R34" s="278">
        <v>0.61458333333333404</v>
      </c>
      <c r="S34" s="178"/>
      <c r="T34" s="176"/>
      <c r="U34" s="278">
        <v>0.61458333333333404</v>
      </c>
      <c r="V34" s="1454"/>
      <c r="W34" s="1425"/>
      <c r="X34" s="1425"/>
      <c r="Y34" s="1428"/>
      <c r="Z34" s="278">
        <v>0.61458333333333404</v>
      </c>
      <c r="AA34" s="178"/>
      <c r="AB34" s="176"/>
      <c r="AC34" s="163">
        <v>0.61458333333333404</v>
      </c>
      <c r="AD34" s="1462"/>
      <c r="AE34" s="1463"/>
      <c r="AF34" s="1463"/>
      <c r="AG34" s="1463"/>
      <c r="AH34" s="1464"/>
      <c r="AI34" s="1463"/>
      <c r="AJ34" s="1463"/>
      <c r="AK34" s="1465"/>
      <c r="AL34" s="370">
        <v>0.61458333333333337</v>
      </c>
      <c r="AM34" s="1408"/>
      <c r="AN34" s="1360"/>
      <c r="AO34" s="1360"/>
      <c r="AP34" s="1360"/>
      <c r="AQ34" s="1363"/>
      <c r="AR34" s="1123"/>
      <c r="AS34" s="572">
        <v>0.61458333333333337</v>
      </c>
      <c r="AT34" s="1476"/>
      <c r="AU34" s="1361"/>
      <c r="AV34" s="1361"/>
      <c r="AW34" s="1361"/>
      <c r="AX34" s="1360"/>
      <c r="AY34" s="1360"/>
      <c r="AZ34" s="1360"/>
      <c r="BA34" s="1363"/>
      <c r="BB34" s="572">
        <v>0.61458333333333337</v>
      </c>
      <c r="BC34" s="347"/>
      <c r="BD34" s="347"/>
      <c r="BE34" s="347"/>
      <c r="BF34" s="347"/>
      <c r="BG34" s="365"/>
      <c r="BH34" s="1125"/>
      <c r="BI34" s="572">
        <v>0.61458333333333337</v>
      </c>
      <c r="BJ34" s="935"/>
      <c r="BK34" s="166"/>
      <c r="BL34" s="166"/>
      <c r="BM34" s="166"/>
      <c r="BN34" s="166"/>
      <c r="BO34" s="166"/>
      <c r="BP34" s="166"/>
      <c r="BQ34" s="932"/>
      <c r="BR34" s="572">
        <v>0.61458333333333337</v>
      </c>
      <c r="BS34" s="332"/>
      <c r="BT34" s="332"/>
      <c r="BU34" s="332"/>
      <c r="BV34" s="362"/>
      <c r="BW34" s="319"/>
      <c r="BX34" s="1125"/>
      <c r="BY34" s="318">
        <v>0.61458333333333337</v>
      </c>
      <c r="BZ34" s="1365"/>
      <c r="CA34" s="1366"/>
      <c r="CB34" s="1366"/>
      <c r="CC34" s="1366"/>
      <c r="CD34" s="1366"/>
      <c r="CE34" s="1366"/>
      <c r="CF34" s="1366"/>
      <c r="CG34" s="1400"/>
      <c r="CH34" s="370">
        <v>0.61458333333333337</v>
      </c>
      <c r="CI34" s="351"/>
      <c r="CJ34" s="351"/>
      <c r="CK34" s="351"/>
      <c r="CL34" s="351"/>
      <c r="CM34" s="1125"/>
      <c r="CN34" s="1126"/>
      <c r="CO34" s="318">
        <v>0.61458333333333337</v>
      </c>
      <c r="CP34" s="939"/>
      <c r="CQ34" s="620"/>
      <c r="CR34" s="480"/>
      <c r="CS34" s="165"/>
      <c r="CT34" s="165"/>
      <c r="CU34" s="165"/>
      <c r="CV34" s="165"/>
      <c r="CW34" s="174"/>
      <c r="CX34" s="370">
        <v>0.61458333333333337</v>
      </c>
      <c r="CY34" s="165"/>
      <c r="CZ34" s="165"/>
      <c r="DA34" s="165"/>
      <c r="DB34" s="165"/>
      <c r="DC34" s="174"/>
    </row>
    <row r="35" spans="13:107" ht="11.25" customHeight="1" x14ac:dyDescent="0.2">
      <c r="M35" s="278">
        <v>0.625000000000001</v>
      </c>
      <c r="N35" s="1453"/>
      <c r="O35" s="1425"/>
      <c r="P35" s="1425"/>
      <c r="Q35" s="1428"/>
      <c r="R35" s="278">
        <v>0.625000000000001</v>
      </c>
      <c r="S35" s="178"/>
      <c r="T35" s="176"/>
      <c r="U35" s="278">
        <v>0.625000000000001</v>
      </c>
      <c r="V35" s="1454"/>
      <c r="W35" s="1425"/>
      <c r="X35" s="1425"/>
      <c r="Y35" s="1428"/>
      <c r="Z35" s="278">
        <v>0.625000000000001</v>
      </c>
      <c r="AA35" s="178"/>
      <c r="AB35" s="176"/>
      <c r="AC35" s="163">
        <v>0.625000000000001</v>
      </c>
      <c r="AD35" s="935"/>
      <c r="AE35" s="166"/>
      <c r="AF35" s="166"/>
      <c r="AG35" s="166"/>
      <c r="AH35" s="1463"/>
      <c r="AI35" s="1463"/>
      <c r="AJ35" s="1463"/>
      <c r="AK35" s="1465"/>
      <c r="AL35" s="370">
        <v>0.625</v>
      </c>
      <c r="AM35" s="1409"/>
      <c r="AN35" s="1371"/>
      <c r="AO35" s="1371"/>
      <c r="AP35" s="1360"/>
      <c r="AQ35" s="1363"/>
      <c r="AR35" s="368"/>
      <c r="AS35" s="572">
        <v>0.625</v>
      </c>
      <c r="AT35"/>
      <c r="AU35"/>
      <c r="AV35"/>
      <c r="AW35"/>
      <c r="AX35" s="1360"/>
      <c r="AY35" s="1360"/>
      <c r="AZ35" s="1360"/>
      <c r="BA35" s="1363"/>
      <c r="BB35" s="572">
        <v>0.625</v>
      </c>
      <c r="BC35" s="347"/>
      <c r="BD35" s="347"/>
      <c r="BE35" s="347"/>
      <c r="BF35" s="347"/>
      <c r="BG35" s="365"/>
      <c r="BH35" s="369"/>
      <c r="BI35" s="572">
        <v>0.625</v>
      </c>
      <c r="BJ35" s="935"/>
      <c r="BK35" s="166"/>
      <c r="BL35" s="166"/>
      <c r="BM35" s="166"/>
      <c r="BN35" s="166"/>
      <c r="BO35" s="166"/>
      <c r="BP35" s="166"/>
      <c r="BQ35" s="932"/>
      <c r="BR35" s="572">
        <v>0.625</v>
      </c>
      <c r="BS35" s="332"/>
      <c r="BT35" s="332"/>
      <c r="BU35" s="332"/>
      <c r="BV35" s="362"/>
      <c r="BW35" s="319"/>
      <c r="BX35" s="369"/>
      <c r="BY35" s="318">
        <v>0.625</v>
      </c>
      <c r="BZ35" s="1365"/>
      <c r="CA35" s="1366"/>
      <c r="CB35" s="1366"/>
      <c r="CC35" s="1366"/>
      <c r="CD35" s="1366"/>
      <c r="CE35" s="1366"/>
      <c r="CF35" s="1366"/>
      <c r="CG35" s="1400"/>
      <c r="CH35" s="370">
        <v>0.625</v>
      </c>
      <c r="CI35" s="351"/>
      <c r="CJ35" s="351"/>
      <c r="CK35" s="351"/>
      <c r="CL35" s="351"/>
      <c r="CM35" s="1415"/>
      <c r="CN35" s="1419" t="s">
        <v>259</v>
      </c>
      <c r="CO35" s="318">
        <v>0.625</v>
      </c>
      <c r="CP35" s="939"/>
      <c r="CQ35" s="620"/>
      <c r="CR35" s="480"/>
      <c r="CS35" s="165"/>
      <c r="CT35" s="165"/>
      <c r="CU35" s="165"/>
      <c r="CV35" s="165"/>
      <c r="CW35" s="174"/>
      <c r="CX35" s="370">
        <v>0.625</v>
      </c>
      <c r="CY35" s="165"/>
      <c r="CZ35" s="165"/>
      <c r="DA35" s="165"/>
      <c r="DB35" s="165"/>
      <c r="DC35" s="174"/>
    </row>
    <row r="36" spans="13:107" ht="11.25" customHeight="1" x14ac:dyDescent="0.2">
      <c r="M36" s="278">
        <v>0.63541666666666696</v>
      </c>
      <c r="N36" s="1453"/>
      <c r="O36" s="1425"/>
      <c r="P36" s="1425"/>
      <c r="Q36" s="1428"/>
      <c r="R36" s="278">
        <v>0.63541666666666696</v>
      </c>
      <c r="S36" s="178"/>
      <c r="T36" s="176"/>
      <c r="U36" s="278">
        <v>0.63541666666666696</v>
      </c>
      <c r="V36" s="1454"/>
      <c r="W36" s="1425"/>
      <c r="X36" s="1425"/>
      <c r="Y36" s="1428"/>
      <c r="Z36" s="278">
        <v>0.63541666666666696</v>
      </c>
      <c r="AA36" s="178"/>
      <c r="AB36" s="176"/>
      <c r="AC36" s="163">
        <v>0.63541666666666696</v>
      </c>
      <c r="AD36" s="935"/>
      <c r="AE36" s="166"/>
      <c r="AF36" s="166"/>
      <c r="AG36" s="166"/>
      <c r="AH36" s="1463"/>
      <c r="AI36" s="1463"/>
      <c r="AJ36" s="1463"/>
      <c r="AK36" s="1465"/>
      <c r="AL36" s="370">
        <v>0.63541666666666663</v>
      </c>
      <c r="AM36" s="291"/>
      <c r="AN36" s="340"/>
      <c r="AO36" s="485"/>
      <c r="AP36" s="1360"/>
      <c r="AQ36" s="1363"/>
      <c r="AR36" s="368"/>
      <c r="AS36" s="572">
        <v>0.63541666666666663</v>
      </c>
      <c r="AT36" s="580"/>
      <c r="AU36" s="377"/>
      <c r="AV36" s="377"/>
      <c r="AW36" s="340"/>
      <c r="AX36" s="1361"/>
      <c r="AY36" s="1361"/>
      <c r="AZ36" s="1361"/>
      <c r="BA36" s="1364"/>
      <c r="BB36" s="572">
        <v>0.63541666666666663</v>
      </c>
      <c r="BC36" s="347"/>
      <c r="BD36" s="347"/>
      <c r="BE36" s="347"/>
      <c r="BF36" s="347"/>
      <c r="BG36" s="365"/>
      <c r="BH36" s="369"/>
      <c r="BI36" s="572">
        <v>0.63541666666666663</v>
      </c>
      <c r="BJ36" s="974"/>
      <c r="BK36" s="166"/>
      <c r="BL36" s="166"/>
      <c r="BM36" s="166"/>
      <c r="BN36" s="166"/>
      <c r="BO36" s="166"/>
      <c r="BP36" s="166"/>
      <c r="BQ36" s="932"/>
      <c r="BR36" s="572">
        <v>0.63541666666666663</v>
      </c>
      <c r="BS36" s="332"/>
      <c r="BT36" s="332"/>
      <c r="BU36" s="332"/>
      <c r="BV36" s="362"/>
      <c r="BW36" s="319"/>
      <c r="BX36" s="369"/>
      <c r="BY36" s="318">
        <v>0.63541666666666663</v>
      </c>
      <c r="BZ36" s="1365"/>
      <c r="CA36" s="1366"/>
      <c r="CB36" s="1366"/>
      <c r="CC36" s="1366"/>
      <c r="CD36" s="1366"/>
      <c r="CE36" s="1366"/>
      <c r="CF36" s="1366"/>
      <c r="CG36" s="1400"/>
      <c r="CH36" s="370">
        <v>0.63541666666666663</v>
      </c>
      <c r="CI36" s="351"/>
      <c r="CJ36" s="351"/>
      <c r="CK36" s="351"/>
      <c r="CL36" s="351"/>
      <c r="CM36" s="1415"/>
      <c r="CN36" s="1419"/>
      <c r="CO36" s="318">
        <v>0.63541666666666663</v>
      </c>
      <c r="CP36" s="939"/>
      <c r="CQ36" s="620"/>
      <c r="CR36" s="480"/>
      <c r="CS36" s="165"/>
      <c r="CT36" s="165"/>
      <c r="CU36" s="165"/>
      <c r="CV36" s="165"/>
      <c r="CW36" s="174"/>
      <c r="CX36" s="370">
        <v>0.63541666666666663</v>
      </c>
      <c r="CY36" s="165"/>
      <c r="CZ36" s="165"/>
      <c r="DA36" s="165"/>
      <c r="DB36" s="165"/>
      <c r="DC36" s="174"/>
    </row>
    <row r="37" spans="13:107" ht="11.25" customHeight="1" x14ac:dyDescent="0.3">
      <c r="M37" s="278">
        <v>0.64583333333333404</v>
      </c>
      <c r="N37" s="1453"/>
      <c r="O37" s="1425"/>
      <c r="P37" s="1425"/>
      <c r="Q37" s="1428"/>
      <c r="R37" s="278">
        <v>0.64583333333333404</v>
      </c>
      <c r="S37" s="178"/>
      <c r="T37" s="176"/>
      <c r="U37" s="278">
        <v>0.64583333333333404</v>
      </c>
      <c r="V37" s="1454"/>
      <c r="W37" s="1425"/>
      <c r="X37" s="1425"/>
      <c r="Y37" s="1428"/>
      <c r="Z37" s="278">
        <v>0.64583333333333404</v>
      </c>
      <c r="AA37" s="178"/>
      <c r="AB37" s="176"/>
      <c r="AC37" s="163">
        <v>0.64583333333333404</v>
      </c>
      <c r="AD37" s="168"/>
      <c r="AE37" s="166"/>
      <c r="AF37" s="1023"/>
      <c r="AG37" s="166"/>
      <c r="AH37" s="166"/>
      <c r="AI37" s="166"/>
      <c r="AJ37" s="565"/>
      <c r="AK37" s="323"/>
      <c r="AL37" s="572">
        <v>0.64583333333333337</v>
      </c>
      <c r="AM37" s="366"/>
      <c r="AN37" s="340"/>
      <c r="AO37" s="485"/>
      <c r="AP37" s="1371"/>
      <c r="AQ37" s="1421"/>
      <c r="AR37" s="1380" t="s">
        <v>391</v>
      </c>
      <c r="AS37" s="572">
        <v>0.64583333333333337</v>
      </c>
      <c r="AT37" s="307"/>
      <c r="AU37" s="307"/>
      <c r="AV37" s="307"/>
      <c r="AW37" s="340"/>
      <c r="AX37"/>
      <c r="AY37"/>
      <c r="AZ37"/>
      <c r="BA37"/>
      <c r="BB37" s="572">
        <v>0.64583333333333337</v>
      </c>
      <c r="BC37" s="454"/>
      <c r="BD37" s="454"/>
      <c r="BE37" s="454"/>
      <c r="BF37" s="347"/>
      <c r="BG37" s="365"/>
      <c r="BH37" s="1380" t="s">
        <v>391</v>
      </c>
      <c r="BI37" s="572">
        <v>0.64583333333333337</v>
      </c>
      <c r="BJ37" s="974"/>
      <c r="BK37" s="342"/>
      <c r="BL37" s="166"/>
      <c r="BM37" s="166"/>
      <c r="BN37" s="166"/>
      <c r="BO37" s="166"/>
      <c r="BP37" s="166"/>
      <c r="BQ37" s="932"/>
      <c r="BR37" s="572">
        <v>0.64583333333333337</v>
      </c>
      <c r="BS37" s="332"/>
      <c r="BT37" s="332"/>
      <c r="BU37" s="332"/>
      <c r="BV37" s="362"/>
      <c r="BW37" s="319"/>
      <c r="BX37" s="1380" t="s">
        <v>217</v>
      </c>
      <c r="BY37" s="318">
        <v>0.64583333333333337</v>
      </c>
      <c r="BZ37" s="1365"/>
      <c r="CA37" s="1366"/>
      <c r="CB37" s="1366"/>
      <c r="CC37" s="1366"/>
      <c r="CD37" s="1366"/>
      <c r="CE37" s="1366"/>
      <c r="CF37" s="1366"/>
      <c r="CG37" s="1400"/>
      <c r="CH37" s="370">
        <v>0.64583333333333337</v>
      </c>
      <c r="CI37" s="351"/>
      <c r="CJ37" s="351"/>
      <c r="CK37" s="351"/>
      <c r="CL37" s="351"/>
      <c r="CM37" s="1415"/>
      <c r="CN37" s="1419"/>
      <c r="CO37" s="318">
        <v>0.64583333333333337</v>
      </c>
      <c r="CP37" s="376"/>
      <c r="CQ37" s="343"/>
      <c r="CR37" s="594"/>
      <c r="CS37" s="166"/>
      <c r="CT37" s="166"/>
      <c r="CU37" s="166"/>
      <c r="CV37" s="166"/>
      <c r="CW37" s="167"/>
      <c r="CX37" s="370">
        <v>0.64583333333333337</v>
      </c>
      <c r="CY37" s="166"/>
      <c r="CZ37" s="165"/>
      <c r="DA37" s="165"/>
      <c r="DB37" s="165"/>
      <c r="DC37" s="174"/>
    </row>
    <row r="38" spans="13:107" ht="11.25" customHeight="1" x14ac:dyDescent="0.2">
      <c r="M38" s="278">
        <v>0.656250000000001</v>
      </c>
      <c r="N38" s="1453"/>
      <c r="O38" s="1425"/>
      <c r="P38" s="1425"/>
      <c r="Q38" s="1428"/>
      <c r="R38" s="278">
        <v>0.656250000000001</v>
      </c>
      <c r="S38" s="163"/>
      <c r="T38" s="352"/>
      <c r="U38" s="278">
        <v>0.656250000000001</v>
      </c>
      <c r="V38" s="1454"/>
      <c r="W38" s="1425"/>
      <c r="X38" s="1425"/>
      <c r="Y38" s="1428"/>
      <c r="Z38" s="278">
        <v>0.656250000000001</v>
      </c>
      <c r="AA38" s="163"/>
      <c r="AB38" s="352"/>
      <c r="AC38" s="163">
        <v>0.656250000000001</v>
      </c>
      <c r="AD38" s="168"/>
      <c r="AE38" s="166"/>
      <c r="AF38" s="166"/>
      <c r="AG38" s="166"/>
      <c r="AL38" s="572">
        <v>0.65625</v>
      </c>
      <c r="AM38" s="340"/>
      <c r="AN38" s="340"/>
      <c r="AO38" s="340"/>
      <c r="AP38" s="486"/>
      <c r="AQ38" s="486"/>
      <c r="AR38" s="1380"/>
      <c r="AS38" s="572">
        <v>0.65625</v>
      </c>
      <c r="AT38" s="307"/>
      <c r="AU38" s="307"/>
      <c r="AV38" s="307"/>
      <c r="AW38" s="351"/>
      <c r="AX38"/>
      <c r="AY38"/>
      <c r="AZ38"/>
      <c r="BA38"/>
      <c r="BB38" s="572">
        <v>0.65625</v>
      </c>
      <c r="BC38" s="340"/>
      <c r="BD38" s="340"/>
      <c r="BE38" s="340"/>
      <c r="BF38" s="347"/>
      <c r="BG38" s="365"/>
      <c r="BH38" s="1380"/>
      <c r="BI38" s="572">
        <v>0.65625</v>
      </c>
      <c r="BJ38" s="974"/>
      <c r="BK38" s="342"/>
      <c r="BL38" s="342"/>
      <c r="BM38" s="342"/>
      <c r="BN38" s="166"/>
      <c r="BO38" s="166"/>
      <c r="BP38" s="166"/>
      <c r="BQ38" s="932"/>
      <c r="BR38" s="572">
        <v>0.65625</v>
      </c>
      <c r="BS38" s="312"/>
      <c r="BT38" s="312"/>
      <c r="BU38" s="312"/>
      <c r="BV38" s="307"/>
      <c r="BW38" s="319"/>
      <c r="BX38" s="1380"/>
      <c r="BY38" s="318">
        <v>0.65625</v>
      </c>
      <c r="BZ38" s="1365"/>
      <c r="CA38" s="1366"/>
      <c r="CB38" s="1366"/>
      <c r="CC38" s="1366"/>
      <c r="CD38" s="1366"/>
      <c r="CE38" s="1366"/>
      <c r="CF38" s="1366"/>
      <c r="CG38" s="1400"/>
      <c r="CH38" s="370">
        <v>0.65625</v>
      </c>
      <c r="CI38" s="351"/>
      <c r="CJ38" s="351"/>
      <c r="CK38" s="351"/>
      <c r="CL38" s="351"/>
      <c r="CM38" s="1125"/>
      <c r="CN38" s="1126"/>
      <c r="CO38" s="318">
        <v>0.65625</v>
      </c>
      <c r="CP38" s="376"/>
      <c r="CQ38" s="343"/>
      <c r="CR38" s="594"/>
      <c r="CS38" s="166"/>
      <c r="CT38" s="166"/>
      <c r="CU38" s="166"/>
      <c r="CV38" s="166"/>
      <c r="CW38" s="167"/>
      <c r="CX38" s="370">
        <v>0.65625</v>
      </c>
      <c r="CY38" s="166"/>
      <c r="CZ38" s="165"/>
      <c r="DA38" s="165"/>
      <c r="DB38" s="165"/>
      <c r="DC38" s="174"/>
    </row>
    <row r="39" spans="13:107" ht="11.25" customHeight="1" x14ac:dyDescent="0.2">
      <c r="M39" s="278">
        <v>0.66666666666666696</v>
      </c>
      <c r="N39" s="1453"/>
      <c r="O39" s="1425"/>
      <c r="P39" s="1425"/>
      <c r="Q39" s="1428"/>
      <c r="R39" s="278">
        <v>0.66666666666666696</v>
      </c>
      <c r="S39" s="163"/>
      <c r="T39" s="162"/>
      <c r="U39" s="278">
        <v>0.66666666666666696</v>
      </c>
      <c r="V39" s="1454"/>
      <c r="W39" s="1425"/>
      <c r="X39" s="1425"/>
      <c r="Y39" s="1428"/>
      <c r="Z39" s="278">
        <v>0.66666666666666696</v>
      </c>
      <c r="AA39" s="163"/>
      <c r="AB39" s="162"/>
      <c r="AC39" s="163">
        <v>0.66666666666666696</v>
      </c>
      <c r="AD39" s="1020" t="s">
        <v>64</v>
      </c>
      <c r="AE39" s="166"/>
      <c r="AF39" s="166"/>
      <c r="AG39" s="166"/>
      <c r="AH39" s="166"/>
      <c r="AI39" s="1346" t="s">
        <v>440</v>
      </c>
      <c r="AJ39" s="166"/>
      <c r="AK39" s="167"/>
      <c r="AL39" s="572">
        <v>0.66666666666666663</v>
      </c>
      <c r="AM39" s="340"/>
      <c r="AN39" s="340"/>
      <c r="AO39" s="340"/>
      <c r="AP39" s="340"/>
      <c r="AQ39" s="340"/>
      <c r="AR39" s="1380"/>
      <c r="AS39" s="572">
        <v>0.66666666666666663</v>
      </c>
      <c r="AT39" s="307"/>
      <c r="AU39" s="307"/>
      <c r="AV39" s="307"/>
      <c r="AW39" s="307"/>
      <c r="AX39" s="307"/>
      <c r="BB39" s="572">
        <v>0.66666666666666663</v>
      </c>
      <c r="BC39" s="307"/>
      <c r="BD39" s="307"/>
      <c r="BE39" s="362"/>
      <c r="BF39" s="346"/>
      <c r="BG39" s="365"/>
      <c r="BH39" s="1380"/>
      <c r="BI39" s="572">
        <v>0.66666666666666663</v>
      </c>
      <c r="BJ39" s="974"/>
      <c r="BK39" s="342"/>
      <c r="BL39" s="342"/>
      <c r="BM39" s="342"/>
      <c r="BN39" s="166"/>
      <c r="BO39" s="166"/>
      <c r="BP39" s="166"/>
      <c r="BQ39" s="932"/>
      <c r="BR39" s="572">
        <v>0.66666666666666663</v>
      </c>
      <c r="BS39" s="312"/>
      <c r="BT39" s="312"/>
      <c r="BU39" s="312"/>
      <c r="BV39" s="307"/>
      <c r="BW39" s="319"/>
      <c r="BX39" s="1380"/>
      <c r="BY39" s="318">
        <v>0.66666666666666663</v>
      </c>
      <c r="BZ39" s="1365"/>
      <c r="CA39" s="1366"/>
      <c r="CB39" s="1366"/>
      <c r="CC39" s="1366"/>
      <c r="CD39" s="1366"/>
      <c r="CE39" s="1366"/>
      <c r="CF39" s="1366"/>
      <c r="CG39" s="1400"/>
      <c r="CH39" s="370">
        <v>0.66666666666666663</v>
      </c>
      <c r="CI39" s="351"/>
      <c r="CJ39" s="351"/>
      <c r="CK39" s="351"/>
      <c r="CL39" s="351"/>
      <c r="CM39" s="1125"/>
      <c r="CN39" s="1126"/>
      <c r="CO39" s="318">
        <v>0.66666666666666663</v>
      </c>
      <c r="CP39" s="376"/>
      <c r="CQ39" s="343"/>
      <c r="CR39" s="594"/>
      <c r="CS39" s="166"/>
      <c r="CT39" s="166"/>
      <c r="CU39" s="166"/>
      <c r="CV39" s="166"/>
      <c r="CW39" s="167"/>
      <c r="CX39" s="370">
        <v>0.66666666666666663</v>
      </c>
      <c r="CY39" s="166"/>
      <c r="CZ39" s="165"/>
      <c r="DA39" s="165"/>
      <c r="DB39" s="165"/>
      <c r="DC39" s="174"/>
    </row>
    <row r="40" spans="13:107" ht="11.25" customHeight="1" x14ac:dyDescent="0.2">
      <c r="M40" s="278">
        <v>0.67708333333333404</v>
      </c>
      <c r="N40" s="1453"/>
      <c r="O40" s="1425"/>
      <c r="P40" s="1425"/>
      <c r="Q40" s="1428"/>
      <c r="R40" s="278">
        <v>0.67708333333333404</v>
      </c>
      <c r="S40" s="163"/>
      <c r="T40" s="162"/>
      <c r="U40" s="278">
        <v>0.67708333333333404</v>
      </c>
      <c r="V40" s="1454"/>
      <c r="W40" s="1425"/>
      <c r="X40" s="1425"/>
      <c r="Y40" s="1428"/>
      <c r="Z40" s="278">
        <v>0.67708333333333404</v>
      </c>
      <c r="AA40" s="163"/>
      <c r="AB40" s="162"/>
      <c r="AC40" s="163">
        <v>0.67708333333333404</v>
      </c>
      <c r="AD40" s="1021">
        <v>0.67361111111111116</v>
      </c>
      <c r="AE40" s="881">
        <v>0.67708333333333337</v>
      </c>
      <c r="AF40" s="881">
        <v>0.68055555555555547</v>
      </c>
      <c r="AG40" s="881">
        <v>0.68402777777777779</v>
      </c>
      <c r="AH40" s="166"/>
      <c r="AI40" s="1346"/>
      <c r="AJ40" s="166"/>
      <c r="AK40" s="167"/>
      <c r="AL40" s="572">
        <v>0.67708333333333337</v>
      </c>
      <c r="AM40" s="340"/>
      <c r="AN40" s="340"/>
      <c r="AO40" s="340"/>
      <c r="AP40" s="340"/>
      <c r="AQ40" s="340"/>
      <c r="AR40" s="1123"/>
      <c r="AS40" s="572">
        <v>0.67708333333333337</v>
      </c>
      <c r="AT40" s="307"/>
      <c r="AU40" s="307"/>
      <c r="AV40" s="307"/>
      <c r="AW40" s="307"/>
      <c r="AX40" s="307"/>
      <c r="BB40" s="572">
        <v>0.67708333333333337</v>
      </c>
      <c r="BC40" s="307"/>
      <c r="BD40" s="307"/>
      <c r="BE40" s="362"/>
      <c r="BF40" s="362"/>
      <c r="BG40" s="364"/>
      <c r="BH40" s="1125"/>
      <c r="BI40" s="572">
        <v>0.67708333333333337</v>
      </c>
      <c r="BJ40" s="974"/>
      <c r="BK40" s="342"/>
      <c r="BL40" s="342"/>
      <c r="BM40" s="342"/>
      <c r="BN40" s="166"/>
      <c r="BO40" s="166"/>
      <c r="BP40" s="166"/>
      <c r="BQ40" s="932"/>
      <c r="BR40" s="572">
        <v>0.67708333333333337</v>
      </c>
      <c r="BS40" s="312"/>
      <c r="BT40" s="312"/>
      <c r="BU40" s="312"/>
      <c r="BV40" s="307"/>
      <c r="BW40" s="319"/>
      <c r="BX40" s="1125"/>
      <c r="BY40" s="318">
        <v>0.67708333333333337</v>
      </c>
      <c r="BZ40" s="1365"/>
      <c r="CA40" s="1366"/>
      <c r="CB40" s="1366"/>
      <c r="CC40" s="1366"/>
      <c r="CD40" s="1366"/>
      <c r="CE40" s="1366"/>
      <c r="CF40" s="1366"/>
      <c r="CG40" s="1400"/>
      <c r="CH40" s="370">
        <v>0.67708333333333337</v>
      </c>
      <c r="CI40" s="351"/>
      <c r="CJ40" s="351"/>
      <c r="CK40" s="351"/>
      <c r="CL40" s="351"/>
      <c r="CM40" s="1125"/>
      <c r="CN40" s="1126"/>
      <c r="CO40" s="318">
        <v>0.67708333333333337</v>
      </c>
      <c r="CP40" s="376"/>
      <c r="CQ40" s="343"/>
      <c r="CR40" s="594"/>
      <c r="CS40" s="166"/>
      <c r="CT40" s="166"/>
      <c r="CU40" s="166"/>
      <c r="CV40" s="166"/>
      <c r="CW40" s="167"/>
      <c r="CX40" s="370">
        <v>0.67708333333333337</v>
      </c>
      <c r="CY40" s="166"/>
      <c r="CZ40" s="165"/>
      <c r="DA40" s="165"/>
      <c r="DB40" s="165"/>
      <c r="DC40" s="174"/>
    </row>
    <row r="41" spans="13:107" ht="11.25" customHeight="1" x14ac:dyDescent="0.2">
      <c r="M41" s="278">
        <v>0.687500000000001</v>
      </c>
      <c r="N41" s="1453"/>
      <c r="O41" s="1425"/>
      <c r="P41" s="1425"/>
      <c r="Q41" s="1428"/>
      <c r="R41" s="278">
        <v>0.687500000000001</v>
      </c>
      <c r="S41" s="163"/>
      <c r="T41" s="162"/>
      <c r="U41" s="278">
        <v>0.687500000000001</v>
      </c>
      <c r="V41" s="1454"/>
      <c r="W41" s="1425"/>
      <c r="X41" s="1425"/>
      <c r="Y41" s="1428"/>
      <c r="Z41" s="278">
        <v>0.687500000000001</v>
      </c>
      <c r="AA41" s="163"/>
      <c r="AB41" s="162"/>
      <c r="AC41" s="163">
        <v>0.687500000000001</v>
      </c>
      <c r="AD41" s="1347" t="s">
        <v>441</v>
      </c>
      <c r="AE41" s="1348" t="s">
        <v>442</v>
      </c>
      <c r="AF41" s="1348" t="s">
        <v>443</v>
      </c>
      <c r="AG41" s="1348" t="s">
        <v>444</v>
      </c>
      <c r="AH41" s="166"/>
      <c r="AI41" s="166"/>
      <c r="AJ41" s="166"/>
      <c r="AK41" s="167"/>
      <c r="AL41" s="572">
        <v>0.6875</v>
      </c>
      <c r="AM41" s="340"/>
      <c r="AN41" s="340"/>
      <c r="AO41" s="340"/>
      <c r="AP41" s="340"/>
      <c r="AQ41" s="340"/>
      <c r="AR41" s="368"/>
      <c r="AS41" s="572">
        <v>0.6875</v>
      </c>
      <c r="AT41" s="307"/>
      <c r="AU41" s="307"/>
      <c r="AV41" s="307"/>
      <c r="AW41" s="307"/>
      <c r="AX41" s="307"/>
      <c r="BB41" s="572">
        <v>0.6875</v>
      </c>
      <c r="BC41" s="307"/>
      <c r="BD41" s="307"/>
      <c r="BE41" s="307"/>
      <c r="BF41" s="307"/>
      <c r="BG41" s="319"/>
      <c r="BH41" s="369"/>
      <c r="BI41" s="572">
        <v>0.6875</v>
      </c>
      <c r="BJ41" s="974"/>
      <c r="BK41" s="342"/>
      <c r="BL41" s="342"/>
      <c r="BM41" s="342"/>
      <c r="BN41" s="166"/>
      <c r="BO41" s="166"/>
      <c r="BP41" s="166"/>
      <c r="BQ41" s="932"/>
      <c r="BR41" s="572">
        <v>0.6875</v>
      </c>
      <c r="BS41" s="312"/>
      <c r="BT41" s="312"/>
      <c r="BU41" s="312"/>
      <c r="BV41" s="307"/>
      <c r="BW41" s="319"/>
      <c r="BX41" s="369"/>
      <c r="BY41" s="318">
        <v>0.6875</v>
      </c>
      <c r="BZ41" s="1365"/>
      <c r="CA41" s="1366"/>
      <c r="CB41" s="1366"/>
      <c r="CC41" s="1366"/>
      <c r="CD41" s="1366"/>
      <c r="CE41" s="1366"/>
      <c r="CF41" s="1366"/>
      <c r="CG41" s="1400"/>
      <c r="CH41" s="370">
        <v>0.6875</v>
      </c>
      <c r="CI41" s="351"/>
      <c r="CJ41" s="351"/>
      <c r="CK41" s="351"/>
      <c r="CL41" s="351"/>
      <c r="CM41" s="369"/>
      <c r="CN41" s="593"/>
      <c r="CO41" s="318">
        <v>0.6875</v>
      </c>
      <c r="CP41" s="376"/>
      <c r="CQ41" s="343"/>
      <c r="CR41" s="594"/>
      <c r="CS41" s="166"/>
      <c r="CT41" s="166"/>
      <c r="CU41" s="166"/>
      <c r="CV41" s="166"/>
      <c r="CW41" s="167"/>
      <c r="CX41" s="370">
        <v>0.6875</v>
      </c>
      <c r="CY41" s="166"/>
      <c r="CZ41" s="165"/>
      <c r="DA41" s="165"/>
      <c r="DB41" s="165"/>
      <c r="DC41" s="174"/>
    </row>
    <row r="42" spans="13:107" ht="11.25" customHeight="1" x14ac:dyDescent="0.2">
      <c r="M42" s="352">
        <v>0.69791666666666696</v>
      </c>
      <c r="N42" s="1453"/>
      <c r="O42" s="1425"/>
      <c r="P42" s="1425"/>
      <c r="Q42" s="1428"/>
      <c r="R42" s="278">
        <v>0.69791666666666696</v>
      </c>
      <c r="S42" s="163"/>
      <c r="T42" s="352"/>
      <c r="U42" s="278">
        <v>0.69791666666666696</v>
      </c>
      <c r="V42" s="1453"/>
      <c r="W42" s="1425"/>
      <c r="X42" s="1425"/>
      <c r="Y42" s="1428"/>
      <c r="Z42" s="278">
        <v>0.69791666666666696</v>
      </c>
      <c r="AA42" s="163"/>
      <c r="AB42" s="352"/>
      <c r="AC42" s="163">
        <v>0.69791666666666696</v>
      </c>
      <c r="AD42" s="1347"/>
      <c r="AE42" s="1348"/>
      <c r="AF42" s="1348"/>
      <c r="AG42" s="1348"/>
      <c r="AH42" s="961">
        <v>0.68402777777777779</v>
      </c>
      <c r="AI42" s="652">
        <v>0.1875</v>
      </c>
      <c r="AJ42" s="961">
        <v>0.69097222222222221</v>
      </c>
      <c r="AK42" s="1022">
        <v>0.19444444444444445</v>
      </c>
      <c r="AL42" s="572">
        <v>0.69791666666666663</v>
      </c>
      <c r="AM42" s="340"/>
      <c r="AN42" s="340"/>
      <c r="AO42" s="340"/>
      <c r="AP42" s="340"/>
      <c r="AQ42" s="340"/>
      <c r="AR42" s="368"/>
      <c r="AS42" s="572">
        <v>0.69791666666666663</v>
      </c>
      <c r="AT42" s="307"/>
      <c r="AU42" s="307"/>
      <c r="AV42" s="307"/>
      <c r="AW42" s="307"/>
      <c r="AX42" s="307"/>
      <c r="BB42" s="572">
        <v>0.69791666666666663</v>
      </c>
      <c r="BC42" s="307"/>
      <c r="BD42" s="307"/>
      <c r="BE42" s="307"/>
      <c r="BF42" s="307"/>
      <c r="BG42" s="319"/>
      <c r="BH42" s="369"/>
      <c r="BI42" s="572">
        <v>0.69791666666666663</v>
      </c>
      <c r="BJ42" s="974"/>
      <c r="BK42" s="342"/>
      <c r="BL42" s="351"/>
      <c r="BM42" s="351"/>
      <c r="BN42" s="166"/>
      <c r="BO42" s="166"/>
      <c r="BP42" s="166"/>
      <c r="BQ42" s="932"/>
      <c r="BR42" s="572">
        <v>0.69791666666666663</v>
      </c>
      <c r="BS42" s="312"/>
      <c r="BT42" s="312"/>
      <c r="BU42" s="312"/>
      <c r="BV42" s="307"/>
      <c r="BW42" s="319"/>
      <c r="BX42" s="369"/>
      <c r="BY42" s="318">
        <v>0.69791666666666663</v>
      </c>
      <c r="BZ42" s="168"/>
      <c r="CA42" s="166"/>
      <c r="CB42" s="166"/>
      <c r="CC42" s="166"/>
      <c r="CD42" s="1366"/>
      <c r="CE42" s="1366"/>
      <c r="CF42" s="1366"/>
      <c r="CG42" s="1401"/>
      <c r="CH42" s="370">
        <v>0.69791666666666663</v>
      </c>
      <c r="CI42" s="351"/>
      <c r="CJ42" s="351"/>
      <c r="CK42" s="351"/>
      <c r="CL42" s="351"/>
      <c r="CM42" s="369"/>
      <c r="CN42" s="593"/>
      <c r="CO42" s="318">
        <v>0.69791666666666663</v>
      </c>
      <c r="CP42" s="376"/>
      <c r="CQ42" s="343"/>
      <c r="CR42" s="594"/>
      <c r="CS42" s="166"/>
      <c r="CT42" s="166"/>
      <c r="CU42" s="166"/>
      <c r="CV42" s="166"/>
      <c r="CW42" s="167"/>
      <c r="CX42" s="370">
        <v>0.69791666666666663</v>
      </c>
      <c r="CY42" s="166"/>
      <c r="CZ42" s="165"/>
      <c r="DA42" s="165"/>
      <c r="DB42" s="165"/>
      <c r="DC42" s="174"/>
    </row>
    <row r="43" spans="13:107" ht="11.25" customHeight="1" x14ac:dyDescent="0.2">
      <c r="M43" s="278">
        <v>0.70833333333333703</v>
      </c>
      <c r="N43" s="1455"/>
      <c r="O43" s="1426"/>
      <c r="P43" s="1426"/>
      <c r="Q43" s="1429"/>
      <c r="R43" s="278">
        <v>0.70833333333333703</v>
      </c>
      <c r="S43" s="163"/>
      <c r="T43" s="352"/>
      <c r="U43" s="278">
        <v>0.70833333333333703</v>
      </c>
      <c r="V43" s="1455"/>
      <c r="W43" s="1426"/>
      <c r="X43" s="1426"/>
      <c r="Y43" s="1429"/>
      <c r="Z43" s="278">
        <v>0.70833333333333703</v>
      </c>
      <c r="AA43" s="163"/>
      <c r="AB43" s="352"/>
      <c r="AC43" s="163">
        <v>0.70833333333333703</v>
      </c>
      <c r="AD43" s="1347"/>
      <c r="AE43" s="1348"/>
      <c r="AF43" s="1348"/>
      <c r="AG43" s="1349"/>
      <c r="AH43" s="1350" t="s">
        <v>445</v>
      </c>
      <c r="AI43" s="1353" t="s">
        <v>446</v>
      </c>
      <c r="AJ43" s="1355" t="s">
        <v>447</v>
      </c>
      <c r="AK43" s="1357" t="s">
        <v>448</v>
      </c>
      <c r="AL43" s="572">
        <v>0.70833333333333337</v>
      </c>
      <c r="AM43" s="340"/>
      <c r="AN43" s="340"/>
      <c r="AO43" s="340"/>
      <c r="AP43" s="340"/>
      <c r="AQ43" s="340"/>
      <c r="AR43" s="368"/>
      <c r="AS43" s="572">
        <v>0.70833333333333337</v>
      </c>
      <c r="AT43" s="307"/>
      <c r="AU43" s="307"/>
      <c r="AV43" s="307"/>
      <c r="AW43" s="307"/>
      <c r="AX43" s="307"/>
      <c r="BB43" s="572">
        <v>0.70833333333333337</v>
      </c>
      <c r="BC43" s="307"/>
      <c r="BD43" s="307"/>
      <c r="BE43" s="307"/>
      <c r="BF43" s="307"/>
      <c r="BG43" s="319"/>
      <c r="BH43" s="369"/>
      <c r="BI43" s="572">
        <v>0.70833333333333337</v>
      </c>
      <c r="BJ43" s="974"/>
      <c r="BK43" s="342"/>
      <c r="BL43" s="351"/>
      <c r="BM43" s="351"/>
      <c r="BN43" s="166"/>
      <c r="BO43" s="166"/>
      <c r="BP43" s="166"/>
      <c r="BQ43" s="932"/>
      <c r="BR43" s="572">
        <v>0.70833333333333337</v>
      </c>
      <c r="BS43" s="307"/>
      <c r="BT43" s="307"/>
      <c r="BU43" s="307"/>
      <c r="BV43" s="307"/>
      <c r="BW43" s="319"/>
      <c r="BX43" s="369"/>
      <c r="BY43" s="318">
        <v>0.70833333333333337</v>
      </c>
      <c r="BZ43" s="412"/>
      <c r="CA43" s="51"/>
      <c r="CB43" s="51"/>
      <c r="CC43" s="51"/>
      <c r="CD43" s="166"/>
      <c r="CE43" s="166"/>
      <c r="CF43" s="166"/>
      <c r="CG43" s="167"/>
      <c r="CH43" s="370">
        <v>0.70833333333333337</v>
      </c>
      <c r="CI43" s="351"/>
      <c r="CJ43" s="351"/>
      <c r="CK43" s="351"/>
      <c r="CL43" s="351"/>
      <c r="CM43" s="369"/>
      <c r="CN43" s="593"/>
      <c r="CO43" s="318">
        <v>0.70833333333333337</v>
      </c>
      <c r="CP43" s="376"/>
      <c r="CQ43" s="343"/>
      <c r="CR43" s="594"/>
      <c r="CS43" s="166"/>
      <c r="CT43" s="166"/>
      <c r="CU43" s="166"/>
      <c r="CV43" s="166"/>
      <c r="CW43" s="167"/>
      <c r="CX43" s="370">
        <v>0.70833333333333337</v>
      </c>
      <c r="CY43" s="166"/>
      <c r="CZ43" s="165"/>
      <c r="DA43" s="165"/>
      <c r="DB43" s="165"/>
      <c r="DC43" s="174"/>
    </row>
    <row r="44" spans="13:107" ht="11.25" customHeight="1" x14ac:dyDescent="0.2">
      <c r="M44" s="278">
        <v>0.718750000000004</v>
      </c>
      <c r="N44" s="162"/>
      <c r="O44" s="162"/>
      <c r="P44" s="162"/>
      <c r="Q44" s="162"/>
      <c r="R44" s="278">
        <v>0.718750000000004</v>
      </c>
      <c r="S44" s="162"/>
      <c r="T44" s="352"/>
      <c r="U44" s="278">
        <v>0.718750000000004</v>
      </c>
      <c r="V44" s="162"/>
      <c r="W44" s="162"/>
      <c r="X44" s="162"/>
      <c r="Y44" s="162"/>
      <c r="Z44" s="278">
        <v>0.718750000000004</v>
      </c>
      <c r="AA44" s="162"/>
      <c r="AB44" s="352"/>
      <c r="AC44" s="163">
        <v>0.718750000000004</v>
      </c>
      <c r="AD44" s="1347"/>
      <c r="AE44" s="1348"/>
      <c r="AF44" s="1348"/>
      <c r="AG44" s="1349"/>
      <c r="AH44" s="1351"/>
      <c r="AI44" s="1353"/>
      <c r="AJ44" s="1355"/>
      <c r="AK44" s="1357"/>
      <c r="AL44" s="572">
        <v>0.71875</v>
      </c>
      <c r="AM44" s="454"/>
      <c r="AN44" s="454"/>
      <c r="AO44" s="454"/>
      <c r="AP44" s="340"/>
      <c r="AQ44" s="340"/>
      <c r="AR44" s="368"/>
      <c r="AS44" s="572">
        <v>0.71875</v>
      </c>
      <c r="AT44" s="307"/>
      <c r="AU44" s="307"/>
      <c r="AV44" s="307"/>
      <c r="AW44" s="307"/>
      <c r="AX44" s="307"/>
      <c r="BB44" s="572">
        <v>0.71875</v>
      </c>
      <c r="BC44" s="307"/>
      <c r="BD44" s="307"/>
      <c r="BE44" s="307"/>
      <c r="BF44" s="307"/>
      <c r="BG44" s="319"/>
      <c r="BH44" s="369"/>
      <c r="BI44" s="572">
        <v>0.71875</v>
      </c>
      <c r="BJ44" s="974"/>
      <c r="BK44" s="350"/>
      <c r="BL44" s="350"/>
      <c r="BM44" s="350"/>
      <c r="BN44" s="166"/>
      <c r="BO44" s="166"/>
      <c r="BP44" s="166"/>
      <c r="BQ44" s="932"/>
      <c r="BR44" s="572">
        <v>0.71875</v>
      </c>
      <c r="BS44" s="307"/>
      <c r="BT44" s="307"/>
      <c r="BU44" s="307"/>
      <c r="BV44" s="307"/>
      <c r="BW44" s="319"/>
      <c r="BX44" s="1380" t="s">
        <v>291</v>
      </c>
      <c r="BY44" s="318">
        <v>0.71875</v>
      </c>
      <c r="BZ44" s="168"/>
      <c r="CA44" s="166"/>
      <c r="CB44" s="166"/>
      <c r="CC44" s="166"/>
      <c r="CD44" s="166"/>
      <c r="CE44" s="166"/>
      <c r="CF44" s="166"/>
      <c r="CG44" s="167"/>
      <c r="CH44" s="370">
        <v>0.71875</v>
      </c>
      <c r="CI44" s="351"/>
      <c r="CJ44" s="351"/>
      <c r="CK44" s="351"/>
      <c r="CL44" s="351"/>
      <c r="CM44" s="369"/>
      <c r="CN44" s="593"/>
      <c r="CO44" s="318">
        <v>0.71875</v>
      </c>
      <c r="CP44" s="376"/>
      <c r="CQ44" s="343"/>
      <c r="CR44" s="594"/>
      <c r="CS44" s="166"/>
      <c r="CT44" s="166"/>
      <c r="CU44" s="166"/>
      <c r="CV44" s="166"/>
      <c r="CW44" s="167"/>
      <c r="CX44" s="370">
        <v>0.71875</v>
      </c>
      <c r="CY44" s="166"/>
      <c r="CZ44" s="165"/>
      <c r="DA44" s="165"/>
      <c r="DB44" s="165"/>
      <c r="DC44" s="174"/>
    </row>
    <row r="45" spans="13:107" ht="11.25" customHeight="1" x14ac:dyDescent="0.2">
      <c r="M45" s="278">
        <v>0.72916666666667096</v>
      </c>
      <c r="N45" s="162"/>
      <c r="O45" s="162"/>
      <c r="P45" s="162"/>
      <c r="Q45" s="162"/>
      <c r="R45" s="278">
        <v>0.72916666666667096</v>
      </c>
      <c r="S45" s="162"/>
      <c r="T45" s="352"/>
      <c r="U45" s="278">
        <v>0.72916666666667096</v>
      </c>
      <c r="V45" s="162"/>
      <c r="W45" s="162"/>
      <c r="X45" s="162"/>
      <c r="Y45" s="162"/>
      <c r="Z45" s="278">
        <v>0.72916666666667096</v>
      </c>
      <c r="AA45" s="162"/>
      <c r="AB45" s="352"/>
      <c r="AC45" s="163">
        <v>0.72916666666667096</v>
      </c>
      <c r="AD45" s="1347"/>
      <c r="AE45" s="1348"/>
      <c r="AF45" s="1348"/>
      <c r="AG45" s="1349"/>
      <c r="AH45" s="1351"/>
      <c r="AI45" s="1353"/>
      <c r="AJ45" s="1355"/>
      <c r="AK45" s="1357"/>
      <c r="AL45" s="572">
        <v>0.72916666666666663</v>
      </c>
      <c r="AM45" s="307"/>
      <c r="AN45" s="307"/>
      <c r="AO45" s="307"/>
      <c r="AP45" s="340"/>
      <c r="AQ45" s="340"/>
      <c r="AR45" s="1380" t="s">
        <v>391</v>
      </c>
      <c r="AS45" s="572">
        <v>0.72916666666666663</v>
      </c>
      <c r="AT45" s="307"/>
      <c r="AU45" s="307"/>
      <c r="AV45" s="307"/>
      <c r="AW45" s="307"/>
      <c r="AX45" s="307"/>
      <c r="BB45" s="572">
        <v>0.72916666666666663</v>
      </c>
      <c r="BC45" s="307"/>
      <c r="BD45" s="307"/>
      <c r="BE45" s="307"/>
      <c r="BF45" s="307"/>
      <c r="BG45" s="319"/>
      <c r="BH45" s="1380" t="s">
        <v>391</v>
      </c>
      <c r="BI45" s="572">
        <v>0.72916666666666663</v>
      </c>
      <c r="BJ45" s="974"/>
      <c r="BK45" s="350"/>
      <c r="BL45" s="350"/>
      <c r="BM45" s="350"/>
      <c r="BN45" s="166"/>
      <c r="BO45" s="166"/>
      <c r="BP45" s="166"/>
      <c r="BQ45" s="932"/>
      <c r="BR45" s="572">
        <v>0.72916666666666663</v>
      </c>
      <c r="BS45" s="307"/>
      <c r="BT45" s="307"/>
      <c r="BU45" s="307"/>
      <c r="BV45" s="307"/>
      <c r="BW45" s="307"/>
      <c r="BX45" s="1380"/>
      <c r="BY45" s="318">
        <v>0.72916666666666663</v>
      </c>
      <c r="BZ45" s="168"/>
      <c r="CA45" s="166"/>
      <c r="CB45" s="166"/>
      <c r="CC45" s="166"/>
      <c r="CD45" s="166"/>
      <c r="CE45" s="166"/>
      <c r="CF45" s="166"/>
      <c r="CG45" s="167"/>
      <c r="CH45" s="370">
        <v>0.72916666666666663</v>
      </c>
      <c r="CI45" s="452"/>
      <c r="CJ45" s="452"/>
      <c r="CK45" s="452"/>
      <c r="CL45" s="452"/>
      <c r="CM45" s="369"/>
      <c r="CN45" s="593"/>
      <c r="CO45" s="318">
        <v>0.72916666666666663</v>
      </c>
      <c r="CP45" s="376"/>
      <c r="CQ45" s="343"/>
      <c r="CR45" s="594"/>
      <c r="CS45" s="166"/>
      <c r="CT45" s="166"/>
      <c r="CU45" s="166"/>
      <c r="CV45" s="166"/>
      <c r="CW45" s="167"/>
      <c r="CX45" s="370">
        <v>0.72916666666666663</v>
      </c>
      <c r="CY45" s="166"/>
      <c r="CZ45" s="165"/>
      <c r="DA45" s="165"/>
      <c r="DB45" s="165"/>
      <c r="DC45" s="174"/>
    </row>
    <row r="46" spans="13:107" ht="11.25" customHeight="1" x14ac:dyDescent="0.2">
      <c r="M46" s="278">
        <v>0.73958333333333703</v>
      </c>
      <c r="N46" s="162"/>
      <c r="O46" s="162"/>
      <c r="P46" s="162"/>
      <c r="Q46" s="162"/>
      <c r="R46" s="278">
        <v>0.73958333333333703</v>
      </c>
      <c r="S46" s="162"/>
      <c r="T46" s="352"/>
      <c r="U46" s="278">
        <v>0.73958333333333703</v>
      </c>
      <c r="V46" s="162"/>
      <c r="W46" s="162"/>
      <c r="X46" s="162"/>
      <c r="Y46" s="162"/>
      <c r="Z46" s="278">
        <v>0.73958333333333703</v>
      </c>
      <c r="AA46" s="162"/>
      <c r="AB46" s="352"/>
      <c r="AC46" s="163">
        <v>0.73958333333333703</v>
      </c>
      <c r="AD46" s="1347"/>
      <c r="AE46" s="1348"/>
      <c r="AF46" s="1348"/>
      <c r="AG46" s="1349"/>
      <c r="AH46" s="1351"/>
      <c r="AI46" s="1353"/>
      <c r="AJ46" s="1355"/>
      <c r="AK46" s="1357"/>
      <c r="AL46" s="572">
        <v>0.73958333333333337</v>
      </c>
      <c r="AM46" s="307"/>
      <c r="AN46" s="307"/>
      <c r="AO46" s="307"/>
      <c r="AP46" s="454"/>
      <c r="AQ46" s="454"/>
      <c r="AR46" s="1380"/>
      <c r="AS46" s="572">
        <v>0.73958333333333337</v>
      </c>
      <c r="AT46" s="307"/>
      <c r="AU46" s="307"/>
      <c r="AV46" s="307"/>
      <c r="AW46" s="307"/>
      <c r="AX46" s="307"/>
      <c r="BB46" s="572">
        <v>0.73958333333333337</v>
      </c>
      <c r="BC46" s="307"/>
      <c r="BD46" s="307"/>
      <c r="BE46" s="307"/>
      <c r="BF46" s="307"/>
      <c r="BG46" s="319"/>
      <c r="BH46" s="1380"/>
      <c r="BI46" s="572">
        <v>0.73958333333333337</v>
      </c>
      <c r="BJ46" s="974"/>
      <c r="BK46" s="350"/>
      <c r="BL46" s="350"/>
      <c r="BM46" s="350"/>
      <c r="BN46" s="166"/>
      <c r="BO46" s="166"/>
      <c r="BP46" s="166"/>
      <c r="BQ46" s="932"/>
      <c r="BR46" s="572">
        <v>0.73958333333333337</v>
      </c>
      <c r="BS46" s="307"/>
      <c r="BT46" s="307"/>
      <c r="BU46" s="307"/>
      <c r="BV46" s="307"/>
      <c r="BW46" s="307"/>
      <c r="BX46" s="1380"/>
      <c r="BY46" s="318">
        <v>0.73958333333333337</v>
      </c>
      <c r="BZ46" s="168"/>
      <c r="CA46" s="166"/>
      <c r="CB46" s="166"/>
      <c r="CC46" s="166"/>
      <c r="CD46" s="166"/>
      <c r="CE46" s="166"/>
      <c r="CF46" s="166"/>
      <c r="CG46" s="167"/>
      <c r="CH46" s="370">
        <v>0.73958333333333337</v>
      </c>
      <c r="CI46" s="351"/>
      <c r="CJ46" s="351"/>
      <c r="CK46" s="351"/>
      <c r="CL46" s="351"/>
      <c r="CM46" s="1415"/>
      <c r="CN46" s="1419" t="s">
        <v>449</v>
      </c>
      <c r="CO46" s="318">
        <v>0.73958333333333337</v>
      </c>
      <c r="CP46" s="322"/>
      <c r="CQ46" s="351"/>
      <c r="CR46" s="594"/>
      <c r="CS46" s="166"/>
      <c r="CT46" s="166"/>
      <c r="CU46" s="166"/>
      <c r="CV46" s="166"/>
      <c r="CW46" s="167"/>
      <c r="CX46" s="370">
        <v>0.73958333333333337</v>
      </c>
      <c r="CY46" s="166"/>
      <c r="CZ46" s="165"/>
      <c r="DA46" s="165"/>
      <c r="DB46" s="165"/>
      <c r="DC46" s="174"/>
    </row>
    <row r="47" spans="13:107" ht="11.25" customHeight="1" x14ac:dyDescent="0.2">
      <c r="M47" s="278">
        <v>0.750000000000004</v>
      </c>
      <c r="N47" s="162"/>
      <c r="O47" s="162"/>
      <c r="P47" s="162"/>
      <c r="Q47" s="162"/>
      <c r="R47" s="278">
        <v>0.750000000000004</v>
      </c>
      <c r="S47" s="162"/>
      <c r="T47" s="352"/>
      <c r="U47" s="278">
        <v>0.750000000000004</v>
      </c>
      <c r="V47" s="162"/>
      <c r="W47" s="162"/>
      <c r="X47" s="162"/>
      <c r="Y47" s="162"/>
      <c r="Z47" s="278">
        <v>0.750000000000004</v>
      </c>
      <c r="AA47" s="162"/>
      <c r="AB47" s="352"/>
      <c r="AC47" s="163">
        <v>0.750000000000004</v>
      </c>
      <c r="AD47" s="1347"/>
      <c r="AE47" s="1348"/>
      <c r="AF47" s="1348"/>
      <c r="AG47" s="1349"/>
      <c r="AH47" s="1351"/>
      <c r="AI47" s="1353"/>
      <c r="AJ47" s="1355"/>
      <c r="AK47" s="1357"/>
      <c r="AL47" s="572">
        <v>0.75</v>
      </c>
      <c r="AM47" s="314"/>
      <c r="AN47" s="314"/>
      <c r="AO47" s="307"/>
      <c r="AP47" s="454"/>
      <c r="AQ47" s="454"/>
      <c r="AR47" s="1380"/>
      <c r="AS47" s="572">
        <v>0.75</v>
      </c>
      <c r="AT47" s="307"/>
      <c r="AU47" s="307"/>
      <c r="AV47" s="307"/>
      <c r="AW47" s="307"/>
      <c r="AX47" s="307"/>
      <c r="BB47" s="572">
        <v>0.75</v>
      </c>
      <c r="BC47" s="314"/>
      <c r="BD47" s="314"/>
      <c r="BE47" s="307"/>
      <c r="BF47" s="307"/>
      <c r="BG47" s="319"/>
      <c r="BH47" s="1380"/>
      <c r="BI47" s="572">
        <v>0.75</v>
      </c>
      <c r="BJ47" s="974"/>
      <c r="BK47" s="350"/>
      <c r="BL47" s="350"/>
      <c r="BM47" s="350"/>
      <c r="BN47" s="166"/>
      <c r="BO47" s="166"/>
      <c r="BP47" s="166"/>
      <c r="BQ47" s="932"/>
      <c r="BR47" s="572">
        <v>0.75</v>
      </c>
      <c r="BS47" s="314"/>
      <c r="BT47" s="314"/>
      <c r="BU47" s="307"/>
      <c r="BV47" s="307"/>
      <c r="BW47" s="307"/>
      <c r="BX47" s="1380"/>
      <c r="BY47" s="318">
        <v>0.75</v>
      </c>
      <c r="BZ47" s="168"/>
      <c r="CA47" s="166"/>
      <c r="CB47" s="166"/>
      <c r="CC47" s="166"/>
      <c r="CD47" s="166"/>
      <c r="CE47" s="166"/>
      <c r="CF47" s="166"/>
      <c r="CG47" s="167"/>
      <c r="CH47" s="370">
        <v>0.75</v>
      </c>
      <c r="CI47" s="351"/>
      <c r="CJ47" s="351"/>
      <c r="CK47" s="351"/>
      <c r="CL47" s="351"/>
      <c r="CM47" s="1415"/>
      <c r="CN47" s="1419"/>
      <c r="CO47" s="318">
        <v>0.75</v>
      </c>
      <c r="CP47" s="322"/>
      <c r="CQ47" s="351"/>
      <c r="CR47" s="594"/>
      <c r="CS47" s="166"/>
      <c r="CT47" s="166"/>
      <c r="CU47" s="166"/>
      <c r="CV47" s="166"/>
      <c r="CW47" s="167"/>
      <c r="CX47" s="370">
        <v>0.75</v>
      </c>
      <c r="CY47" s="166"/>
      <c r="CZ47" s="165"/>
      <c r="DA47" s="165"/>
      <c r="DB47" s="165"/>
      <c r="DC47" s="174"/>
    </row>
    <row r="48" spans="13:107" ht="11.25" customHeight="1" x14ac:dyDescent="0.2">
      <c r="M48" s="278">
        <v>0.76041666666667096</v>
      </c>
      <c r="N48" s="162"/>
      <c r="O48" s="162"/>
      <c r="P48" s="162"/>
      <c r="Q48" s="162"/>
      <c r="R48" s="278">
        <v>0.76041666666667096</v>
      </c>
      <c r="S48" s="162"/>
      <c r="T48" s="352"/>
      <c r="U48" s="278">
        <v>0.76041666666667096</v>
      </c>
      <c r="V48" s="162"/>
      <c r="W48" s="162"/>
      <c r="X48" s="162"/>
      <c r="Y48" s="162"/>
      <c r="Z48" s="278">
        <v>0.76041666666667096</v>
      </c>
      <c r="AA48" s="162"/>
      <c r="AB48" s="352"/>
      <c r="AC48" s="163">
        <v>0.76041666666667096</v>
      </c>
      <c r="AD48" s="1347"/>
      <c r="AE48" s="1348"/>
      <c r="AF48" s="1348"/>
      <c r="AG48" s="1349"/>
      <c r="AH48" s="1351"/>
      <c r="AI48" s="1353"/>
      <c r="AJ48" s="1355"/>
      <c r="AK48" s="1357"/>
      <c r="AL48" s="572">
        <v>0.76041666666666663</v>
      </c>
      <c r="AM48" s="314"/>
      <c r="AN48" s="314"/>
      <c r="AO48" s="307"/>
      <c r="AP48" s="454"/>
      <c r="AQ48" s="454"/>
      <c r="AR48" s="368"/>
      <c r="AS48" s="572">
        <v>0.76041666666666663</v>
      </c>
      <c r="AT48" s="307"/>
      <c r="AU48" s="307"/>
      <c r="AV48" s="307"/>
      <c r="AW48" s="307"/>
      <c r="AX48" s="307"/>
      <c r="BB48" s="572">
        <v>0.76041666666666663</v>
      </c>
      <c r="BC48" s="314"/>
      <c r="BD48" s="314"/>
      <c r="BE48" s="307"/>
      <c r="BF48" s="307"/>
      <c r="BG48" s="319"/>
      <c r="BH48" s="369"/>
      <c r="BI48" s="572">
        <v>0.76041666666666663</v>
      </c>
      <c r="BJ48" s="974"/>
      <c r="BK48" s="350"/>
      <c r="BL48" s="350"/>
      <c r="BM48" s="350"/>
      <c r="BN48" s="166"/>
      <c r="BO48" s="166"/>
      <c r="BP48" s="166"/>
      <c r="BQ48" s="932"/>
      <c r="BR48" s="572">
        <v>0.76041666666666663</v>
      </c>
      <c r="BS48" s="314"/>
      <c r="BT48" s="314"/>
      <c r="BU48" s="307"/>
      <c r="BV48" s="307"/>
      <c r="BW48" s="307"/>
      <c r="BX48" s="1380"/>
      <c r="BY48" s="318">
        <v>0.76041666666666663</v>
      </c>
      <c r="BZ48" s="168"/>
      <c r="CA48" s="166"/>
      <c r="CB48" s="166"/>
      <c r="CC48" s="166"/>
      <c r="CD48" s="166"/>
      <c r="CE48" s="166"/>
      <c r="CF48" s="166"/>
      <c r="CG48" s="167"/>
      <c r="CH48" s="370">
        <v>0.76041666666666663</v>
      </c>
      <c r="CI48" s="351"/>
      <c r="CJ48" s="351"/>
      <c r="CK48" s="351"/>
      <c r="CL48" s="351"/>
      <c r="CM48" s="1415"/>
      <c r="CN48" s="1419"/>
      <c r="CO48" s="318">
        <v>0.76041666666666663</v>
      </c>
      <c r="CP48" s="322"/>
      <c r="CQ48" s="351"/>
      <c r="CR48" s="594"/>
      <c r="CS48" s="166"/>
      <c r="CT48" s="166"/>
      <c r="CU48" s="166"/>
      <c r="CV48" s="166"/>
      <c r="CW48" s="167"/>
      <c r="CX48" s="370">
        <v>0.76041666666666663</v>
      </c>
      <c r="CY48" s="166"/>
      <c r="CZ48" s="165"/>
      <c r="DA48" s="165"/>
      <c r="DB48" s="165"/>
      <c r="DC48" s="174"/>
    </row>
    <row r="49" spans="13:107" ht="11.25" customHeight="1" x14ac:dyDescent="0.2">
      <c r="M49" s="278">
        <v>0.77083333333333803</v>
      </c>
      <c r="N49" s="162"/>
      <c r="O49" s="162"/>
      <c r="P49" s="162"/>
      <c r="Q49" s="162"/>
      <c r="R49" s="278">
        <v>0.77083333333333803</v>
      </c>
      <c r="S49" s="162"/>
      <c r="T49" s="352"/>
      <c r="U49" s="278">
        <v>0.77083333333333803</v>
      </c>
      <c r="V49" s="162"/>
      <c r="W49" s="162"/>
      <c r="X49" s="162"/>
      <c r="Y49" s="162"/>
      <c r="Z49" s="278">
        <v>0.77083333333333803</v>
      </c>
      <c r="AA49" s="162"/>
      <c r="AB49" s="352"/>
      <c r="AC49" s="163">
        <v>0.77083333333333803</v>
      </c>
      <c r="AD49" s="935" t="s">
        <v>450</v>
      </c>
      <c r="AE49" s="166"/>
      <c r="AF49" s="166"/>
      <c r="AG49" s="162"/>
      <c r="AH49" s="1351"/>
      <c r="AI49" s="1353"/>
      <c r="AJ49" s="1355"/>
      <c r="AK49" s="1357"/>
      <c r="AL49" s="572">
        <v>0.77083333333333337</v>
      </c>
      <c r="AM49" s="314"/>
      <c r="AN49" s="314"/>
      <c r="AO49" s="307"/>
      <c r="AP49" s="307"/>
      <c r="AQ49" s="307"/>
      <c r="AR49" s="368"/>
      <c r="AS49" s="572">
        <v>0.77083333333333337</v>
      </c>
      <c r="AT49" s="307"/>
      <c r="AU49" s="307"/>
      <c r="AV49" s="307"/>
      <c r="AW49" s="307"/>
      <c r="AX49" s="307"/>
      <c r="BB49" s="572">
        <v>0.77083333333333337</v>
      </c>
      <c r="BC49" s="314"/>
      <c r="BD49" s="314"/>
      <c r="BE49" s="307"/>
      <c r="BF49" s="307"/>
      <c r="BG49" s="319"/>
      <c r="BH49" s="369"/>
      <c r="BI49" s="572">
        <v>0.77083333333333337</v>
      </c>
      <c r="BJ49" s="974"/>
      <c r="BK49" s="350"/>
      <c r="BL49" s="350"/>
      <c r="BM49" s="350"/>
      <c r="BN49" s="166"/>
      <c r="BO49" s="166"/>
      <c r="BP49" s="166"/>
      <c r="BQ49" s="932"/>
      <c r="BR49" s="572">
        <v>0.77083333333333337</v>
      </c>
      <c r="BS49" s="314"/>
      <c r="BT49" s="314"/>
      <c r="BU49" s="307"/>
      <c r="BV49" s="307"/>
      <c r="BW49" s="307"/>
      <c r="BX49" s="1380"/>
      <c r="BY49" s="318">
        <v>0.77083333333333337</v>
      </c>
      <c r="BZ49" s="168"/>
      <c r="CA49" s="166"/>
      <c r="CB49" s="166"/>
      <c r="CC49" s="166"/>
      <c r="CD49" s="166"/>
      <c r="CE49" s="166"/>
      <c r="CF49" s="166"/>
      <c r="CG49" s="167"/>
      <c r="CH49" s="370">
        <v>0.77083333333333337</v>
      </c>
      <c r="CI49" s="351"/>
      <c r="CJ49" s="351"/>
      <c r="CK49" s="351"/>
      <c r="CL49" s="351"/>
      <c r="CM49" s="1415"/>
      <c r="CN49" s="1419"/>
      <c r="CO49" s="318">
        <v>0.77083333333333337</v>
      </c>
      <c r="CP49" s="322"/>
      <c r="CQ49" s="351"/>
      <c r="CR49" s="594"/>
      <c r="CS49" s="166"/>
      <c r="CT49" s="166"/>
      <c r="CU49" s="166"/>
      <c r="CV49" s="166"/>
      <c r="CW49" s="167"/>
      <c r="CX49" s="370">
        <v>0.77083333333333337</v>
      </c>
      <c r="CY49" s="166"/>
      <c r="CZ49" s="165"/>
      <c r="DA49" s="165"/>
      <c r="DB49" s="165"/>
      <c r="DC49" s="174"/>
    </row>
    <row r="50" spans="13:107" ht="11.25" customHeight="1" x14ac:dyDescent="0.2">
      <c r="M50" s="278">
        <v>0.781250000000005</v>
      </c>
      <c r="N50" s="162"/>
      <c r="O50" s="162"/>
      <c r="P50" s="162"/>
      <c r="Q50" s="162"/>
      <c r="R50" s="278">
        <v>0.781250000000005</v>
      </c>
      <c r="S50" s="162"/>
      <c r="T50" s="352"/>
      <c r="U50" s="278">
        <v>0.781250000000005</v>
      </c>
      <c r="V50" s="162"/>
      <c r="W50" s="162"/>
      <c r="X50" s="162"/>
      <c r="Y50" s="162"/>
      <c r="Z50" s="278">
        <v>0.781250000000005</v>
      </c>
      <c r="AA50" s="162"/>
      <c r="AB50" s="352"/>
      <c r="AC50" s="163">
        <v>0.781250000000005</v>
      </c>
      <c r="AD50" s="168"/>
      <c r="AE50" s="166"/>
      <c r="AF50" s="166"/>
      <c r="AG50" s="162"/>
      <c r="AH50" s="1352"/>
      <c r="AI50" s="1354"/>
      <c r="AJ50" s="1356"/>
      <c r="AK50" s="1358"/>
      <c r="AL50" s="572">
        <v>0.78125</v>
      </c>
      <c r="AM50" s="314"/>
      <c r="AN50" s="314"/>
      <c r="AO50" s="307"/>
      <c r="AP50" s="307"/>
      <c r="AQ50" s="307"/>
      <c r="AR50" s="368"/>
      <c r="AS50" s="572">
        <v>0.78125</v>
      </c>
      <c r="AT50" s="307"/>
      <c r="AU50" s="307"/>
      <c r="AV50" s="307"/>
      <c r="AW50" s="307"/>
      <c r="AX50" s="307"/>
      <c r="BB50" s="572">
        <v>0.78125</v>
      </c>
      <c r="BC50" s="314"/>
      <c r="BD50" s="314"/>
      <c r="BE50" s="307"/>
      <c r="BF50" s="307"/>
      <c r="BG50" s="319"/>
      <c r="BH50" s="369"/>
      <c r="BI50" s="572">
        <v>0.78125</v>
      </c>
      <c r="BJ50" s="974"/>
      <c r="BK50" s="350"/>
      <c r="BL50" s="350"/>
      <c r="BM50" s="350"/>
      <c r="BN50" s="166"/>
      <c r="BO50" s="166"/>
      <c r="BP50" s="166"/>
      <c r="BQ50" s="932"/>
      <c r="BR50" s="572">
        <v>0.78125</v>
      </c>
      <c r="BS50" s="314"/>
      <c r="BT50" s="314"/>
      <c r="BU50" s="307"/>
      <c r="BV50" s="307"/>
      <c r="BW50" s="307"/>
      <c r="BX50" s="1380"/>
      <c r="BY50" s="318">
        <v>0.78125</v>
      </c>
      <c r="BZ50" s="168"/>
      <c r="CA50" s="166"/>
      <c r="CB50" s="166"/>
      <c r="CC50" s="166"/>
      <c r="CD50" s="166"/>
      <c r="CE50" s="166"/>
      <c r="CF50" s="166"/>
      <c r="CG50" s="167"/>
      <c r="CH50" s="370">
        <v>0.78125</v>
      </c>
      <c r="CI50" s="351"/>
      <c r="CJ50" s="351"/>
      <c r="CK50" s="351"/>
      <c r="CL50" s="351"/>
      <c r="CM50" s="1415"/>
      <c r="CN50" s="1419"/>
      <c r="CO50" s="318">
        <v>0.78125</v>
      </c>
      <c r="CP50" s="322"/>
      <c r="CQ50" s="351"/>
      <c r="CR50" s="594"/>
      <c r="CS50" s="166"/>
      <c r="CT50" s="166"/>
      <c r="CU50" s="166"/>
      <c r="CV50" s="166"/>
      <c r="CW50" s="167"/>
      <c r="CX50" s="370">
        <v>0.78125</v>
      </c>
      <c r="CY50" s="166"/>
      <c r="CZ50" s="165"/>
      <c r="DA50" s="165"/>
      <c r="DB50" s="165"/>
      <c r="DC50" s="174"/>
    </row>
    <row r="51" spans="13:107" ht="11.25" customHeight="1" x14ac:dyDescent="0.2">
      <c r="M51" s="278">
        <v>0.79166666666667196</v>
      </c>
      <c r="N51" s="358"/>
      <c r="O51" s="358"/>
      <c r="P51" s="358"/>
      <c r="Q51" s="358"/>
      <c r="R51" s="278">
        <v>0.79166666666667196</v>
      </c>
      <c r="S51" s="357"/>
      <c r="T51" s="353"/>
      <c r="U51" s="278">
        <v>0.79166666666667196</v>
      </c>
      <c r="V51" s="358"/>
      <c r="W51" s="358"/>
      <c r="X51" s="358"/>
      <c r="Y51" s="358"/>
      <c r="Z51" s="278">
        <v>0.79166666666667196</v>
      </c>
      <c r="AA51" s="357"/>
      <c r="AB51" s="353"/>
      <c r="AC51" s="279">
        <v>0.79166666666667196</v>
      </c>
      <c r="AD51" s="984"/>
      <c r="AE51" s="962"/>
      <c r="AF51" s="962"/>
      <c r="AG51" s="962"/>
      <c r="AH51" s="962"/>
      <c r="AI51" s="962"/>
      <c r="AJ51" s="962"/>
      <c r="AK51" s="963"/>
      <c r="AL51" s="573">
        <v>0.79166666666666663</v>
      </c>
      <c r="AM51" s="380"/>
      <c r="AN51" s="380"/>
      <c r="AO51" s="327"/>
      <c r="AP51" s="327"/>
      <c r="AQ51" s="327"/>
      <c r="AR51" s="579" t="s">
        <v>291</v>
      </c>
      <c r="AS51" s="573">
        <v>0.79166666666666663</v>
      </c>
      <c r="AT51" s="326"/>
      <c r="AU51" s="327"/>
      <c r="AV51" s="327"/>
      <c r="AW51" s="327"/>
      <c r="AX51" s="327"/>
      <c r="AY51" s="327"/>
      <c r="AZ51" s="170"/>
      <c r="BA51" s="171"/>
      <c r="BB51" s="573">
        <v>0.79166666666666663</v>
      </c>
      <c r="BC51" s="380"/>
      <c r="BD51" s="380"/>
      <c r="BE51" s="327"/>
      <c r="BF51" s="327"/>
      <c r="BG51" s="328"/>
      <c r="BH51" s="381" t="s">
        <v>291</v>
      </c>
      <c r="BI51" s="573">
        <v>0.79166666666666663</v>
      </c>
      <c r="BJ51" s="975"/>
      <c r="BK51" s="976"/>
      <c r="BL51" s="976"/>
      <c r="BM51" s="976"/>
      <c r="BN51" s="962"/>
      <c r="BO51" s="962"/>
      <c r="BP51" s="962"/>
      <c r="BQ51" s="963"/>
      <c r="BR51" s="573">
        <v>0.79166666666666663</v>
      </c>
      <c r="BS51" s="379"/>
      <c r="BT51" s="380"/>
      <c r="BU51" s="327"/>
      <c r="BV51" s="327"/>
      <c r="BW51" s="327"/>
      <c r="BX51" s="1466"/>
      <c r="BY51" s="379">
        <v>0.79166666666666663</v>
      </c>
      <c r="BZ51" s="169"/>
      <c r="CA51" s="170"/>
      <c r="CB51" s="170"/>
      <c r="CC51" s="170"/>
      <c r="CD51" s="170"/>
      <c r="CE51" s="170"/>
      <c r="CF51" s="170"/>
      <c r="CG51" s="171"/>
      <c r="CH51" s="1026">
        <v>0.79166666666666663</v>
      </c>
      <c r="CI51" s="327"/>
      <c r="CJ51" s="327"/>
      <c r="CK51" s="327"/>
      <c r="CL51" s="327"/>
      <c r="CM51" s="1417"/>
      <c r="CN51" s="1420"/>
      <c r="CO51" s="318">
        <v>0.79166666666666663</v>
      </c>
      <c r="CP51" s="326"/>
      <c r="CQ51" s="327"/>
      <c r="CR51" s="621"/>
      <c r="CS51" s="170"/>
      <c r="CT51" s="170"/>
      <c r="CU51" s="170"/>
      <c r="CV51" s="170"/>
      <c r="CW51" s="171"/>
      <c r="CX51" s="370">
        <v>0.79166666666666663</v>
      </c>
      <c r="CY51" s="170"/>
      <c r="CZ51" s="194"/>
      <c r="DA51" s="194"/>
      <c r="DB51" s="194"/>
      <c r="DC51" s="255"/>
    </row>
    <row r="52" spans="13:107" ht="18" customHeight="1" x14ac:dyDescent="0.15">
      <c r="R52" s="286"/>
      <c r="S52" s="1145" t="s">
        <v>292</v>
      </c>
      <c r="T52" s="286"/>
      <c r="U52" s="286"/>
      <c r="Z52" s="286"/>
      <c r="AA52" s="1145" t="s">
        <v>292</v>
      </c>
      <c r="AB52" s="286"/>
      <c r="AM52" s="1145" t="s">
        <v>292</v>
      </c>
      <c r="BC52" s="1145" t="s">
        <v>292</v>
      </c>
      <c r="BS52" s="1145" t="s">
        <v>292</v>
      </c>
      <c r="CO52" s="286"/>
      <c r="CX52" s="286"/>
    </row>
    <row r="53" spans="13:107" ht="11.25" customHeight="1" x14ac:dyDescent="0.2">
      <c r="S53" s="1146" t="s">
        <v>294</v>
      </c>
      <c r="AA53" s="1174" t="s">
        <v>294</v>
      </c>
      <c r="AM53" s="1146" t="s">
        <v>451</v>
      </c>
      <c r="BC53" s="1146" t="s">
        <v>452</v>
      </c>
      <c r="BS53" s="1146" t="s">
        <v>453</v>
      </c>
    </row>
    <row r="54" spans="13:107" ht="11.25" customHeight="1" x14ac:dyDescent="0.15">
      <c r="AH54" s="312"/>
      <c r="AI54" s="312"/>
      <c r="AJ54" s="308"/>
      <c r="AK54" s="308"/>
    </row>
    <row r="55" spans="13:107" ht="11.25" customHeight="1" x14ac:dyDescent="0.2">
      <c r="AH55" s="307"/>
      <c r="AI55" s="307"/>
      <c r="AJ55" s="308"/>
      <c r="AK55" s="308"/>
    </row>
  </sheetData>
  <mergeCells count="186">
    <mergeCell ref="AA4:AB4"/>
    <mergeCell ref="AA9:AA25"/>
    <mergeCell ref="AB9:AB25"/>
    <mergeCell ref="BH37:BH39"/>
    <mergeCell ref="BX37:BX39"/>
    <mergeCell ref="BX44:BX51"/>
    <mergeCell ref="BH45:BH47"/>
    <mergeCell ref="BH29:BH30"/>
    <mergeCell ref="BX29:BX30"/>
    <mergeCell ref="BH17:BH19"/>
    <mergeCell ref="BX17:BX19"/>
    <mergeCell ref="AT7:AT18"/>
    <mergeCell ref="AU7:AU18"/>
    <mergeCell ref="AV7:AV18"/>
    <mergeCell ref="AW7:AW18"/>
    <mergeCell ref="AX9:AX20"/>
    <mergeCell ref="AY9:AY20"/>
    <mergeCell ref="AZ9:AZ20"/>
    <mergeCell ref="BA9:BA20"/>
    <mergeCell ref="AT23:AT34"/>
    <mergeCell ref="AU23:AU34"/>
    <mergeCell ref="AV23:AV34"/>
    <mergeCell ref="AW23:AW34"/>
    <mergeCell ref="AX25:AX36"/>
    <mergeCell ref="N27:N43"/>
    <mergeCell ref="O27:O43"/>
    <mergeCell ref="P27:P43"/>
    <mergeCell ref="Q27:Q43"/>
    <mergeCell ref="AP29:AP37"/>
    <mergeCell ref="AQ29:AQ37"/>
    <mergeCell ref="AM27:AM35"/>
    <mergeCell ref="AN27:AN35"/>
    <mergeCell ref="AO27:AO35"/>
    <mergeCell ref="AF27:AF34"/>
    <mergeCell ref="AG27:AG34"/>
    <mergeCell ref="AH29:AH36"/>
    <mergeCell ref="AI29:AI36"/>
    <mergeCell ref="AJ29:AJ36"/>
    <mergeCell ref="AK29:AK36"/>
    <mergeCell ref="AR29:AR30"/>
    <mergeCell ref="AR37:AR39"/>
    <mergeCell ref="BD7:BD19"/>
    <mergeCell ref="BC7:BC19"/>
    <mergeCell ref="AD11:AD22"/>
    <mergeCell ref="AE11:AE22"/>
    <mergeCell ref="AF11:AF22"/>
    <mergeCell ref="AG11:AG22"/>
    <mergeCell ref="AH13:AH24"/>
    <mergeCell ref="AI13:AI24"/>
    <mergeCell ref="AJ13:AJ24"/>
    <mergeCell ref="AK13:AK24"/>
    <mergeCell ref="AD27:AD34"/>
    <mergeCell ref="AE27:AE34"/>
    <mergeCell ref="N4:Q4"/>
    <mergeCell ref="N7:N23"/>
    <mergeCell ref="O7:O23"/>
    <mergeCell ref="P7:P23"/>
    <mergeCell ref="Q7:Q23"/>
    <mergeCell ref="S4:T4"/>
    <mergeCell ref="S9:S25"/>
    <mergeCell ref="T9:T25"/>
    <mergeCell ref="CF2:CG2"/>
    <mergeCell ref="AP9:AP25"/>
    <mergeCell ref="AQ9:AQ25"/>
    <mergeCell ref="AR25:AR27"/>
    <mergeCell ref="BG9:BG21"/>
    <mergeCell ref="BS4:BW4"/>
    <mergeCell ref="BJ4:BQ4"/>
    <mergeCell ref="V4:Y4"/>
    <mergeCell ref="V7:V23"/>
    <mergeCell ref="W7:W23"/>
    <mergeCell ref="X7:X23"/>
    <mergeCell ref="Y7:Y23"/>
    <mergeCell ref="V27:V43"/>
    <mergeCell ref="W27:W43"/>
    <mergeCell ref="X27:X43"/>
    <mergeCell ref="Y27:Y43"/>
    <mergeCell ref="CP2:CS2"/>
    <mergeCell ref="CT2:CU2"/>
    <mergeCell ref="CV2:CW2"/>
    <mergeCell ref="BZ4:CG4"/>
    <mergeCell ref="CE8:CE18"/>
    <mergeCell ref="CF8:CF18"/>
    <mergeCell ref="CG8:CG18"/>
    <mergeCell ref="BX9:BX10"/>
    <mergeCell ref="AR45:AR47"/>
    <mergeCell ref="AS4:BA4"/>
    <mergeCell ref="CM35:CM37"/>
    <mergeCell ref="CM46:CM51"/>
    <mergeCell ref="CN27:CN29"/>
    <mergeCell ref="CN30:CN32"/>
    <mergeCell ref="CN35:CN37"/>
    <mergeCell ref="CN46:CN51"/>
    <mergeCell ref="BS7:BS23"/>
    <mergeCell ref="BT7:BT23"/>
    <mergeCell ref="BU7:BU23"/>
    <mergeCell ref="BV9:BV25"/>
    <mergeCell ref="BW9:BW25"/>
    <mergeCell ref="CD31:CD42"/>
    <mergeCell ref="CE31:CE42"/>
    <mergeCell ref="CF31:CF42"/>
    <mergeCell ref="CG31:CG42"/>
    <mergeCell ref="A1:K1"/>
    <mergeCell ref="M1:DC1"/>
    <mergeCell ref="AD4:AK4"/>
    <mergeCell ref="AM4:AQ4"/>
    <mergeCell ref="AM7:AM23"/>
    <mergeCell ref="AN7:AN23"/>
    <mergeCell ref="AO7:AO23"/>
    <mergeCell ref="AD2:AG2"/>
    <mergeCell ref="AH2:AI2"/>
    <mergeCell ref="AJ2:AK2"/>
    <mergeCell ref="AS2:AT2"/>
    <mergeCell ref="AU2:AV2"/>
    <mergeCell ref="AW2:AX2"/>
    <mergeCell ref="BH2:BJ2"/>
    <mergeCell ref="BN2:BO2"/>
    <mergeCell ref="BP2:BQ2"/>
    <mergeCell ref="CD2:CE2"/>
    <mergeCell ref="AR9:AR10"/>
    <mergeCell ref="AR17:AR19"/>
    <mergeCell ref="BC4:BG4"/>
    <mergeCell ref="CM30:CM32"/>
    <mergeCell ref="CC6:CC17"/>
    <mergeCell ref="CD8:CD18"/>
    <mergeCell ref="CB20:CB27"/>
    <mergeCell ref="CC20:CC27"/>
    <mergeCell ref="CD21:CD28"/>
    <mergeCell ref="CE21:CE28"/>
    <mergeCell ref="CF21:CF28"/>
    <mergeCell ref="CG21:CG28"/>
    <mergeCell ref="CX4:DC4"/>
    <mergeCell ref="CI4:CM4"/>
    <mergeCell ref="CP4:CW4"/>
    <mergeCell ref="CB6:CB17"/>
    <mergeCell ref="CM27:CM29"/>
    <mergeCell ref="CN9:CN10"/>
    <mergeCell ref="CN19:CN21"/>
    <mergeCell ref="CP7:CP14"/>
    <mergeCell ref="CQ7:CQ14"/>
    <mergeCell ref="CR7:CR14"/>
    <mergeCell ref="CS7:CS14"/>
    <mergeCell ref="CT9:CT16"/>
    <mergeCell ref="CU9:CU16"/>
    <mergeCell ref="CV9:CV16"/>
    <mergeCell ref="CW9:CW16"/>
    <mergeCell ref="CP17:CP24"/>
    <mergeCell ref="CQ17:CQ24"/>
    <mergeCell ref="CR17:CR24"/>
    <mergeCell ref="BM7:BM22"/>
    <mergeCell ref="BN9:BN24"/>
    <mergeCell ref="BO9:BO24"/>
    <mergeCell ref="BP9:BP24"/>
    <mergeCell ref="BQ9:BQ24"/>
    <mergeCell ref="BF9:BF21"/>
    <mergeCell ref="BE7:BE19"/>
    <mergeCell ref="BZ20:BZ27"/>
    <mergeCell ref="CA20:CA27"/>
    <mergeCell ref="CA6:CA17"/>
    <mergeCell ref="BZ6:BZ17"/>
    <mergeCell ref="BH25:BH27"/>
    <mergeCell ref="BH9:BH10"/>
    <mergeCell ref="CS17:CS24"/>
    <mergeCell ref="CT19:CT26"/>
    <mergeCell ref="CU19:CU26"/>
    <mergeCell ref="CV19:CV26"/>
    <mergeCell ref="CW19:CW26"/>
    <mergeCell ref="AI39:AI40"/>
    <mergeCell ref="AD41:AD48"/>
    <mergeCell ref="AE41:AE48"/>
    <mergeCell ref="AF41:AF48"/>
    <mergeCell ref="AG41:AG48"/>
    <mergeCell ref="AH43:AH50"/>
    <mergeCell ref="AI43:AI50"/>
    <mergeCell ref="AJ43:AJ50"/>
    <mergeCell ref="AK43:AK50"/>
    <mergeCell ref="AY25:AY36"/>
    <mergeCell ref="AZ25:AZ36"/>
    <mergeCell ref="BA25:BA36"/>
    <mergeCell ref="BZ30:BZ41"/>
    <mergeCell ref="CA30:CA41"/>
    <mergeCell ref="CB30:CB41"/>
    <mergeCell ref="CC30:CC41"/>
    <mergeCell ref="BJ7:BJ22"/>
    <mergeCell ref="BK7:BK22"/>
    <mergeCell ref="BL7:BL22"/>
  </mergeCells>
  <phoneticPr fontId="12" type="noConversion"/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96290-BF6A-41F3-A54E-6F8C78ED3B3B}">
  <sheetPr codeName="Sheet2"/>
  <dimension ref="A1:L27"/>
  <sheetViews>
    <sheetView topLeftCell="C1" workbookViewId="0">
      <selection activeCell="A2" sqref="A2"/>
    </sheetView>
  </sheetViews>
  <sheetFormatPr baseColWidth="10" defaultColWidth="8.83203125" defaultRowHeight="15" x14ac:dyDescent="0.2"/>
  <cols>
    <col min="1" max="1" width="8.5" customWidth="1"/>
    <col min="4" max="4" width="52.5" bestFit="1" customWidth="1"/>
    <col min="5" max="5" width="9.5" customWidth="1"/>
    <col min="6" max="6" width="14.5" customWidth="1"/>
    <col min="7" max="8" width="14" customWidth="1"/>
    <col min="10" max="10" width="16.5" customWidth="1"/>
    <col min="11" max="11" width="14.5" bestFit="1" customWidth="1"/>
    <col min="12" max="12" width="13.83203125" customWidth="1"/>
  </cols>
  <sheetData>
    <row r="1" spans="1:12" ht="64" x14ac:dyDescent="0.2">
      <c r="A1" s="35" t="s">
        <v>1452</v>
      </c>
      <c r="B1" s="38" t="s">
        <v>1077</v>
      </c>
      <c r="C1" s="38" t="s">
        <v>997</v>
      </c>
      <c r="D1" s="36" t="s">
        <v>998</v>
      </c>
      <c r="E1" s="36" t="s">
        <v>999</v>
      </c>
      <c r="F1" s="37" t="s">
        <v>1000</v>
      </c>
      <c r="G1" s="36" t="s">
        <v>1453</v>
      </c>
      <c r="H1" s="39" t="s">
        <v>1454</v>
      </c>
      <c r="J1" s="59" t="s">
        <v>1455</v>
      </c>
      <c r="K1" s="35" t="s">
        <v>1</v>
      </c>
      <c r="L1" s="59" t="s">
        <v>1456</v>
      </c>
    </row>
    <row r="2" spans="1:12" x14ac:dyDescent="0.2">
      <c r="A2" s="40" t="s">
        <v>66</v>
      </c>
      <c r="B2" s="41">
        <v>1</v>
      </c>
      <c r="C2" s="42" t="s">
        <v>1014</v>
      </c>
      <c r="D2" s="40" t="s">
        <v>1098</v>
      </c>
      <c r="E2" s="43">
        <v>3</v>
      </c>
      <c r="F2" s="43">
        <v>0.5</v>
      </c>
      <c r="G2" s="43">
        <v>68</v>
      </c>
      <c r="H2" s="44">
        <f>G2/9</f>
        <v>7.5555555555555554</v>
      </c>
      <c r="J2" s="57" t="s">
        <v>3</v>
      </c>
      <c r="K2" s="57" t="s">
        <v>4</v>
      </c>
      <c r="L2" s="58">
        <v>16</v>
      </c>
    </row>
    <row r="3" spans="1:12" x14ac:dyDescent="0.2">
      <c r="A3" s="40" t="s">
        <v>66</v>
      </c>
      <c r="B3" s="41">
        <v>1</v>
      </c>
      <c r="C3" s="42" t="s">
        <v>1014</v>
      </c>
      <c r="D3" s="43" t="s">
        <v>1112</v>
      </c>
      <c r="E3" s="43">
        <v>8</v>
      </c>
      <c r="F3" s="43">
        <v>0.5</v>
      </c>
      <c r="G3" s="43">
        <v>68</v>
      </c>
      <c r="H3" s="44">
        <f t="shared" ref="H3:H25" si="0">G3/9</f>
        <v>7.5555555555555554</v>
      </c>
      <c r="J3" s="58" t="s">
        <v>8</v>
      </c>
      <c r="K3" s="58" t="s">
        <v>4</v>
      </c>
      <c r="L3" s="58">
        <v>15</v>
      </c>
    </row>
    <row r="4" spans="1:12" x14ac:dyDescent="0.2">
      <c r="A4" s="40" t="s">
        <v>66</v>
      </c>
      <c r="B4" s="41">
        <v>1</v>
      </c>
      <c r="C4" s="42" t="s">
        <v>1014</v>
      </c>
      <c r="D4" s="43" t="s">
        <v>1122</v>
      </c>
      <c r="E4" s="43">
        <v>2</v>
      </c>
      <c r="F4" s="43">
        <v>0.5</v>
      </c>
      <c r="G4" s="43">
        <v>68</v>
      </c>
      <c r="H4" s="44">
        <f t="shared" si="0"/>
        <v>7.5555555555555554</v>
      </c>
      <c r="J4" s="58" t="s">
        <v>10</v>
      </c>
      <c r="K4" s="58" t="s">
        <v>4</v>
      </c>
      <c r="L4" s="58">
        <v>12</v>
      </c>
    </row>
    <row r="5" spans="1:12" x14ac:dyDescent="0.2">
      <c r="A5" s="40" t="s">
        <v>66</v>
      </c>
      <c r="B5" s="41">
        <v>2</v>
      </c>
      <c r="C5" s="42" t="s">
        <v>1014</v>
      </c>
      <c r="D5" s="43" t="s">
        <v>1125</v>
      </c>
      <c r="E5" s="43">
        <v>3</v>
      </c>
      <c r="F5" s="43">
        <v>0.5</v>
      </c>
      <c r="G5" s="43">
        <v>67</v>
      </c>
      <c r="H5" s="44">
        <f t="shared" si="0"/>
        <v>7.4444444444444446</v>
      </c>
      <c r="J5" s="58" t="s">
        <v>13</v>
      </c>
      <c r="K5" s="58" t="s">
        <v>14</v>
      </c>
      <c r="L5" s="58">
        <v>8</v>
      </c>
    </row>
    <row r="6" spans="1:12" x14ac:dyDescent="0.2">
      <c r="A6" s="40" t="s">
        <v>66</v>
      </c>
      <c r="B6" s="41">
        <v>2</v>
      </c>
      <c r="C6" s="42" t="s">
        <v>1014</v>
      </c>
      <c r="D6" s="43" t="s">
        <v>1130</v>
      </c>
      <c r="E6" s="43">
        <v>6</v>
      </c>
      <c r="F6" s="43">
        <v>0.25</v>
      </c>
      <c r="G6" s="43">
        <v>67</v>
      </c>
      <c r="H6" s="44">
        <f t="shared" si="0"/>
        <v>7.4444444444444446</v>
      </c>
      <c r="J6" s="58" t="s">
        <v>16</v>
      </c>
      <c r="K6" s="58" t="s">
        <v>17</v>
      </c>
      <c r="L6" s="58">
        <v>16</v>
      </c>
    </row>
    <row r="7" spans="1:12" x14ac:dyDescent="0.2">
      <c r="A7" s="40" t="s">
        <v>66</v>
      </c>
      <c r="B7" s="41">
        <v>2</v>
      </c>
      <c r="C7" s="42" t="s">
        <v>1014</v>
      </c>
      <c r="D7" s="43" t="s">
        <v>1137</v>
      </c>
      <c r="E7" s="43">
        <v>4</v>
      </c>
      <c r="F7" s="43"/>
      <c r="G7" s="43">
        <v>67</v>
      </c>
      <c r="H7" s="44">
        <f t="shared" si="0"/>
        <v>7.4444444444444446</v>
      </c>
      <c r="J7" s="58" t="s">
        <v>18</v>
      </c>
      <c r="K7" s="58" t="s">
        <v>19</v>
      </c>
      <c r="L7" s="58">
        <v>15</v>
      </c>
    </row>
    <row r="8" spans="1:12" x14ac:dyDescent="0.2">
      <c r="A8" s="40" t="s">
        <v>66</v>
      </c>
      <c r="B8" s="41">
        <v>3</v>
      </c>
      <c r="C8" s="42" t="s">
        <v>1014</v>
      </c>
      <c r="D8" s="43" t="s">
        <v>1138</v>
      </c>
      <c r="E8" s="43">
        <v>3</v>
      </c>
      <c r="F8" s="43">
        <v>0.5</v>
      </c>
      <c r="G8" s="43">
        <v>64</v>
      </c>
      <c r="H8" s="44">
        <f t="shared" si="0"/>
        <v>7.1111111111111107</v>
      </c>
      <c r="J8" s="58" t="s">
        <v>22</v>
      </c>
      <c r="K8" s="58" t="s">
        <v>23</v>
      </c>
      <c r="L8" s="58">
        <v>5</v>
      </c>
    </row>
    <row r="9" spans="1:12" x14ac:dyDescent="0.2">
      <c r="A9" s="40" t="s">
        <v>66</v>
      </c>
      <c r="B9" s="41">
        <v>3</v>
      </c>
      <c r="C9" s="42" t="s">
        <v>1014</v>
      </c>
      <c r="D9" s="43" t="s">
        <v>1144</v>
      </c>
      <c r="E9" s="43">
        <v>3</v>
      </c>
      <c r="F9" s="43"/>
      <c r="G9" s="43">
        <v>64</v>
      </c>
      <c r="H9" s="44">
        <f t="shared" si="0"/>
        <v>7.1111111111111107</v>
      </c>
      <c r="J9" s="58" t="s">
        <v>26</v>
      </c>
      <c r="K9" s="58" t="s">
        <v>27</v>
      </c>
      <c r="L9" s="58">
        <v>13</v>
      </c>
    </row>
    <row r="10" spans="1:12" x14ac:dyDescent="0.2">
      <c r="A10" s="40" t="s">
        <v>66</v>
      </c>
      <c r="B10" s="41">
        <v>3</v>
      </c>
      <c r="C10" s="42" t="s">
        <v>1014</v>
      </c>
      <c r="D10" s="43" t="s">
        <v>1148</v>
      </c>
      <c r="E10" s="43">
        <v>3</v>
      </c>
      <c r="F10" s="43"/>
      <c r="G10" s="43">
        <v>64</v>
      </c>
      <c r="H10" s="44">
        <f t="shared" si="0"/>
        <v>7.1111111111111107</v>
      </c>
      <c r="J10" s="58" t="s">
        <v>28</v>
      </c>
      <c r="K10" s="58" t="s">
        <v>4</v>
      </c>
      <c r="L10" s="58">
        <v>15</v>
      </c>
    </row>
    <row r="11" spans="1:12" x14ac:dyDescent="0.2">
      <c r="A11" s="40" t="s">
        <v>66</v>
      </c>
      <c r="B11" s="41">
        <v>4</v>
      </c>
      <c r="C11" s="42" t="s">
        <v>1014</v>
      </c>
      <c r="D11" s="43" t="s">
        <v>1151</v>
      </c>
      <c r="E11" s="43">
        <v>6</v>
      </c>
      <c r="F11" s="43">
        <v>0.5</v>
      </c>
      <c r="G11" s="43">
        <v>65</v>
      </c>
      <c r="H11" s="44">
        <f t="shared" si="0"/>
        <v>7.2222222222222223</v>
      </c>
      <c r="J11" s="58" t="s">
        <v>29</v>
      </c>
      <c r="K11" s="58" t="s">
        <v>30</v>
      </c>
      <c r="L11" s="58">
        <v>6</v>
      </c>
    </row>
    <row r="12" spans="1:12" x14ac:dyDescent="0.2">
      <c r="A12" s="40" t="s">
        <v>66</v>
      </c>
      <c r="B12" s="41">
        <v>4</v>
      </c>
      <c r="C12" s="42" t="s">
        <v>1014</v>
      </c>
      <c r="D12" s="43" t="s">
        <v>1162</v>
      </c>
      <c r="E12" s="43">
        <v>7</v>
      </c>
      <c r="F12" s="43">
        <v>0.75</v>
      </c>
      <c r="G12" s="43">
        <v>65</v>
      </c>
      <c r="H12" s="44">
        <f t="shared" si="0"/>
        <v>7.2222222222222223</v>
      </c>
      <c r="J12" s="58" t="s">
        <v>31</v>
      </c>
      <c r="K12" s="58" t="s">
        <v>30</v>
      </c>
      <c r="L12" s="58">
        <v>7</v>
      </c>
    </row>
    <row r="13" spans="1:12" x14ac:dyDescent="0.2">
      <c r="A13" s="40" t="s">
        <v>66</v>
      </c>
      <c r="B13" s="41">
        <v>4</v>
      </c>
      <c r="C13" s="42" t="s">
        <v>1014</v>
      </c>
      <c r="D13" s="43" t="s">
        <v>1171</v>
      </c>
      <c r="E13" s="43">
        <v>4</v>
      </c>
      <c r="F13" s="43">
        <v>0.25</v>
      </c>
      <c r="G13" s="43">
        <v>65</v>
      </c>
      <c r="H13" s="44">
        <f t="shared" si="0"/>
        <v>7.2222222222222223</v>
      </c>
      <c r="J13" s="58" t="s">
        <v>32</v>
      </c>
      <c r="K13" s="58" t="s">
        <v>30</v>
      </c>
      <c r="L13" s="58">
        <v>8</v>
      </c>
    </row>
    <row r="14" spans="1:12" x14ac:dyDescent="0.2">
      <c r="A14" s="40" t="s">
        <v>66</v>
      </c>
      <c r="B14" s="41">
        <v>4</v>
      </c>
      <c r="C14" s="42" t="s">
        <v>1014</v>
      </c>
      <c r="D14" s="43" t="s">
        <v>1179</v>
      </c>
      <c r="E14" s="43">
        <v>6</v>
      </c>
      <c r="F14" s="43"/>
      <c r="G14" s="43">
        <v>65</v>
      </c>
      <c r="H14" s="44">
        <f t="shared" si="0"/>
        <v>7.2222222222222223</v>
      </c>
      <c r="J14" s="58" t="s">
        <v>33</v>
      </c>
      <c r="K14" s="58" t="s">
        <v>34</v>
      </c>
      <c r="L14" s="58">
        <v>11</v>
      </c>
    </row>
    <row r="15" spans="1:12" x14ac:dyDescent="0.2">
      <c r="A15" s="40" t="s">
        <v>66</v>
      </c>
      <c r="B15" s="41">
        <v>4</v>
      </c>
      <c r="C15" s="42" t="s">
        <v>1014</v>
      </c>
      <c r="D15" s="43" t="s">
        <v>1180</v>
      </c>
      <c r="E15" s="43">
        <v>8</v>
      </c>
      <c r="F15" s="43">
        <v>1</v>
      </c>
      <c r="G15" s="43">
        <v>65</v>
      </c>
      <c r="H15" s="44">
        <f t="shared" si="0"/>
        <v>7.2222222222222223</v>
      </c>
      <c r="J15" s="58" t="s">
        <v>36</v>
      </c>
      <c r="K15" s="58" t="s">
        <v>34</v>
      </c>
      <c r="L15" s="58">
        <v>11</v>
      </c>
    </row>
    <row r="16" spans="1:12" x14ac:dyDescent="0.2">
      <c r="A16" s="40" t="s">
        <v>66</v>
      </c>
      <c r="B16" s="41">
        <v>6</v>
      </c>
      <c r="C16" s="42" t="s">
        <v>1014</v>
      </c>
      <c r="D16" s="43" t="s">
        <v>1189</v>
      </c>
      <c r="E16" s="43">
        <v>3</v>
      </c>
      <c r="F16" s="43"/>
      <c r="G16" s="43">
        <v>67</v>
      </c>
      <c r="H16" s="44">
        <f t="shared" si="0"/>
        <v>7.4444444444444446</v>
      </c>
      <c r="J16" s="58" t="s">
        <v>37</v>
      </c>
      <c r="K16" s="58" t="s">
        <v>34</v>
      </c>
      <c r="L16" s="58">
        <v>9</v>
      </c>
    </row>
    <row r="17" spans="1:12" x14ac:dyDescent="0.2">
      <c r="A17" s="40" t="s">
        <v>66</v>
      </c>
      <c r="B17" s="41">
        <v>6</v>
      </c>
      <c r="C17" s="42" t="s">
        <v>1014</v>
      </c>
      <c r="D17" s="43" t="s">
        <v>1191</v>
      </c>
      <c r="E17" s="43">
        <v>4</v>
      </c>
      <c r="F17" s="43">
        <v>0.25</v>
      </c>
      <c r="G17" s="43">
        <v>67</v>
      </c>
      <c r="H17" s="44">
        <f t="shared" si="0"/>
        <v>7.4444444444444446</v>
      </c>
      <c r="J17" s="58" t="s">
        <v>38</v>
      </c>
      <c r="K17" s="58" t="s">
        <v>34</v>
      </c>
      <c r="L17" s="58">
        <v>10</v>
      </c>
    </row>
    <row r="18" spans="1:12" x14ac:dyDescent="0.2">
      <c r="A18" s="40" t="s">
        <v>66</v>
      </c>
      <c r="B18" s="41">
        <v>2</v>
      </c>
      <c r="C18" s="42" t="s">
        <v>1024</v>
      </c>
      <c r="D18" s="43" t="s">
        <v>1112</v>
      </c>
      <c r="E18" s="43">
        <v>8</v>
      </c>
      <c r="F18" s="43">
        <v>0.5</v>
      </c>
      <c r="G18" s="43">
        <v>34</v>
      </c>
      <c r="H18" s="44">
        <f t="shared" si="0"/>
        <v>3.7777777777777777</v>
      </c>
    </row>
    <row r="19" spans="1:12" x14ac:dyDescent="0.2">
      <c r="A19" s="40" t="s">
        <v>66</v>
      </c>
      <c r="B19" s="41">
        <v>2</v>
      </c>
      <c r="C19" s="42" t="s">
        <v>1024</v>
      </c>
      <c r="D19" s="43" t="s">
        <v>1125</v>
      </c>
      <c r="E19" s="43">
        <v>3</v>
      </c>
      <c r="F19" s="43">
        <v>0.5</v>
      </c>
      <c r="G19" s="43">
        <v>34</v>
      </c>
      <c r="H19" s="44">
        <f t="shared" si="0"/>
        <v>3.7777777777777777</v>
      </c>
    </row>
    <row r="20" spans="1:12" x14ac:dyDescent="0.2">
      <c r="A20" s="40" t="s">
        <v>66</v>
      </c>
      <c r="B20" s="41">
        <v>3</v>
      </c>
      <c r="C20" s="42" t="s">
        <v>1024</v>
      </c>
      <c r="D20" s="43" t="s">
        <v>1130</v>
      </c>
      <c r="E20" s="43">
        <v>6</v>
      </c>
      <c r="F20" s="43">
        <v>0.25</v>
      </c>
      <c r="G20" s="43">
        <v>23</v>
      </c>
      <c r="H20" s="44">
        <f t="shared" si="0"/>
        <v>2.5555555555555554</v>
      </c>
    </row>
    <row r="21" spans="1:12" x14ac:dyDescent="0.2">
      <c r="A21" s="40" t="s">
        <v>66</v>
      </c>
      <c r="B21" s="41">
        <v>3</v>
      </c>
      <c r="C21" s="42" t="s">
        <v>1024</v>
      </c>
      <c r="D21" s="43" t="s">
        <v>1137</v>
      </c>
      <c r="E21" s="43">
        <v>4</v>
      </c>
      <c r="F21" s="43"/>
      <c r="G21" s="43">
        <v>23</v>
      </c>
      <c r="H21" s="44">
        <f t="shared" si="0"/>
        <v>2.5555555555555554</v>
      </c>
    </row>
    <row r="22" spans="1:12" x14ac:dyDescent="0.2">
      <c r="A22" s="40" t="s">
        <v>66</v>
      </c>
      <c r="B22" s="41">
        <v>5</v>
      </c>
      <c r="C22" s="42" t="s">
        <v>1024</v>
      </c>
      <c r="D22" s="43" t="s">
        <v>1138</v>
      </c>
      <c r="E22" s="43">
        <v>3</v>
      </c>
      <c r="F22" s="43"/>
      <c r="G22" s="43">
        <v>27</v>
      </c>
      <c r="H22" s="44">
        <f t="shared" si="0"/>
        <v>3</v>
      </c>
    </row>
    <row r="23" spans="1:12" x14ac:dyDescent="0.2">
      <c r="A23" s="40" t="s">
        <v>66</v>
      </c>
      <c r="B23" s="41">
        <v>5</v>
      </c>
      <c r="C23" s="42" t="s">
        <v>1024</v>
      </c>
      <c r="D23" s="43" t="s">
        <v>1148</v>
      </c>
      <c r="E23" s="43">
        <v>3</v>
      </c>
      <c r="F23" s="43"/>
      <c r="G23" s="43">
        <v>27</v>
      </c>
      <c r="H23" s="44">
        <f t="shared" si="0"/>
        <v>3</v>
      </c>
    </row>
    <row r="24" spans="1:12" x14ac:dyDescent="0.2">
      <c r="A24" s="40" t="s">
        <v>66</v>
      </c>
      <c r="B24" s="41">
        <v>6</v>
      </c>
      <c r="C24" s="42" t="s">
        <v>1024</v>
      </c>
      <c r="D24" s="43" t="s">
        <v>1151</v>
      </c>
      <c r="E24" s="43">
        <v>6</v>
      </c>
      <c r="F24" s="43">
        <v>0.5</v>
      </c>
      <c r="G24" s="43">
        <v>25</v>
      </c>
      <c r="H24" s="44">
        <f t="shared" si="0"/>
        <v>2.7777777777777777</v>
      </c>
    </row>
    <row r="25" spans="1:12" x14ac:dyDescent="0.2">
      <c r="A25" s="40" t="s">
        <v>66</v>
      </c>
      <c r="B25" s="41">
        <v>6</v>
      </c>
      <c r="C25" s="42" t="s">
        <v>1024</v>
      </c>
      <c r="D25" s="43" t="s">
        <v>1180</v>
      </c>
      <c r="E25" s="43">
        <v>8</v>
      </c>
      <c r="F25" s="43">
        <v>1</v>
      </c>
      <c r="G25" s="43">
        <v>25</v>
      </c>
      <c r="H25" s="44">
        <f t="shared" si="0"/>
        <v>2.7777777777777777</v>
      </c>
    </row>
    <row r="26" spans="1:12" x14ac:dyDescent="0.2">
      <c r="A26" s="40" t="s">
        <v>66</v>
      </c>
      <c r="B26" s="41">
        <v>10</v>
      </c>
      <c r="C26" s="42" t="s">
        <v>1024</v>
      </c>
      <c r="D26" s="43" t="s">
        <v>1189</v>
      </c>
      <c r="E26" s="43">
        <v>3</v>
      </c>
      <c r="F26" s="43"/>
      <c r="G26" s="43">
        <v>2</v>
      </c>
      <c r="H26" s="44">
        <v>1</v>
      </c>
    </row>
    <row r="27" spans="1:12" x14ac:dyDescent="0.2">
      <c r="A27" s="40" t="s">
        <v>66</v>
      </c>
      <c r="B27" s="41">
        <v>10</v>
      </c>
      <c r="C27" s="42" t="s">
        <v>1024</v>
      </c>
      <c r="D27" s="43" t="s">
        <v>1191</v>
      </c>
      <c r="E27" s="43">
        <v>4</v>
      </c>
      <c r="F27" s="43">
        <v>0.25</v>
      </c>
      <c r="G27" s="43">
        <v>2</v>
      </c>
      <c r="H27" s="44">
        <v>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4802F-5379-4C9F-B226-023110DCB1BF}">
  <sheetPr codeName="Sheet3"/>
  <dimension ref="A1:AY24"/>
  <sheetViews>
    <sheetView zoomScale="64" workbookViewId="0">
      <selection activeCell="A2" sqref="A2"/>
    </sheetView>
  </sheetViews>
  <sheetFormatPr baseColWidth="10" defaultColWidth="8.83203125" defaultRowHeight="15" x14ac:dyDescent="0.2"/>
  <cols>
    <col min="1" max="1" width="19" customWidth="1"/>
    <col min="3" max="3" width="11.83203125" bestFit="1" customWidth="1"/>
  </cols>
  <sheetData>
    <row r="1" spans="1:51" x14ac:dyDescent="0.2">
      <c r="A1" s="1"/>
      <c r="K1" s="2071" t="s">
        <v>1411</v>
      </c>
      <c r="L1" s="2071"/>
      <c r="M1" s="2071"/>
      <c r="N1" s="2071"/>
      <c r="O1" s="2071"/>
      <c r="P1" s="2071" t="s">
        <v>1412</v>
      </c>
      <c r="Q1" s="2071"/>
      <c r="AM1" s="2066" t="s">
        <v>1413</v>
      </c>
      <c r="AN1" s="2066"/>
      <c r="AO1" s="2066"/>
      <c r="AP1" s="2066"/>
      <c r="AQ1" s="2066"/>
      <c r="AR1" s="2066"/>
      <c r="AS1" s="2066"/>
    </row>
    <row r="2" spans="1:51" ht="16" thickBot="1" x14ac:dyDescent="0.25">
      <c r="A2" s="63" t="s">
        <v>1377</v>
      </c>
      <c r="B2" s="2"/>
      <c r="C2" s="73" t="s">
        <v>1378</v>
      </c>
      <c r="D2" s="8">
        <v>44018</v>
      </c>
      <c r="E2" s="8">
        <f>D2+1</f>
        <v>44019</v>
      </c>
      <c r="F2" s="8">
        <f t="shared" ref="F2:AS2" si="0">E2+1</f>
        <v>44020</v>
      </c>
      <c r="G2" s="8">
        <f t="shared" si="0"/>
        <v>44021</v>
      </c>
      <c r="H2" s="8">
        <f t="shared" si="0"/>
        <v>44022</v>
      </c>
      <c r="I2" s="9">
        <f t="shared" si="0"/>
        <v>44023</v>
      </c>
      <c r="J2" s="9">
        <f t="shared" si="0"/>
        <v>44024</v>
      </c>
      <c r="K2" s="8">
        <f t="shared" si="0"/>
        <v>44025</v>
      </c>
      <c r="L2" s="8">
        <f t="shared" si="0"/>
        <v>44026</v>
      </c>
      <c r="M2" s="8">
        <f t="shared" si="0"/>
        <v>44027</v>
      </c>
      <c r="N2" s="8">
        <f t="shared" si="0"/>
        <v>44028</v>
      </c>
      <c r="O2" s="8">
        <f t="shared" si="0"/>
        <v>44029</v>
      </c>
      <c r="P2" s="9">
        <f t="shared" si="0"/>
        <v>44030</v>
      </c>
      <c r="Q2" s="9">
        <f t="shared" si="0"/>
        <v>44031</v>
      </c>
      <c r="R2" s="8">
        <f t="shared" si="0"/>
        <v>44032</v>
      </c>
      <c r="S2" s="8">
        <f t="shared" si="0"/>
        <v>44033</v>
      </c>
      <c r="T2" s="8">
        <f t="shared" si="0"/>
        <v>44034</v>
      </c>
      <c r="U2" s="8">
        <f t="shared" si="0"/>
        <v>44035</v>
      </c>
      <c r="V2" s="8">
        <f t="shared" si="0"/>
        <v>44036</v>
      </c>
      <c r="W2" s="9">
        <f t="shared" si="0"/>
        <v>44037</v>
      </c>
      <c r="X2" s="9">
        <f t="shared" si="0"/>
        <v>44038</v>
      </c>
      <c r="Y2" s="8">
        <f t="shared" si="0"/>
        <v>44039</v>
      </c>
      <c r="Z2" s="8">
        <f t="shared" si="0"/>
        <v>44040</v>
      </c>
      <c r="AA2" s="8">
        <f t="shared" si="0"/>
        <v>44041</v>
      </c>
      <c r="AB2" s="8">
        <f t="shared" si="0"/>
        <v>44042</v>
      </c>
      <c r="AC2" s="8">
        <f t="shared" si="0"/>
        <v>44043</v>
      </c>
      <c r="AD2" s="9">
        <f t="shared" si="0"/>
        <v>44044</v>
      </c>
      <c r="AE2" s="9">
        <f t="shared" si="0"/>
        <v>44045</v>
      </c>
      <c r="AF2" s="8">
        <f t="shared" si="0"/>
        <v>44046</v>
      </c>
      <c r="AG2" s="8">
        <f t="shared" si="0"/>
        <v>44047</v>
      </c>
      <c r="AH2" s="8">
        <f t="shared" si="0"/>
        <v>44048</v>
      </c>
      <c r="AI2" s="8">
        <f t="shared" si="0"/>
        <v>44049</v>
      </c>
      <c r="AJ2" s="8">
        <f t="shared" si="0"/>
        <v>44050</v>
      </c>
      <c r="AK2" s="9">
        <f t="shared" si="0"/>
        <v>44051</v>
      </c>
      <c r="AL2" s="9">
        <f t="shared" si="0"/>
        <v>44052</v>
      </c>
      <c r="AM2" s="8">
        <f t="shared" si="0"/>
        <v>44053</v>
      </c>
      <c r="AN2" s="8">
        <f t="shared" si="0"/>
        <v>44054</v>
      </c>
      <c r="AO2" s="8">
        <f t="shared" si="0"/>
        <v>44055</v>
      </c>
      <c r="AP2" s="8">
        <f t="shared" si="0"/>
        <v>44056</v>
      </c>
      <c r="AQ2" s="8">
        <f t="shared" si="0"/>
        <v>44057</v>
      </c>
      <c r="AR2" s="9">
        <f t="shared" si="0"/>
        <v>44058</v>
      </c>
      <c r="AS2" s="9">
        <f t="shared" si="0"/>
        <v>44059</v>
      </c>
    </row>
    <row r="3" spans="1:51" s="3" customFormat="1" ht="27" customHeight="1" x14ac:dyDescent="0.2">
      <c r="A3" s="62" t="s">
        <v>1380</v>
      </c>
      <c r="B3" s="67" t="s">
        <v>1381</v>
      </c>
      <c r="C3" s="72">
        <v>12</v>
      </c>
      <c r="D3" s="69"/>
      <c r="E3" s="13"/>
      <c r="F3" s="13"/>
      <c r="G3" s="13"/>
      <c r="H3" s="13"/>
      <c r="I3" s="13"/>
      <c r="J3" s="13"/>
      <c r="K3" s="34"/>
      <c r="L3" s="34"/>
      <c r="M3" s="34"/>
      <c r="N3" s="34"/>
      <c r="O3" s="3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5"/>
      <c r="AU3" s="15"/>
      <c r="AV3" s="15"/>
      <c r="AW3" s="15"/>
      <c r="AX3" s="15"/>
      <c r="AY3" s="15"/>
    </row>
    <row r="4" spans="1:51" s="4" customFormat="1" ht="27" customHeight="1" thickBot="1" x14ac:dyDescent="0.25">
      <c r="A4" s="64" t="s">
        <v>1380</v>
      </c>
      <c r="B4" s="68" t="s">
        <v>1382</v>
      </c>
      <c r="C4" s="17">
        <v>12</v>
      </c>
      <c r="D4" s="70"/>
      <c r="E4" s="18"/>
      <c r="F4" s="18"/>
      <c r="G4" s="18"/>
      <c r="H4" s="18"/>
      <c r="I4" s="18"/>
      <c r="J4" s="18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20"/>
      <c r="AU4" s="20"/>
      <c r="AV4" s="20"/>
      <c r="AW4" s="20"/>
      <c r="AX4" s="20"/>
      <c r="AY4" s="20"/>
    </row>
    <row r="5" spans="1:51" s="3" customFormat="1" ht="27" customHeight="1" x14ac:dyDescent="0.2">
      <c r="A5" s="62" t="s">
        <v>1383</v>
      </c>
      <c r="B5" s="67" t="s">
        <v>1381</v>
      </c>
      <c r="C5" s="74">
        <v>13</v>
      </c>
      <c r="D5" s="69"/>
      <c r="E5" s="13"/>
      <c r="F5" s="13"/>
      <c r="G5" s="13"/>
      <c r="H5" s="13"/>
      <c r="I5" s="13"/>
      <c r="J5" s="13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5"/>
      <c r="AU5" s="15"/>
      <c r="AV5" s="15"/>
      <c r="AW5" s="15"/>
      <c r="AX5" s="15"/>
      <c r="AY5" s="15"/>
    </row>
    <row r="6" spans="1:51" s="4" customFormat="1" ht="27" customHeight="1" thickBot="1" x14ac:dyDescent="0.25">
      <c r="A6" s="64" t="s">
        <v>1383</v>
      </c>
      <c r="B6" s="68" t="s">
        <v>1382</v>
      </c>
      <c r="C6" s="17">
        <v>13</v>
      </c>
      <c r="D6" s="70"/>
      <c r="E6" s="18"/>
      <c r="F6" s="18"/>
      <c r="G6" s="18"/>
      <c r="H6" s="18"/>
      <c r="I6" s="18"/>
      <c r="J6" s="18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20"/>
      <c r="AU6" s="20"/>
      <c r="AV6" s="20"/>
      <c r="AW6" s="20"/>
      <c r="AX6" s="20"/>
      <c r="AY6" s="20"/>
    </row>
    <row r="7" spans="1:51" s="3" customFormat="1" ht="27" customHeight="1" x14ac:dyDescent="0.2">
      <c r="A7" s="62" t="s">
        <v>1384</v>
      </c>
      <c r="B7" s="67" t="s">
        <v>1381</v>
      </c>
      <c r="C7" s="74">
        <v>16</v>
      </c>
      <c r="D7" s="69"/>
      <c r="E7" s="13"/>
      <c r="F7" s="13"/>
      <c r="G7" s="13"/>
      <c r="H7" s="13"/>
      <c r="I7" s="13"/>
      <c r="J7" s="13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5"/>
      <c r="AU7" s="15"/>
      <c r="AV7" s="15"/>
      <c r="AW7" s="15"/>
      <c r="AX7" s="15"/>
      <c r="AY7" s="15"/>
    </row>
    <row r="8" spans="1:51" s="4" customFormat="1" ht="27" customHeight="1" thickBot="1" x14ac:dyDescent="0.25">
      <c r="A8" s="64" t="s">
        <v>1384</v>
      </c>
      <c r="B8" s="68" t="s">
        <v>1382</v>
      </c>
      <c r="C8" s="17">
        <v>16</v>
      </c>
      <c r="D8" s="70"/>
      <c r="E8" s="18"/>
      <c r="F8" s="18"/>
      <c r="G8" s="18"/>
      <c r="H8" s="18"/>
      <c r="I8" s="18"/>
      <c r="J8" s="18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20"/>
      <c r="AU8" s="20"/>
      <c r="AV8" s="20"/>
      <c r="AW8" s="20"/>
      <c r="AX8" s="20"/>
      <c r="AY8" s="20"/>
    </row>
    <row r="9" spans="1:51" s="3" customFormat="1" ht="27" customHeight="1" x14ac:dyDescent="0.2">
      <c r="A9" s="62" t="s">
        <v>1385</v>
      </c>
      <c r="B9" s="67" t="s">
        <v>1381</v>
      </c>
      <c r="C9" s="74">
        <v>11</v>
      </c>
      <c r="D9" s="69"/>
      <c r="E9" s="13"/>
      <c r="F9" s="13"/>
      <c r="G9" s="13"/>
      <c r="H9" s="13"/>
      <c r="I9" s="13"/>
      <c r="J9" s="13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5"/>
      <c r="AU9" s="15"/>
      <c r="AV9" s="15"/>
      <c r="AW9" s="15"/>
      <c r="AX9" s="15"/>
      <c r="AY9" s="15"/>
    </row>
    <row r="10" spans="1:51" s="4" customFormat="1" ht="27" customHeight="1" thickBot="1" x14ac:dyDescent="0.25">
      <c r="A10" s="64" t="s">
        <v>1385</v>
      </c>
      <c r="B10" s="68" t="s">
        <v>1382</v>
      </c>
      <c r="C10" s="17">
        <v>11</v>
      </c>
      <c r="D10" s="70"/>
      <c r="E10" s="18"/>
      <c r="F10" s="18"/>
      <c r="G10" s="18"/>
      <c r="H10" s="18"/>
      <c r="I10" s="18"/>
      <c r="J10" s="18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20"/>
      <c r="AU10" s="20"/>
      <c r="AV10" s="20"/>
      <c r="AW10" s="20"/>
      <c r="AX10" s="20"/>
      <c r="AY10" s="20"/>
    </row>
    <row r="11" spans="1:51" s="3" customFormat="1" ht="27" customHeight="1" x14ac:dyDescent="0.2">
      <c r="A11" s="62" t="s">
        <v>1386</v>
      </c>
      <c r="B11" s="67" t="s">
        <v>1381</v>
      </c>
      <c r="C11" s="74">
        <v>22</v>
      </c>
      <c r="D11" s="69"/>
      <c r="E11" s="13"/>
      <c r="F11" s="13"/>
      <c r="G11" s="13"/>
      <c r="H11" s="13"/>
      <c r="I11" s="13"/>
      <c r="J11" s="13"/>
      <c r="K11" s="2069" t="s">
        <v>1112</v>
      </c>
      <c r="L11" s="2069" t="s">
        <v>1112</v>
      </c>
      <c r="M11" s="2069" t="s">
        <v>1112</v>
      </c>
      <c r="N11" s="2069" t="s">
        <v>1112</v>
      </c>
      <c r="O11" s="2069" t="s">
        <v>1112</v>
      </c>
      <c r="P11" s="2069" t="s">
        <v>1457</v>
      </c>
      <c r="Q11" s="2069" t="s">
        <v>1457</v>
      </c>
      <c r="R11" s="2069" t="s">
        <v>1112</v>
      </c>
      <c r="S11" s="14" t="s">
        <v>1098</v>
      </c>
      <c r="T11" s="14" t="s">
        <v>1098</v>
      </c>
      <c r="U11" s="14" t="s">
        <v>1098</v>
      </c>
      <c r="V11" s="14" t="s">
        <v>1098</v>
      </c>
      <c r="W11" s="2069" t="s">
        <v>1457</v>
      </c>
      <c r="X11" s="2069" t="s">
        <v>1457</v>
      </c>
      <c r="Y11" s="14" t="s">
        <v>1098</v>
      </c>
      <c r="Z11" s="14" t="s">
        <v>1098</v>
      </c>
      <c r="AA11" s="14" t="s">
        <v>1122</v>
      </c>
      <c r="AB11" s="14" t="s">
        <v>1122</v>
      </c>
      <c r="AC11" s="14" t="s">
        <v>1122</v>
      </c>
      <c r="AD11" s="14" t="s">
        <v>1138</v>
      </c>
      <c r="AE11" s="14" t="s">
        <v>1148</v>
      </c>
      <c r="AF11" s="14" t="s">
        <v>1122</v>
      </c>
      <c r="AG11" s="14" t="s">
        <v>1122</v>
      </c>
      <c r="AH11" s="14" t="s">
        <v>1122</v>
      </c>
      <c r="AI11" s="14"/>
      <c r="AJ11" s="14"/>
      <c r="AK11" s="14" t="s">
        <v>1189</v>
      </c>
      <c r="AL11" s="14" t="s">
        <v>1191</v>
      </c>
      <c r="AM11" s="14" t="s">
        <v>1458</v>
      </c>
      <c r="AN11" s="14" t="s">
        <v>1458</v>
      </c>
      <c r="AO11" s="14" t="s">
        <v>1458</v>
      </c>
      <c r="AP11" s="14" t="s">
        <v>1459</v>
      </c>
      <c r="AQ11" s="14" t="s">
        <v>1459</v>
      </c>
      <c r="AR11" s="14" t="s">
        <v>1460</v>
      </c>
      <c r="AS11" s="14" t="s">
        <v>1461</v>
      </c>
      <c r="AT11" s="15"/>
      <c r="AU11" s="15"/>
      <c r="AV11" s="15"/>
      <c r="AW11" s="15"/>
      <c r="AX11" s="15"/>
      <c r="AY11" s="15"/>
    </row>
    <row r="12" spans="1:51" s="4" customFormat="1" ht="27" customHeight="1" thickBot="1" x14ac:dyDescent="0.25">
      <c r="A12" s="64" t="s">
        <v>1386</v>
      </c>
      <c r="B12" s="68" t="s">
        <v>1382</v>
      </c>
      <c r="C12" s="17">
        <v>22</v>
      </c>
      <c r="D12" s="70"/>
      <c r="E12" s="18"/>
      <c r="F12" s="18"/>
      <c r="G12" s="18"/>
      <c r="H12" s="18"/>
      <c r="I12" s="18"/>
      <c r="J12" s="18"/>
      <c r="K12" s="2070"/>
      <c r="L12" s="2070"/>
      <c r="M12" s="2070"/>
      <c r="N12" s="2070"/>
      <c r="O12" s="2070"/>
      <c r="P12" s="2070"/>
      <c r="Q12" s="2070"/>
      <c r="R12" s="2070"/>
      <c r="S12" s="19"/>
      <c r="T12" s="19"/>
      <c r="U12" s="19"/>
      <c r="V12" s="19"/>
      <c r="W12" s="2070"/>
      <c r="X12" s="2070"/>
      <c r="Y12" s="19"/>
      <c r="Z12" s="19"/>
      <c r="AA12" s="19" t="s">
        <v>1462</v>
      </c>
      <c r="AB12" s="19" t="s">
        <v>1462</v>
      </c>
      <c r="AC12" s="19" t="s">
        <v>1462</v>
      </c>
      <c r="AD12" s="19" t="s">
        <v>1148</v>
      </c>
      <c r="AE12" s="19" t="s">
        <v>1138</v>
      </c>
      <c r="AF12" s="19"/>
      <c r="AG12" s="19"/>
      <c r="AH12" s="19" t="s">
        <v>1462</v>
      </c>
      <c r="AI12" s="19" t="s">
        <v>1462</v>
      </c>
      <c r="AJ12" s="19"/>
      <c r="AK12" s="19"/>
      <c r="AL12" s="19"/>
      <c r="AM12" s="19" t="s">
        <v>1458</v>
      </c>
      <c r="AN12" s="19" t="s">
        <v>1458</v>
      </c>
      <c r="AO12" s="19" t="s">
        <v>1458</v>
      </c>
      <c r="AP12" s="19" t="s">
        <v>1459</v>
      </c>
      <c r="AQ12" s="19" t="s">
        <v>1459</v>
      </c>
      <c r="AR12" s="19" t="s">
        <v>1463</v>
      </c>
      <c r="AS12" s="19" t="s">
        <v>1464</v>
      </c>
      <c r="AT12" s="20"/>
      <c r="AU12" s="20"/>
      <c r="AV12" s="20"/>
      <c r="AW12" s="20"/>
      <c r="AX12" s="20"/>
      <c r="AY12" s="20"/>
    </row>
    <row r="13" spans="1:51" s="3" customFormat="1" ht="27" customHeight="1" x14ac:dyDescent="0.2">
      <c r="A13" s="62" t="s">
        <v>1387</v>
      </c>
      <c r="B13" s="67" t="s">
        <v>1381</v>
      </c>
      <c r="C13" s="74">
        <v>19</v>
      </c>
      <c r="D13" s="69"/>
      <c r="E13" s="13"/>
      <c r="F13" s="13"/>
      <c r="G13" s="13"/>
      <c r="H13" s="13"/>
      <c r="I13" s="13"/>
      <c r="J13" s="13"/>
      <c r="K13" s="2067" t="s">
        <v>1465</v>
      </c>
      <c r="L13" s="2067" t="s">
        <v>1465</v>
      </c>
      <c r="M13" s="2067" t="s">
        <v>1465</v>
      </c>
      <c r="N13" s="2067" t="s">
        <v>1465</v>
      </c>
      <c r="O13" s="2067" t="s">
        <v>1465</v>
      </c>
      <c r="P13" s="2069" t="s">
        <v>1466</v>
      </c>
      <c r="Q13" s="2069" t="s">
        <v>1466</v>
      </c>
      <c r="R13" s="2067" t="s">
        <v>1465</v>
      </c>
      <c r="S13" s="14" t="s">
        <v>1125</v>
      </c>
      <c r="T13" s="14" t="s">
        <v>1125</v>
      </c>
      <c r="U13" s="14" t="s">
        <v>1125</v>
      </c>
      <c r="V13" s="14" t="s">
        <v>1125</v>
      </c>
      <c r="W13" s="2067" t="s">
        <v>1180</v>
      </c>
      <c r="X13" s="2067" t="s">
        <v>1180</v>
      </c>
      <c r="Y13" s="14" t="s">
        <v>1125</v>
      </c>
      <c r="Z13" s="14" t="s">
        <v>1125</v>
      </c>
      <c r="AA13" s="14" t="s">
        <v>1467</v>
      </c>
      <c r="AB13" s="14" t="s">
        <v>1467</v>
      </c>
      <c r="AC13" s="14" t="s">
        <v>1467</v>
      </c>
      <c r="AD13" s="2067" t="s">
        <v>1180</v>
      </c>
      <c r="AE13" s="14" t="s">
        <v>1468</v>
      </c>
      <c r="AF13" s="14" t="s">
        <v>1467</v>
      </c>
      <c r="AG13" s="14" t="s">
        <v>1467</v>
      </c>
      <c r="AH13" s="14"/>
      <c r="AI13" s="14"/>
      <c r="AJ13" s="14"/>
      <c r="AK13" s="2067" t="s">
        <v>1469</v>
      </c>
      <c r="AL13" s="2067" t="s">
        <v>1469</v>
      </c>
      <c r="AM13" s="14" t="s">
        <v>1461</v>
      </c>
      <c r="AN13" s="14" t="s">
        <v>1461</v>
      </c>
      <c r="AO13" s="14" t="s">
        <v>1461</v>
      </c>
      <c r="AP13" s="14" t="s">
        <v>1470</v>
      </c>
      <c r="AQ13" s="14" t="s">
        <v>1470</v>
      </c>
      <c r="AR13" s="14" t="s">
        <v>1471</v>
      </c>
      <c r="AS13" s="14" t="s">
        <v>1459</v>
      </c>
      <c r="AT13" s="15"/>
      <c r="AU13" s="15"/>
      <c r="AV13" s="15"/>
      <c r="AW13" s="15"/>
      <c r="AX13" s="15"/>
      <c r="AY13" s="15"/>
    </row>
    <row r="14" spans="1:51" s="4" customFormat="1" ht="27" customHeight="1" thickBot="1" x14ac:dyDescent="0.25">
      <c r="A14" s="64" t="s">
        <v>1387</v>
      </c>
      <c r="B14" s="68" t="s">
        <v>1382</v>
      </c>
      <c r="C14" s="17">
        <v>19</v>
      </c>
      <c r="D14" s="70"/>
      <c r="E14" s="18"/>
      <c r="F14" s="18"/>
      <c r="G14" s="18"/>
      <c r="H14" s="18"/>
      <c r="I14" s="18"/>
      <c r="J14" s="18"/>
      <c r="K14" s="2068"/>
      <c r="L14" s="2068"/>
      <c r="M14" s="2068"/>
      <c r="N14" s="2068"/>
      <c r="O14" s="2068"/>
      <c r="P14" s="2070"/>
      <c r="Q14" s="2070"/>
      <c r="R14" s="2068"/>
      <c r="S14" s="19" t="s">
        <v>1472</v>
      </c>
      <c r="T14" s="19" t="s">
        <v>1472</v>
      </c>
      <c r="U14" s="19" t="s">
        <v>1472</v>
      </c>
      <c r="V14" s="19" t="s">
        <v>1472</v>
      </c>
      <c r="W14" s="2068"/>
      <c r="X14" s="2068"/>
      <c r="Y14" s="19" t="s">
        <v>1472</v>
      </c>
      <c r="Z14" s="19" t="s">
        <v>1472</v>
      </c>
      <c r="AA14" s="19"/>
      <c r="AB14" s="19"/>
      <c r="AC14" s="19"/>
      <c r="AD14" s="2068"/>
      <c r="AE14" s="19"/>
      <c r="AF14" s="19" t="s">
        <v>1189</v>
      </c>
      <c r="AG14" s="19" t="s">
        <v>1189</v>
      </c>
      <c r="AH14" s="19" t="s">
        <v>1189</v>
      </c>
      <c r="AI14" s="19" t="s">
        <v>1189</v>
      </c>
      <c r="AJ14" s="19" t="s">
        <v>1189</v>
      </c>
      <c r="AK14" s="2068"/>
      <c r="AL14" s="2068"/>
      <c r="AM14" s="19" t="s">
        <v>1461</v>
      </c>
      <c r="AN14" s="19" t="s">
        <v>1461</v>
      </c>
      <c r="AO14" s="19" t="s">
        <v>1461</v>
      </c>
      <c r="AP14" s="19" t="s">
        <v>1470</v>
      </c>
      <c r="AQ14" s="19" t="s">
        <v>1470</v>
      </c>
      <c r="AR14" s="19" t="s">
        <v>1473</v>
      </c>
      <c r="AS14" s="19" t="s">
        <v>1471</v>
      </c>
      <c r="AT14" s="20"/>
      <c r="AU14" s="20"/>
      <c r="AV14" s="20"/>
      <c r="AW14" s="20"/>
      <c r="AX14" s="20"/>
      <c r="AY14" s="20"/>
    </row>
    <row r="15" spans="1:51" s="51" customFormat="1" ht="27" customHeight="1" x14ac:dyDescent="0.2">
      <c r="A15" s="62" t="s">
        <v>1474</v>
      </c>
      <c r="B15" s="75" t="s">
        <v>1381</v>
      </c>
      <c r="C15" s="74">
        <v>22</v>
      </c>
      <c r="D15" s="71"/>
      <c r="E15" s="65"/>
      <c r="F15" s="65"/>
      <c r="G15" s="65"/>
      <c r="H15" s="65"/>
      <c r="I15" s="65"/>
      <c r="J15" s="65"/>
      <c r="K15" s="2067" t="s">
        <v>1475</v>
      </c>
      <c r="L15" s="2067" t="s">
        <v>1475</v>
      </c>
      <c r="M15" s="2067" t="s">
        <v>1475</v>
      </c>
      <c r="N15" s="2067" t="s">
        <v>1475</v>
      </c>
      <c r="O15" s="2067" t="s">
        <v>1475</v>
      </c>
      <c r="P15" s="2067" t="s">
        <v>1130</v>
      </c>
      <c r="Q15" s="2067" t="s">
        <v>1130</v>
      </c>
      <c r="R15" s="2067" t="s">
        <v>1162</v>
      </c>
      <c r="S15" s="2067" t="s">
        <v>1162</v>
      </c>
      <c r="T15" s="2067" t="s">
        <v>1162</v>
      </c>
      <c r="U15" s="2067" t="s">
        <v>1162</v>
      </c>
      <c r="V15" s="2067" t="s">
        <v>1162</v>
      </c>
      <c r="W15" s="82" t="s">
        <v>1125</v>
      </c>
      <c r="X15" s="82" t="s">
        <v>1137</v>
      </c>
      <c r="Y15" s="2067" t="s">
        <v>1476</v>
      </c>
      <c r="Z15" s="2067" t="s">
        <v>1476</v>
      </c>
      <c r="AA15" s="2067" t="s">
        <v>1476</v>
      </c>
      <c r="AB15" s="2067" t="s">
        <v>1476</v>
      </c>
      <c r="AC15" s="2067" t="s">
        <v>1476</v>
      </c>
      <c r="AD15" s="2067" t="s">
        <v>1179</v>
      </c>
      <c r="AE15" s="2067" t="s">
        <v>1469</v>
      </c>
      <c r="AF15" s="2069" t="s">
        <v>1180</v>
      </c>
      <c r="AG15" s="2069" t="s">
        <v>1180</v>
      </c>
      <c r="AH15" s="2069" t="s">
        <v>1180</v>
      </c>
      <c r="AI15" s="2069" t="s">
        <v>1180</v>
      </c>
      <c r="AJ15" s="2069" t="s">
        <v>1180</v>
      </c>
      <c r="AK15" s="14"/>
      <c r="AL15" s="14"/>
      <c r="AM15" s="14" t="s">
        <v>1477</v>
      </c>
      <c r="AN15" s="14" t="s">
        <v>1477</v>
      </c>
      <c r="AO15" s="14" t="s">
        <v>1477</v>
      </c>
      <c r="AP15" s="14" t="s">
        <v>1459</v>
      </c>
      <c r="AQ15" s="14" t="s">
        <v>1470</v>
      </c>
      <c r="AR15" s="14" t="s">
        <v>1478</v>
      </c>
      <c r="AS15" s="14" t="s">
        <v>1464</v>
      </c>
      <c r="AT15" s="66"/>
      <c r="AU15" s="66"/>
      <c r="AV15" s="66"/>
      <c r="AW15" s="66"/>
      <c r="AX15" s="66"/>
      <c r="AY15" s="66"/>
    </row>
    <row r="16" spans="1:51" s="51" customFormat="1" ht="27" customHeight="1" thickBot="1" x14ac:dyDescent="0.25">
      <c r="A16" s="64" t="s">
        <v>1474</v>
      </c>
      <c r="B16" s="76" t="s">
        <v>1382</v>
      </c>
      <c r="C16" s="17">
        <v>22</v>
      </c>
      <c r="D16" s="71"/>
      <c r="E16" s="65"/>
      <c r="F16" s="65"/>
      <c r="G16" s="65"/>
      <c r="H16" s="65"/>
      <c r="I16" s="65"/>
      <c r="J16" s="65"/>
      <c r="K16" s="2068"/>
      <c r="L16" s="2068"/>
      <c r="M16" s="2068"/>
      <c r="N16" s="2068"/>
      <c r="O16" s="2068"/>
      <c r="P16" s="2068"/>
      <c r="Q16" s="2068"/>
      <c r="R16" s="2068"/>
      <c r="S16" s="2068"/>
      <c r="T16" s="2068"/>
      <c r="U16" s="2068"/>
      <c r="V16" s="2068"/>
      <c r="W16" s="81" t="s">
        <v>1137</v>
      </c>
      <c r="X16" s="82" t="s">
        <v>1125</v>
      </c>
      <c r="Y16" s="2068"/>
      <c r="Z16" s="2068"/>
      <c r="AA16" s="2068"/>
      <c r="AB16" s="2068"/>
      <c r="AC16" s="2068"/>
      <c r="AD16" s="2068"/>
      <c r="AE16" s="2068"/>
      <c r="AF16" s="2070"/>
      <c r="AG16" s="2070"/>
      <c r="AH16" s="2070"/>
      <c r="AI16" s="2070"/>
      <c r="AJ16" s="2070"/>
      <c r="AK16" s="19"/>
      <c r="AL16" s="19"/>
      <c r="AM16" s="19" t="s">
        <v>1477</v>
      </c>
      <c r="AN16" s="19" t="s">
        <v>1477</v>
      </c>
      <c r="AO16" s="19" t="s">
        <v>1477</v>
      </c>
      <c r="AP16" s="19"/>
      <c r="AQ16" s="19"/>
      <c r="AR16" s="19" t="s">
        <v>1464</v>
      </c>
      <c r="AS16" s="19" t="s">
        <v>1478</v>
      </c>
      <c r="AT16" s="66"/>
      <c r="AU16" s="66"/>
      <c r="AV16" s="66"/>
      <c r="AW16" s="66"/>
      <c r="AX16" s="66"/>
      <c r="AY16" s="66"/>
    </row>
    <row r="17" spans="1:51" s="3" customFormat="1" ht="27" customHeight="1" x14ac:dyDescent="0.2">
      <c r="A17" s="62" t="s">
        <v>1388</v>
      </c>
      <c r="B17" s="75" t="s">
        <v>1381</v>
      </c>
      <c r="C17" s="74">
        <v>26</v>
      </c>
      <c r="D17" s="69"/>
      <c r="E17" s="13"/>
      <c r="F17" s="13"/>
      <c r="G17" s="13"/>
      <c r="H17" s="13"/>
      <c r="I17" s="13"/>
      <c r="J17" s="13"/>
      <c r="K17" s="14" t="s">
        <v>1479</v>
      </c>
      <c r="L17" s="14" t="s">
        <v>1479</v>
      </c>
      <c r="M17" s="14" t="s">
        <v>1479</v>
      </c>
      <c r="N17" s="14" t="s">
        <v>1479</v>
      </c>
      <c r="O17" s="14" t="s">
        <v>1479</v>
      </c>
      <c r="P17" s="14"/>
      <c r="Q17" s="14"/>
      <c r="R17" s="14" t="s">
        <v>1479</v>
      </c>
      <c r="S17" s="14" t="s">
        <v>1480</v>
      </c>
      <c r="T17" s="14" t="s">
        <v>1480</v>
      </c>
      <c r="U17" s="14" t="s">
        <v>1480</v>
      </c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5"/>
      <c r="AU17" s="15"/>
      <c r="AV17" s="15"/>
      <c r="AW17" s="15"/>
      <c r="AX17" s="15"/>
      <c r="AY17" s="15"/>
    </row>
    <row r="18" spans="1:51" s="4" customFormat="1" ht="27" customHeight="1" thickBot="1" x14ac:dyDescent="0.25">
      <c r="A18" s="64" t="s">
        <v>1388</v>
      </c>
      <c r="B18" s="76" t="s">
        <v>1382</v>
      </c>
      <c r="C18" s="17">
        <v>26</v>
      </c>
      <c r="D18" s="70"/>
      <c r="E18" s="18"/>
      <c r="F18" s="18"/>
      <c r="G18" s="18"/>
      <c r="H18" s="18"/>
      <c r="I18" s="18"/>
      <c r="J18" s="18"/>
      <c r="K18" s="19" t="s">
        <v>1144</v>
      </c>
      <c r="L18" s="19" t="s">
        <v>1144</v>
      </c>
      <c r="M18" s="19" t="s">
        <v>1144</v>
      </c>
      <c r="N18" s="19" t="s">
        <v>1144</v>
      </c>
      <c r="O18" s="19" t="s">
        <v>1144</v>
      </c>
      <c r="P18" s="19"/>
      <c r="Q18" s="19"/>
      <c r="R18" s="19" t="s">
        <v>1144</v>
      </c>
      <c r="S18" s="19" t="s">
        <v>1480</v>
      </c>
      <c r="T18" s="19" t="s">
        <v>1480</v>
      </c>
      <c r="U18" s="19" t="s">
        <v>1480</v>
      </c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20"/>
      <c r="AU18" s="20"/>
      <c r="AV18" s="20"/>
      <c r="AW18" s="20"/>
      <c r="AX18" s="20"/>
      <c r="AY18" s="20"/>
    </row>
    <row r="19" spans="1:51" s="3" customFormat="1" ht="27" customHeight="1" x14ac:dyDescent="0.2">
      <c r="A19" s="62" t="s">
        <v>1389</v>
      </c>
      <c r="B19" s="75" t="s">
        <v>1381</v>
      </c>
      <c r="C19" s="74">
        <v>28</v>
      </c>
      <c r="D19" s="69"/>
      <c r="E19" s="13"/>
      <c r="F19" s="13"/>
      <c r="G19" s="13"/>
      <c r="H19" s="13"/>
      <c r="I19" s="13"/>
      <c r="J19" s="13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5"/>
      <c r="AU19" s="15"/>
      <c r="AV19" s="15"/>
      <c r="AW19" s="15"/>
      <c r="AX19" s="15"/>
      <c r="AY19" s="15"/>
    </row>
    <row r="20" spans="1:51" s="4" customFormat="1" ht="27" customHeight="1" thickBot="1" x14ac:dyDescent="0.25">
      <c r="A20" s="64" t="s">
        <v>1389</v>
      </c>
      <c r="B20" s="76" t="s">
        <v>1382</v>
      </c>
      <c r="C20" s="74">
        <v>28</v>
      </c>
      <c r="D20" s="70"/>
      <c r="E20" s="18"/>
      <c r="F20" s="18"/>
      <c r="G20" s="18"/>
      <c r="H20" s="18"/>
      <c r="I20" s="18"/>
      <c r="J20" s="18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20"/>
      <c r="AU20" s="20"/>
      <c r="AV20" s="20"/>
      <c r="AW20" s="20"/>
      <c r="AX20" s="20"/>
      <c r="AY20" s="20"/>
    </row>
    <row r="21" spans="1:51" s="3" customFormat="1" ht="27" customHeight="1" x14ac:dyDescent="0.2">
      <c r="A21" s="62" t="s">
        <v>1390</v>
      </c>
      <c r="B21" s="75" t="s">
        <v>1381</v>
      </c>
      <c r="C21" s="74">
        <v>26</v>
      </c>
      <c r="D21" s="69"/>
      <c r="E21" s="13"/>
      <c r="F21" s="13"/>
      <c r="G21" s="13"/>
      <c r="H21" s="13"/>
      <c r="I21" s="13"/>
      <c r="J21" s="13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5"/>
      <c r="AU21" s="15"/>
      <c r="AV21" s="15"/>
      <c r="AW21" s="15"/>
      <c r="AX21" s="15"/>
      <c r="AY21" s="15"/>
    </row>
    <row r="22" spans="1:51" s="4" customFormat="1" ht="27" customHeight="1" thickBot="1" x14ac:dyDescent="0.25">
      <c r="A22" s="64" t="s">
        <v>1390</v>
      </c>
      <c r="B22" s="76" t="s">
        <v>1382</v>
      </c>
      <c r="C22" s="17">
        <v>26</v>
      </c>
      <c r="D22" s="70"/>
      <c r="E22" s="18"/>
      <c r="F22" s="18"/>
      <c r="G22" s="18"/>
      <c r="H22" s="18"/>
      <c r="I22" s="18"/>
      <c r="J22" s="18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20"/>
      <c r="AU22" s="20"/>
      <c r="AV22" s="20"/>
      <c r="AW22" s="20"/>
      <c r="AX22" s="20"/>
      <c r="AY22" s="20"/>
    </row>
    <row r="23" spans="1:51" s="3" customFormat="1" ht="27" customHeight="1" x14ac:dyDescent="0.2">
      <c r="A23" s="62" t="s">
        <v>1391</v>
      </c>
      <c r="B23" s="75" t="s">
        <v>1381</v>
      </c>
      <c r="C23" s="74">
        <v>22</v>
      </c>
      <c r="D23" s="69"/>
      <c r="E23" s="13"/>
      <c r="F23" s="13"/>
      <c r="G23" s="13"/>
      <c r="H23" s="13"/>
      <c r="I23" s="13"/>
      <c r="J23" s="13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5"/>
      <c r="AU23" s="15"/>
      <c r="AV23" s="15"/>
      <c r="AW23" s="15"/>
      <c r="AX23" s="15"/>
      <c r="AY23" s="15"/>
    </row>
    <row r="24" spans="1:51" s="4" customFormat="1" ht="27" customHeight="1" thickBot="1" x14ac:dyDescent="0.25">
      <c r="A24" s="64" t="s">
        <v>1391</v>
      </c>
      <c r="B24" s="76" t="s">
        <v>1382</v>
      </c>
      <c r="C24" s="17">
        <v>22</v>
      </c>
      <c r="D24" s="70"/>
      <c r="E24" s="18"/>
      <c r="F24" s="18"/>
      <c r="G24" s="18"/>
      <c r="H24" s="18"/>
      <c r="I24" s="18"/>
      <c r="J24" s="18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20"/>
      <c r="AU24" s="20"/>
      <c r="AV24" s="20"/>
      <c r="AW24" s="20"/>
      <c r="AX24" s="20"/>
      <c r="AY24" s="20"/>
    </row>
  </sheetData>
  <mergeCells count="50">
    <mergeCell ref="K1:O1"/>
    <mergeCell ref="P1:Q1"/>
    <mergeCell ref="AM1:AS1"/>
    <mergeCell ref="Q11:Q12"/>
    <mergeCell ref="W11:W12"/>
    <mergeCell ref="X11:X12"/>
    <mergeCell ref="R11:R12"/>
    <mergeCell ref="P11:P12"/>
    <mergeCell ref="K11:K12"/>
    <mergeCell ref="L11:L12"/>
    <mergeCell ref="M11:M12"/>
    <mergeCell ref="N11:N12"/>
    <mergeCell ref="O11:O12"/>
    <mergeCell ref="R13:R14"/>
    <mergeCell ref="AL13:AL14"/>
    <mergeCell ref="P15:P16"/>
    <mergeCell ref="Q15:Q16"/>
    <mergeCell ref="AD15:AD16"/>
    <mergeCell ref="AE15:AE16"/>
    <mergeCell ref="P13:P14"/>
    <mergeCell ref="Q13:Q14"/>
    <mergeCell ref="W13:W14"/>
    <mergeCell ref="X13:X14"/>
    <mergeCell ref="AD13:AD14"/>
    <mergeCell ref="AK13:AK14"/>
    <mergeCell ref="Z15:Z16"/>
    <mergeCell ref="R15:R16"/>
    <mergeCell ref="S15:S16"/>
    <mergeCell ref="T15:T16"/>
    <mergeCell ref="K13:K14"/>
    <mergeCell ref="L13:L14"/>
    <mergeCell ref="M13:M14"/>
    <mergeCell ref="N13:N14"/>
    <mergeCell ref="O13:O14"/>
    <mergeCell ref="K15:K16"/>
    <mergeCell ref="L15:L16"/>
    <mergeCell ref="M15:M16"/>
    <mergeCell ref="N15:N16"/>
    <mergeCell ref="O15:O16"/>
    <mergeCell ref="U15:U16"/>
    <mergeCell ref="V15:V16"/>
    <mergeCell ref="Y15:Y16"/>
    <mergeCell ref="AI15:AI16"/>
    <mergeCell ref="AJ15:AJ16"/>
    <mergeCell ref="AA15:AA16"/>
    <mergeCell ref="AB15:AB16"/>
    <mergeCell ref="AC15:AC16"/>
    <mergeCell ref="AF15:AF16"/>
    <mergeCell ref="AG15:AG16"/>
    <mergeCell ref="AH15:AH16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56D1E-95E5-416D-9823-AD9207F9CB0A}">
  <sheetPr codeName="Sheet4"/>
  <dimension ref="A1:L32"/>
  <sheetViews>
    <sheetView workbookViewId="0">
      <selection activeCell="A2" sqref="A2"/>
    </sheetView>
  </sheetViews>
  <sheetFormatPr baseColWidth="10" defaultColWidth="8.83203125" defaultRowHeight="15" x14ac:dyDescent="0.2"/>
  <cols>
    <col min="4" max="4" width="60.1640625" bestFit="1" customWidth="1"/>
    <col min="6" max="7" width="11.5" customWidth="1"/>
    <col min="8" max="8" width="14" customWidth="1"/>
    <col min="10" max="11" width="17.5" customWidth="1"/>
    <col min="12" max="12" width="9.5" customWidth="1"/>
  </cols>
  <sheetData>
    <row r="1" spans="1:12" ht="64" x14ac:dyDescent="0.2">
      <c r="A1" s="35" t="s">
        <v>1452</v>
      </c>
      <c r="B1" s="35" t="s">
        <v>1077</v>
      </c>
      <c r="C1" s="35" t="s">
        <v>997</v>
      </c>
      <c r="D1" s="35" t="s">
        <v>998</v>
      </c>
      <c r="E1" s="35" t="s">
        <v>999</v>
      </c>
      <c r="F1" s="59" t="s">
        <v>1481</v>
      </c>
      <c r="G1" s="59" t="s">
        <v>1453</v>
      </c>
      <c r="H1" s="39" t="s">
        <v>1454</v>
      </c>
      <c r="J1" s="59" t="s">
        <v>1455</v>
      </c>
      <c r="K1" s="35" t="s">
        <v>1</v>
      </c>
      <c r="L1" s="59" t="s">
        <v>1456</v>
      </c>
    </row>
    <row r="2" spans="1:12" x14ac:dyDescent="0.2">
      <c r="A2" s="40" t="s">
        <v>66</v>
      </c>
      <c r="B2" s="83">
        <v>1</v>
      </c>
      <c r="C2" s="40" t="s">
        <v>1482</v>
      </c>
      <c r="D2" s="40" t="s">
        <v>1098</v>
      </c>
      <c r="E2" s="83">
        <v>3</v>
      </c>
      <c r="F2" s="83">
        <v>0.5</v>
      </c>
      <c r="G2" s="83">
        <v>50</v>
      </c>
      <c r="H2" s="44">
        <f>G2/9</f>
        <v>5.5555555555555554</v>
      </c>
      <c r="J2" s="57" t="s">
        <v>1483</v>
      </c>
      <c r="K2" s="57" t="s">
        <v>49</v>
      </c>
      <c r="L2" s="58">
        <v>8</v>
      </c>
    </row>
    <row r="3" spans="1:12" x14ac:dyDescent="0.2">
      <c r="A3" s="40" t="s">
        <v>66</v>
      </c>
      <c r="B3" s="83">
        <v>1</v>
      </c>
      <c r="C3" s="40" t="s">
        <v>1482</v>
      </c>
      <c r="D3" s="83" t="s">
        <v>1112</v>
      </c>
      <c r="E3" s="83">
        <v>8</v>
      </c>
      <c r="F3" s="83">
        <v>0.5</v>
      </c>
      <c r="G3" s="83">
        <v>50</v>
      </c>
      <c r="H3" s="44">
        <f t="shared" ref="H3:H32" si="0">G3/9</f>
        <v>5.5555555555555554</v>
      </c>
      <c r="J3" s="58" t="s">
        <v>1484</v>
      </c>
      <c r="K3" s="58" t="s">
        <v>1485</v>
      </c>
      <c r="L3" s="58">
        <v>3</v>
      </c>
    </row>
    <row r="4" spans="1:12" x14ac:dyDescent="0.2">
      <c r="A4" s="40" t="s">
        <v>66</v>
      </c>
      <c r="B4" s="83">
        <v>1</v>
      </c>
      <c r="C4" s="40" t="s">
        <v>1482</v>
      </c>
      <c r="D4" s="83" t="s">
        <v>1122</v>
      </c>
      <c r="E4" s="83">
        <v>2</v>
      </c>
      <c r="F4" s="83">
        <v>0.5</v>
      </c>
      <c r="G4" s="83">
        <v>50</v>
      </c>
      <c r="H4" s="44">
        <f t="shared" si="0"/>
        <v>5.5555555555555554</v>
      </c>
      <c r="J4" s="58" t="s">
        <v>1486</v>
      </c>
      <c r="K4" s="58" t="s">
        <v>46</v>
      </c>
      <c r="L4" s="58">
        <v>1</v>
      </c>
    </row>
    <row r="5" spans="1:12" x14ac:dyDescent="0.2">
      <c r="A5" s="40" t="s">
        <v>66</v>
      </c>
      <c r="B5" s="83">
        <v>2</v>
      </c>
      <c r="C5" s="40" t="s">
        <v>1482</v>
      </c>
      <c r="D5" s="83" t="s">
        <v>1125</v>
      </c>
      <c r="E5" s="83">
        <v>3</v>
      </c>
      <c r="F5" s="83">
        <v>0.5</v>
      </c>
      <c r="G5" s="83">
        <v>50</v>
      </c>
      <c r="H5" s="44">
        <f t="shared" si="0"/>
        <v>5.5555555555555554</v>
      </c>
      <c r="J5" s="58" t="s">
        <v>1487</v>
      </c>
      <c r="K5" s="58" t="s">
        <v>49</v>
      </c>
      <c r="L5" s="58">
        <v>6</v>
      </c>
    </row>
    <row r="6" spans="1:12" x14ac:dyDescent="0.2">
      <c r="A6" s="40" t="s">
        <v>66</v>
      </c>
      <c r="B6" s="83">
        <v>2</v>
      </c>
      <c r="C6" s="40" t="s">
        <v>1482</v>
      </c>
      <c r="D6" s="83" t="s">
        <v>1130</v>
      </c>
      <c r="E6" s="83">
        <v>6</v>
      </c>
      <c r="F6" s="83">
        <v>0.25</v>
      </c>
      <c r="G6" s="83">
        <v>50</v>
      </c>
      <c r="H6" s="44">
        <f t="shared" si="0"/>
        <v>5.5555555555555554</v>
      </c>
      <c r="J6" s="58" t="s">
        <v>1487</v>
      </c>
      <c r="K6" s="58" t="s">
        <v>49</v>
      </c>
      <c r="L6" s="58">
        <v>6</v>
      </c>
    </row>
    <row r="7" spans="1:12" x14ac:dyDescent="0.2">
      <c r="A7" s="40" t="s">
        <v>66</v>
      </c>
      <c r="B7" s="83">
        <v>2</v>
      </c>
      <c r="C7" s="40" t="s">
        <v>1482</v>
      </c>
      <c r="D7" s="83" t="s">
        <v>1137</v>
      </c>
      <c r="E7" s="83">
        <v>4</v>
      </c>
      <c r="F7" s="83"/>
      <c r="G7" s="83">
        <v>50</v>
      </c>
      <c r="H7" s="44">
        <f t="shared" si="0"/>
        <v>5.5555555555555554</v>
      </c>
      <c r="J7" s="58" t="s">
        <v>1380</v>
      </c>
      <c r="K7" s="58" t="s">
        <v>49</v>
      </c>
      <c r="L7" s="58">
        <v>12</v>
      </c>
    </row>
    <row r="8" spans="1:12" x14ac:dyDescent="0.2">
      <c r="A8" s="40" t="s">
        <v>66</v>
      </c>
      <c r="B8" s="83">
        <v>3</v>
      </c>
      <c r="C8" s="40" t="s">
        <v>1482</v>
      </c>
      <c r="D8" s="83" t="s">
        <v>1138</v>
      </c>
      <c r="E8" s="83">
        <v>3</v>
      </c>
      <c r="F8" s="83">
        <v>0.5</v>
      </c>
      <c r="G8" s="83">
        <v>56</v>
      </c>
      <c r="H8" s="44">
        <f t="shared" si="0"/>
        <v>6.2222222222222223</v>
      </c>
      <c r="J8" s="58" t="s">
        <v>1383</v>
      </c>
      <c r="K8" s="58" t="s">
        <v>49</v>
      </c>
      <c r="L8" s="58">
        <v>13</v>
      </c>
    </row>
    <row r="9" spans="1:12" x14ac:dyDescent="0.2">
      <c r="A9" s="40" t="s">
        <v>66</v>
      </c>
      <c r="B9" s="83">
        <v>3</v>
      </c>
      <c r="C9" s="40" t="s">
        <v>1482</v>
      </c>
      <c r="D9" s="83" t="s">
        <v>1144</v>
      </c>
      <c r="E9" s="83">
        <v>3</v>
      </c>
      <c r="F9" s="83"/>
      <c r="G9" s="83">
        <v>56</v>
      </c>
      <c r="H9" s="44">
        <f t="shared" si="0"/>
        <v>6.2222222222222223</v>
      </c>
      <c r="J9" s="58" t="s">
        <v>1384</v>
      </c>
      <c r="K9" s="58" t="s">
        <v>1488</v>
      </c>
      <c r="L9" s="58">
        <v>16</v>
      </c>
    </row>
    <row r="10" spans="1:12" x14ac:dyDescent="0.2">
      <c r="A10" s="40" t="s">
        <v>66</v>
      </c>
      <c r="B10" s="83">
        <v>3</v>
      </c>
      <c r="C10" s="40" t="s">
        <v>1482</v>
      </c>
      <c r="D10" s="83" t="s">
        <v>1148</v>
      </c>
      <c r="E10" s="83">
        <v>3</v>
      </c>
      <c r="F10" s="83"/>
      <c r="G10" s="83">
        <v>56</v>
      </c>
      <c r="H10" s="44">
        <f t="shared" si="0"/>
        <v>6.2222222222222223</v>
      </c>
      <c r="J10" s="58" t="s">
        <v>1385</v>
      </c>
      <c r="K10" s="58" t="s">
        <v>15</v>
      </c>
      <c r="L10" s="58">
        <v>11</v>
      </c>
    </row>
    <row r="11" spans="1:12" x14ac:dyDescent="0.2">
      <c r="A11" s="40" t="s">
        <v>66</v>
      </c>
      <c r="B11" s="83">
        <v>4</v>
      </c>
      <c r="C11" s="40" t="s">
        <v>1482</v>
      </c>
      <c r="D11" s="83" t="s">
        <v>1151</v>
      </c>
      <c r="E11" s="83">
        <v>6</v>
      </c>
      <c r="F11" s="83">
        <v>0.5</v>
      </c>
      <c r="G11" s="83">
        <v>45</v>
      </c>
      <c r="H11" s="44">
        <f t="shared" si="0"/>
        <v>5</v>
      </c>
      <c r="J11" s="58" t="s">
        <v>1386</v>
      </c>
      <c r="K11" s="58" t="s">
        <v>49</v>
      </c>
      <c r="L11" s="58">
        <v>22</v>
      </c>
    </row>
    <row r="12" spans="1:12" x14ac:dyDescent="0.2">
      <c r="A12" s="40" t="s">
        <v>66</v>
      </c>
      <c r="B12" s="83">
        <v>4</v>
      </c>
      <c r="C12" s="40" t="s">
        <v>1482</v>
      </c>
      <c r="D12" s="83" t="s">
        <v>1162</v>
      </c>
      <c r="E12" s="83">
        <v>7</v>
      </c>
      <c r="F12" s="83">
        <v>0.75</v>
      </c>
      <c r="G12" s="83">
        <v>45</v>
      </c>
      <c r="H12" s="44">
        <f t="shared" si="0"/>
        <v>5</v>
      </c>
      <c r="J12" s="58" t="s">
        <v>1387</v>
      </c>
      <c r="K12" s="58" t="s">
        <v>49</v>
      </c>
      <c r="L12" s="58">
        <v>19</v>
      </c>
    </row>
    <row r="13" spans="1:12" x14ac:dyDescent="0.2">
      <c r="A13" s="40" t="s">
        <v>66</v>
      </c>
      <c r="B13" s="83">
        <v>4</v>
      </c>
      <c r="C13" s="40" t="s">
        <v>1482</v>
      </c>
      <c r="D13" s="83" t="s">
        <v>1171</v>
      </c>
      <c r="E13" s="83">
        <v>4</v>
      </c>
      <c r="F13" s="83">
        <v>0.25</v>
      </c>
      <c r="G13" s="83">
        <v>45</v>
      </c>
      <c r="H13" s="44">
        <f t="shared" si="0"/>
        <v>5</v>
      </c>
      <c r="J13" s="58" t="s">
        <v>1474</v>
      </c>
      <c r="K13" s="58" t="s">
        <v>19</v>
      </c>
      <c r="L13" s="58">
        <v>22</v>
      </c>
    </row>
    <row r="14" spans="1:12" x14ac:dyDescent="0.2">
      <c r="A14" s="40" t="s">
        <v>66</v>
      </c>
      <c r="B14" s="83">
        <v>4</v>
      </c>
      <c r="C14" s="40" t="s">
        <v>1482</v>
      </c>
      <c r="D14" s="83" t="s">
        <v>1179</v>
      </c>
      <c r="E14" s="83">
        <v>6</v>
      </c>
      <c r="F14" s="83"/>
      <c r="G14" s="83">
        <v>45</v>
      </c>
      <c r="H14" s="44">
        <f t="shared" si="0"/>
        <v>5</v>
      </c>
      <c r="J14" s="58" t="s">
        <v>1388</v>
      </c>
      <c r="K14" s="58" t="s">
        <v>15</v>
      </c>
      <c r="L14" s="58">
        <v>26</v>
      </c>
    </row>
    <row r="15" spans="1:12" x14ac:dyDescent="0.2">
      <c r="A15" s="40" t="s">
        <v>66</v>
      </c>
      <c r="B15" s="83">
        <v>4</v>
      </c>
      <c r="C15" s="40" t="s">
        <v>1482</v>
      </c>
      <c r="D15" s="83" t="s">
        <v>1180</v>
      </c>
      <c r="E15" s="83">
        <v>8</v>
      </c>
      <c r="F15" s="83">
        <v>1</v>
      </c>
      <c r="G15" s="83">
        <v>45</v>
      </c>
      <c r="H15" s="44">
        <f t="shared" si="0"/>
        <v>5</v>
      </c>
      <c r="J15" s="58" t="s">
        <v>1389</v>
      </c>
      <c r="K15" s="58" t="s">
        <v>15</v>
      </c>
      <c r="L15" s="58">
        <v>28</v>
      </c>
    </row>
    <row r="16" spans="1:12" x14ac:dyDescent="0.2">
      <c r="A16" s="40" t="s">
        <v>66</v>
      </c>
      <c r="B16" s="83">
        <v>6</v>
      </c>
      <c r="C16" s="40" t="s">
        <v>1482</v>
      </c>
      <c r="D16" s="83" t="s">
        <v>1189</v>
      </c>
      <c r="E16" s="83">
        <v>3</v>
      </c>
      <c r="F16" s="83"/>
      <c r="G16" s="83">
        <v>48</v>
      </c>
      <c r="H16" s="44">
        <f t="shared" si="0"/>
        <v>5.333333333333333</v>
      </c>
      <c r="J16" s="58" t="s">
        <v>1390</v>
      </c>
      <c r="K16" s="58" t="s">
        <v>15</v>
      </c>
      <c r="L16" s="58">
        <v>26</v>
      </c>
    </row>
    <row r="17" spans="1:12" x14ac:dyDescent="0.2">
      <c r="A17" s="40" t="s">
        <v>66</v>
      </c>
      <c r="B17" s="83">
        <v>6</v>
      </c>
      <c r="C17" s="40" t="s">
        <v>1482</v>
      </c>
      <c r="D17" s="83" t="s">
        <v>1191</v>
      </c>
      <c r="E17" s="83">
        <v>4</v>
      </c>
      <c r="F17" s="83">
        <v>0.25</v>
      </c>
      <c r="G17" s="83">
        <v>48</v>
      </c>
      <c r="H17" s="44">
        <f t="shared" si="0"/>
        <v>5.333333333333333</v>
      </c>
      <c r="J17" s="58" t="s">
        <v>1391</v>
      </c>
      <c r="K17" s="58" t="s">
        <v>1489</v>
      </c>
      <c r="L17" s="58">
        <v>22</v>
      </c>
    </row>
    <row r="18" spans="1:12" x14ac:dyDescent="0.2">
      <c r="A18" s="43" t="s">
        <v>66</v>
      </c>
      <c r="B18" s="43">
        <v>2</v>
      </c>
      <c r="C18" s="43" t="s">
        <v>1024</v>
      </c>
      <c r="D18" s="43" t="s">
        <v>1112</v>
      </c>
      <c r="E18" s="43">
        <v>8</v>
      </c>
      <c r="F18" s="43">
        <v>0.5</v>
      </c>
      <c r="G18" s="43">
        <v>16</v>
      </c>
      <c r="H18" s="44">
        <f t="shared" si="0"/>
        <v>1.7777777777777777</v>
      </c>
    </row>
    <row r="19" spans="1:12" x14ac:dyDescent="0.2">
      <c r="A19" s="43" t="s">
        <v>66</v>
      </c>
      <c r="B19" s="43">
        <v>2</v>
      </c>
      <c r="C19" s="43" t="s">
        <v>1024</v>
      </c>
      <c r="D19" s="43" t="s">
        <v>1125</v>
      </c>
      <c r="E19" s="43">
        <v>3</v>
      </c>
      <c r="F19" s="43">
        <v>0.5</v>
      </c>
      <c r="G19" s="43">
        <v>16</v>
      </c>
      <c r="H19" s="44">
        <f t="shared" si="0"/>
        <v>1.7777777777777777</v>
      </c>
    </row>
    <row r="20" spans="1:12" x14ac:dyDescent="0.2">
      <c r="A20" s="43" t="s">
        <v>66</v>
      </c>
      <c r="B20" s="43">
        <v>3</v>
      </c>
      <c r="C20" s="43" t="s">
        <v>1024</v>
      </c>
      <c r="D20" s="43" t="s">
        <v>1130</v>
      </c>
      <c r="E20" s="43">
        <v>6</v>
      </c>
      <c r="F20" s="43">
        <v>0.25</v>
      </c>
      <c r="G20" s="43">
        <v>15</v>
      </c>
      <c r="H20" s="44">
        <f t="shared" si="0"/>
        <v>1.6666666666666667</v>
      </c>
    </row>
    <row r="21" spans="1:12" x14ac:dyDescent="0.2">
      <c r="A21" s="43" t="s">
        <v>66</v>
      </c>
      <c r="B21" s="43">
        <v>3</v>
      </c>
      <c r="C21" s="43" t="s">
        <v>1024</v>
      </c>
      <c r="D21" s="43" t="s">
        <v>1137</v>
      </c>
      <c r="E21" s="43">
        <v>4</v>
      </c>
      <c r="F21" s="43"/>
      <c r="G21" s="43">
        <v>15</v>
      </c>
      <c r="H21" s="44">
        <f t="shared" si="0"/>
        <v>1.6666666666666667</v>
      </c>
    </row>
    <row r="22" spans="1:12" x14ac:dyDescent="0.2">
      <c r="A22" s="43" t="s">
        <v>66</v>
      </c>
      <c r="B22" s="43">
        <v>4</v>
      </c>
      <c r="C22" s="43" t="s">
        <v>1024</v>
      </c>
      <c r="D22" s="43" t="s">
        <v>1144</v>
      </c>
      <c r="E22" s="43">
        <v>3</v>
      </c>
      <c r="F22" s="43"/>
      <c r="G22" s="43">
        <v>3</v>
      </c>
      <c r="H22" s="44">
        <v>1</v>
      </c>
    </row>
    <row r="23" spans="1:12" x14ac:dyDescent="0.2">
      <c r="A23" s="43" t="s">
        <v>66</v>
      </c>
      <c r="B23" s="43">
        <v>4</v>
      </c>
      <c r="C23" s="43" t="s">
        <v>1024</v>
      </c>
      <c r="D23" s="43" t="s">
        <v>1179</v>
      </c>
      <c r="E23" s="43">
        <v>6</v>
      </c>
      <c r="F23" s="43"/>
      <c r="G23" s="43">
        <v>3</v>
      </c>
      <c r="H23" s="44">
        <v>1</v>
      </c>
    </row>
    <row r="24" spans="1:12" x14ac:dyDescent="0.2">
      <c r="A24" s="43" t="s">
        <v>66</v>
      </c>
      <c r="B24" s="43">
        <v>5</v>
      </c>
      <c r="C24" s="43" t="s">
        <v>1024</v>
      </c>
      <c r="D24" s="43" t="s">
        <v>1138</v>
      </c>
      <c r="E24" s="43">
        <v>3</v>
      </c>
      <c r="F24" s="43">
        <v>0.5</v>
      </c>
      <c r="G24" s="43">
        <v>21</v>
      </c>
      <c r="H24" s="44">
        <f t="shared" si="0"/>
        <v>2.3333333333333335</v>
      </c>
    </row>
    <row r="25" spans="1:12" x14ac:dyDescent="0.2">
      <c r="A25" s="43" t="s">
        <v>66</v>
      </c>
      <c r="B25" s="43">
        <v>5</v>
      </c>
      <c r="C25" s="43" t="s">
        <v>1024</v>
      </c>
      <c r="D25" s="43" t="s">
        <v>1148</v>
      </c>
      <c r="E25" s="43">
        <v>3</v>
      </c>
      <c r="F25" s="43"/>
      <c r="G25" s="43">
        <v>21</v>
      </c>
      <c r="H25" s="44">
        <f t="shared" si="0"/>
        <v>2.3333333333333335</v>
      </c>
    </row>
    <row r="26" spans="1:12" x14ac:dyDescent="0.2">
      <c r="A26" s="43" t="s">
        <v>66</v>
      </c>
      <c r="B26" s="43">
        <v>6</v>
      </c>
      <c r="C26" s="43" t="s">
        <v>1024</v>
      </c>
      <c r="D26" s="43" t="s">
        <v>1151</v>
      </c>
      <c r="E26" s="43">
        <v>6</v>
      </c>
      <c r="F26" s="43">
        <v>0.5</v>
      </c>
      <c r="G26" s="43">
        <v>24</v>
      </c>
      <c r="H26" s="44">
        <f t="shared" si="0"/>
        <v>2.6666666666666665</v>
      </c>
    </row>
    <row r="27" spans="1:12" x14ac:dyDescent="0.2">
      <c r="A27" s="43" t="s">
        <v>66</v>
      </c>
      <c r="B27" s="43">
        <v>6</v>
      </c>
      <c r="C27" s="43" t="s">
        <v>1024</v>
      </c>
      <c r="D27" s="43" t="s">
        <v>1180</v>
      </c>
      <c r="E27" s="43">
        <v>8</v>
      </c>
      <c r="F27" s="43">
        <v>1</v>
      </c>
      <c r="G27" s="43">
        <v>24</v>
      </c>
      <c r="H27" s="44">
        <f t="shared" si="0"/>
        <v>2.6666666666666665</v>
      </c>
    </row>
    <row r="28" spans="1:12" x14ac:dyDescent="0.2">
      <c r="A28" s="43" t="s">
        <v>66</v>
      </c>
      <c r="B28" s="43">
        <v>10</v>
      </c>
      <c r="C28" s="43" t="s">
        <v>1024</v>
      </c>
      <c r="D28" s="43" t="s">
        <v>1189</v>
      </c>
      <c r="E28" s="43">
        <v>3</v>
      </c>
      <c r="F28" s="43"/>
      <c r="G28" s="43">
        <v>5</v>
      </c>
      <c r="H28" s="44">
        <f t="shared" si="0"/>
        <v>0.55555555555555558</v>
      </c>
    </row>
    <row r="29" spans="1:12" x14ac:dyDescent="0.2">
      <c r="A29" s="43" t="s">
        <v>66</v>
      </c>
      <c r="B29" s="43">
        <v>10</v>
      </c>
      <c r="C29" s="43" t="s">
        <v>1024</v>
      </c>
      <c r="D29" s="43" t="s">
        <v>1191</v>
      </c>
      <c r="E29" s="43">
        <v>4</v>
      </c>
      <c r="F29" s="43">
        <v>0.25</v>
      </c>
      <c r="G29" s="43">
        <v>5</v>
      </c>
      <c r="H29" s="44">
        <f t="shared" si="0"/>
        <v>0.55555555555555558</v>
      </c>
    </row>
    <row r="30" spans="1:12" x14ac:dyDescent="0.2">
      <c r="A30" s="43" t="s">
        <v>1490</v>
      </c>
      <c r="B30" s="43">
        <v>5</v>
      </c>
      <c r="C30" s="43" t="s">
        <v>1014</v>
      </c>
      <c r="D30" s="43" t="s">
        <v>1491</v>
      </c>
      <c r="E30" s="43">
        <v>10</v>
      </c>
      <c r="F30" s="43"/>
      <c r="G30" s="43">
        <v>14</v>
      </c>
      <c r="H30" s="44">
        <f t="shared" si="0"/>
        <v>1.5555555555555556</v>
      </c>
    </row>
    <row r="31" spans="1:12" x14ac:dyDescent="0.2">
      <c r="A31" s="43" t="s">
        <v>1490</v>
      </c>
      <c r="B31" s="43">
        <v>5</v>
      </c>
      <c r="C31" s="43" t="s">
        <v>1014</v>
      </c>
      <c r="D31" s="43" t="s">
        <v>1492</v>
      </c>
      <c r="E31" s="43">
        <v>10</v>
      </c>
      <c r="F31" s="43"/>
      <c r="G31" s="43">
        <v>14</v>
      </c>
      <c r="H31" s="44">
        <f t="shared" si="0"/>
        <v>1.5555555555555556</v>
      </c>
    </row>
    <row r="32" spans="1:12" x14ac:dyDescent="0.2">
      <c r="A32" s="43" t="s">
        <v>1490</v>
      </c>
      <c r="B32" s="43">
        <v>5</v>
      </c>
      <c r="C32" s="43" t="s">
        <v>1014</v>
      </c>
      <c r="D32" s="43" t="s">
        <v>1493</v>
      </c>
      <c r="E32" s="43">
        <v>0.75</v>
      </c>
      <c r="F32" s="43"/>
      <c r="G32" s="43">
        <v>14</v>
      </c>
      <c r="H32" s="44">
        <f t="shared" si="0"/>
        <v>1.5555555555555556</v>
      </c>
    </row>
  </sheetData>
  <pageMargins left="0.7" right="0.7" top="0.75" bottom="0.75" header="0.3" footer="0.3"/>
  <cellWatches>
    <cellWatch r="AK140"/>
  </cellWatche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FA6B6-2B14-4F75-A3A3-093D08A1F03E}">
  <sheetPr codeName="Sheet5"/>
  <dimension ref="A1:AY18"/>
  <sheetViews>
    <sheetView zoomScale="49" workbookViewId="0">
      <selection activeCell="A2" sqref="A2"/>
    </sheetView>
  </sheetViews>
  <sheetFormatPr baseColWidth="10" defaultColWidth="8.83203125" defaultRowHeight="15" x14ac:dyDescent="0.2"/>
  <cols>
    <col min="1" max="1" width="19" customWidth="1"/>
    <col min="2" max="2" width="20.5" customWidth="1"/>
    <col min="3" max="3" width="10.5" bestFit="1" customWidth="1"/>
  </cols>
  <sheetData>
    <row r="1" spans="1:51" x14ac:dyDescent="0.2">
      <c r="A1" s="1"/>
      <c r="K1" s="2071" t="s">
        <v>1411</v>
      </c>
      <c r="L1" s="2071"/>
      <c r="M1" s="2071"/>
      <c r="N1" s="2071"/>
      <c r="O1" s="2071"/>
      <c r="P1" s="2071" t="s">
        <v>1412</v>
      </c>
      <c r="Q1" s="2071"/>
      <c r="AM1" s="2066" t="s">
        <v>1413</v>
      </c>
      <c r="AN1" s="2066"/>
      <c r="AO1" s="2066"/>
      <c r="AP1" s="2066"/>
      <c r="AQ1" s="2066"/>
      <c r="AR1" s="2066"/>
      <c r="AS1" s="2066"/>
    </row>
    <row r="2" spans="1:51" ht="16" thickBot="1" x14ac:dyDescent="0.25">
      <c r="A2" s="2" t="s">
        <v>1377</v>
      </c>
      <c r="B2" s="2"/>
      <c r="C2" s="2" t="s">
        <v>1378</v>
      </c>
      <c r="D2" s="8">
        <v>44018</v>
      </c>
      <c r="E2" s="8">
        <f>D2+1</f>
        <v>44019</v>
      </c>
      <c r="F2" s="8">
        <f t="shared" ref="F2:AS2" si="0">E2+1</f>
        <v>44020</v>
      </c>
      <c r="G2" s="8">
        <f t="shared" si="0"/>
        <v>44021</v>
      </c>
      <c r="H2" s="8">
        <f t="shared" si="0"/>
        <v>44022</v>
      </c>
      <c r="I2" s="9">
        <f t="shared" si="0"/>
        <v>44023</v>
      </c>
      <c r="J2" s="9">
        <f t="shared" si="0"/>
        <v>44024</v>
      </c>
      <c r="K2" s="8">
        <f t="shared" si="0"/>
        <v>44025</v>
      </c>
      <c r="L2" s="8">
        <f t="shared" si="0"/>
        <v>44026</v>
      </c>
      <c r="M2" s="8">
        <f t="shared" si="0"/>
        <v>44027</v>
      </c>
      <c r="N2" s="8">
        <f t="shared" si="0"/>
        <v>44028</v>
      </c>
      <c r="O2" s="8">
        <f t="shared" si="0"/>
        <v>44029</v>
      </c>
      <c r="P2" s="9">
        <f t="shared" si="0"/>
        <v>44030</v>
      </c>
      <c r="Q2" s="9">
        <f t="shared" si="0"/>
        <v>44031</v>
      </c>
      <c r="R2" s="8">
        <f t="shared" si="0"/>
        <v>44032</v>
      </c>
      <c r="S2" s="8">
        <f t="shared" si="0"/>
        <v>44033</v>
      </c>
      <c r="T2" s="8">
        <f t="shared" si="0"/>
        <v>44034</v>
      </c>
      <c r="U2" s="8">
        <f t="shared" si="0"/>
        <v>44035</v>
      </c>
      <c r="V2" s="8">
        <f t="shared" si="0"/>
        <v>44036</v>
      </c>
      <c r="W2" s="9">
        <f t="shared" si="0"/>
        <v>44037</v>
      </c>
      <c r="X2" s="9">
        <f t="shared" si="0"/>
        <v>44038</v>
      </c>
      <c r="Y2" s="8">
        <f t="shared" si="0"/>
        <v>44039</v>
      </c>
      <c r="Z2" s="8">
        <f t="shared" si="0"/>
        <v>44040</v>
      </c>
      <c r="AA2" s="8">
        <f t="shared" si="0"/>
        <v>44041</v>
      </c>
      <c r="AB2" s="8">
        <f t="shared" si="0"/>
        <v>44042</v>
      </c>
      <c r="AC2" s="8">
        <f t="shared" si="0"/>
        <v>44043</v>
      </c>
      <c r="AD2" s="9">
        <f t="shared" si="0"/>
        <v>44044</v>
      </c>
      <c r="AE2" s="9">
        <f t="shared" si="0"/>
        <v>44045</v>
      </c>
      <c r="AF2" s="8">
        <f t="shared" si="0"/>
        <v>44046</v>
      </c>
      <c r="AG2" s="8">
        <f t="shared" si="0"/>
        <v>44047</v>
      </c>
      <c r="AH2" s="8">
        <f t="shared" si="0"/>
        <v>44048</v>
      </c>
      <c r="AI2" s="8">
        <f t="shared" si="0"/>
        <v>44049</v>
      </c>
      <c r="AJ2" s="8">
        <f t="shared" si="0"/>
        <v>44050</v>
      </c>
      <c r="AK2" s="9">
        <f t="shared" si="0"/>
        <v>44051</v>
      </c>
      <c r="AL2" s="9">
        <f t="shared" si="0"/>
        <v>44052</v>
      </c>
      <c r="AM2" s="8">
        <f t="shared" si="0"/>
        <v>44053</v>
      </c>
      <c r="AN2" s="8">
        <f t="shared" si="0"/>
        <v>44054</v>
      </c>
      <c r="AO2" s="8">
        <f t="shared" si="0"/>
        <v>44055</v>
      </c>
      <c r="AP2" s="8">
        <f t="shared" si="0"/>
        <v>44056</v>
      </c>
      <c r="AQ2" s="8">
        <f t="shared" si="0"/>
        <v>44057</v>
      </c>
      <c r="AR2" s="9">
        <f t="shared" si="0"/>
        <v>44058</v>
      </c>
      <c r="AS2" s="9">
        <f t="shared" si="0"/>
        <v>44059</v>
      </c>
    </row>
    <row r="3" spans="1:51" s="3" customFormat="1" ht="27" customHeight="1" x14ac:dyDescent="0.2">
      <c r="A3" s="60" t="s">
        <v>1392</v>
      </c>
      <c r="B3" s="11" t="s">
        <v>1381</v>
      </c>
      <c r="C3" s="12">
        <v>15</v>
      </c>
      <c r="D3" s="13"/>
      <c r="E3" s="13"/>
      <c r="F3" s="13"/>
      <c r="G3" s="13"/>
      <c r="H3" s="13"/>
      <c r="I3" s="13"/>
      <c r="J3" s="13"/>
      <c r="K3" s="14" t="s">
        <v>1098</v>
      </c>
      <c r="L3" s="14" t="s">
        <v>1098</v>
      </c>
      <c r="M3" s="14" t="s">
        <v>1098</v>
      </c>
      <c r="N3" s="14" t="s">
        <v>1098</v>
      </c>
      <c r="O3" s="14" t="s">
        <v>1098</v>
      </c>
      <c r="P3" s="84"/>
      <c r="Q3" s="84"/>
      <c r="R3" s="2067" t="s">
        <v>1466</v>
      </c>
      <c r="S3" s="2067" t="s">
        <v>1466</v>
      </c>
      <c r="T3" s="2067" t="s">
        <v>1466</v>
      </c>
      <c r="U3" s="2067" t="s">
        <v>1466</v>
      </c>
      <c r="V3" s="2067" t="s">
        <v>1466</v>
      </c>
      <c r="W3" s="84"/>
      <c r="X3" s="84"/>
      <c r="Y3" s="2067" t="s">
        <v>1494</v>
      </c>
      <c r="Z3" s="2067" t="s">
        <v>1494</v>
      </c>
      <c r="AA3" s="2067" t="s">
        <v>1494</v>
      </c>
      <c r="AB3" s="2067" t="s">
        <v>1494</v>
      </c>
      <c r="AC3" s="2069" t="s">
        <v>1495</v>
      </c>
      <c r="AD3" s="84"/>
      <c r="AE3" s="84"/>
      <c r="AF3" s="2067" t="s">
        <v>1162</v>
      </c>
      <c r="AG3" s="2067" t="s">
        <v>1162</v>
      </c>
      <c r="AH3" s="2067" t="s">
        <v>1162</v>
      </c>
      <c r="AI3" s="2067" t="s">
        <v>1162</v>
      </c>
      <c r="AJ3" s="14"/>
      <c r="AK3" s="84"/>
      <c r="AL3" s="84"/>
      <c r="AM3" s="14" t="s">
        <v>1416</v>
      </c>
      <c r="AN3" s="14" t="s">
        <v>1416</v>
      </c>
      <c r="AO3" s="14" t="s">
        <v>1416</v>
      </c>
      <c r="AP3" s="14" t="s">
        <v>1416</v>
      </c>
      <c r="AQ3" s="14" t="s">
        <v>1416</v>
      </c>
      <c r="AR3" s="84"/>
      <c r="AS3" s="84"/>
      <c r="AT3" s="15"/>
      <c r="AU3" s="15"/>
      <c r="AV3" s="15"/>
      <c r="AW3" s="15"/>
      <c r="AX3" s="15"/>
      <c r="AY3" s="15"/>
    </row>
    <row r="4" spans="1:51" s="4" customFormat="1" ht="27" customHeight="1" thickBot="1" x14ac:dyDescent="0.25">
      <c r="A4" s="61" t="s">
        <v>1392</v>
      </c>
      <c r="B4" s="16" t="s">
        <v>1382</v>
      </c>
      <c r="C4" s="17">
        <v>15</v>
      </c>
      <c r="D4" s="18"/>
      <c r="E4" s="18"/>
      <c r="F4" s="18"/>
      <c r="G4" s="18"/>
      <c r="H4" s="18"/>
      <c r="I4" s="18"/>
      <c r="J4" s="18"/>
      <c r="K4" s="19" t="s">
        <v>1496</v>
      </c>
      <c r="L4" s="19" t="s">
        <v>1496</v>
      </c>
      <c r="M4" s="19" t="s">
        <v>1496</v>
      </c>
      <c r="N4" s="19" t="s">
        <v>1496</v>
      </c>
      <c r="O4" s="19" t="s">
        <v>1496</v>
      </c>
      <c r="P4" s="85"/>
      <c r="Q4" s="85"/>
      <c r="R4" s="2068"/>
      <c r="S4" s="2068"/>
      <c r="T4" s="2072"/>
      <c r="U4" s="2072"/>
      <c r="V4" s="2072"/>
      <c r="W4" s="85"/>
      <c r="X4" s="85"/>
      <c r="Y4" s="2068"/>
      <c r="Z4" s="2068"/>
      <c r="AA4" s="2068"/>
      <c r="AB4" s="2068"/>
      <c r="AC4" s="2070"/>
      <c r="AD4" s="85"/>
      <c r="AE4" s="85"/>
      <c r="AF4" s="2068"/>
      <c r="AG4" s="2068"/>
      <c r="AH4" s="2068"/>
      <c r="AI4" s="2068"/>
      <c r="AJ4" s="19"/>
      <c r="AK4" s="85"/>
      <c r="AL4" s="85"/>
      <c r="AM4" s="19"/>
      <c r="AN4" s="19" t="s">
        <v>1423</v>
      </c>
      <c r="AO4" s="19" t="s">
        <v>1423</v>
      </c>
      <c r="AP4" s="19" t="s">
        <v>1431</v>
      </c>
      <c r="AQ4" s="19" t="s">
        <v>1431</v>
      </c>
      <c r="AR4" s="85"/>
      <c r="AS4" s="85"/>
      <c r="AT4" s="20"/>
      <c r="AU4" s="20"/>
      <c r="AV4" s="20"/>
      <c r="AW4" s="20"/>
      <c r="AX4" s="20"/>
      <c r="AY4" s="20"/>
    </row>
    <row r="5" spans="1:51" s="3" customFormat="1" ht="27" customHeight="1" x14ac:dyDescent="0.2">
      <c r="A5" s="60" t="s">
        <v>1393</v>
      </c>
      <c r="B5" s="11" t="s">
        <v>1381</v>
      </c>
      <c r="C5" s="12">
        <v>15</v>
      </c>
      <c r="D5" s="13"/>
      <c r="E5" s="13"/>
      <c r="F5" s="13"/>
      <c r="G5" s="13"/>
      <c r="H5" s="13"/>
      <c r="I5" s="13"/>
      <c r="J5" s="13"/>
      <c r="K5" s="14" t="s">
        <v>1125</v>
      </c>
      <c r="L5" s="14" t="s">
        <v>1125</v>
      </c>
      <c r="M5" s="14" t="s">
        <v>1125</v>
      </c>
      <c r="N5" s="14" t="s">
        <v>1125</v>
      </c>
      <c r="O5" s="14" t="s">
        <v>1125</v>
      </c>
      <c r="P5" s="84"/>
      <c r="Q5" s="84"/>
      <c r="R5" s="14" t="s">
        <v>1125</v>
      </c>
      <c r="S5" s="2069" t="s">
        <v>1495</v>
      </c>
      <c r="T5" s="86" t="s">
        <v>1467</v>
      </c>
      <c r="U5" s="86" t="s">
        <v>1467</v>
      </c>
      <c r="V5" s="2067" t="s">
        <v>1497</v>
      </c>
      <c r="W5" s="84"/>
      <c r="X5" s="84"/>
      <c r="Y5" s="2067" t="s">
        <v>1497</v>
      </c>
      <c r="Z5" s="2067" t="s">
        <v>1497</v>
      </c>
      <c r="AA5" s="2067" t="s">
        <v>1497</v>
      </c>
      <c r="AB5" s="2067" t="s">
        <v>1497</v>
      </c>
      <c r="AC5" s="2067" t="s">
        <v>1497</v>
      </c>
      <c r="AD5" s="84"/>
      <c r="AE5" s="84"/>
      <c r="AF5" s="14" t="s">
        <v>1189</v>
      </c>
      <c r="AG5" s="14" t="s">
        <v>1189</v>
      </c>
      <c r="AH5" s="14" t="s">
        <v>1189</v>
      </c>
      <c r="AI5" s="14"/>
      <c r="AJ5" s="14"/>
      <c r="AK5" s="84"/>
      <c r="AL5" s="84"/>
      <c r="AM5" s="14" t="s">
        <v>1419</v>
      </c>
      <c r="AN5" s="14" t="s">
        <v>1419</v>
      </c>
      <c r="AO5" s="14" t="s">
        <v>1419</v>
      </c>
      <c r="AP5" s="14" t="s">
        <v>1423</v>
      </c>
      <c r="AQ5" s="14" t="s">
        <v>1423</v>
      </c>
      <c r="AR5" s="84"/>
      <c r="AS5" s="84"/>
      <c r="AT5" s="15"/>
      <c r="AU5" s="15"/>
      <c r="AV5" s="15"/>
      <c r="AW5" s="15"/>
      <c r="AX5" s="15"/>
      <c r="AY5" s="15"/>
    </row>
    <row r="6" spans="1:51" s="4" customFormat="1" ht="27" customHeight="1" thickBot="1" x14ac:dyDescent="0.25">
      <c r="A6" s="61" t="s">
        <v>1393</v>
      </c>
      <c r="B6" s="16" t="s">
        <v>1382</v>
      </c>
      <c r="C6" s="17">
        <v>15</v>
      </c>
      <c r="D6" s="18"/>
      <c r="E6" s="18"/>
      <c r="F6" s="18"/>
      <c r="G6" s="18"/>
      <c r="H6" s="18"/>
      <c r="I6" s="18"/>
      <c r="J6" s="18"/>
      <c r="K6" s="19" t="s">
        <v>1472</v>
      </c>
      <c r="L6" s="19" t="s">
        <v>1472</v>
      </c>
      <c r="M6" s="19" t="s">
        <v>1472</v>
      </c>
      <c r="N6" s="19" t="s">
        <v>1472</v>
      </c>
      <c r="O6" s="19" t="s">
        <v>1472</v>
      </c>
      <c r="P6" s="85"/>
      <c r="Q6" s="85"/>
      <c r="R6" s="19" t="s">
        <v>1472</v>
      </c>
      <c r="S6" s="2070"/>
      <c r="T6" s="87" t="s">
        <v>1467</v>
      </c>
      <c r="U6" s="87" t="s">
        <v>1467</v>
      </c>
      <c r="V6" s="2068"/>
      <c r="W6" s="85"/>
      <c r="X6" s="85"/>
      <c r="Y6" s="2068"/>
      <c r="Z6" s="2068"/>
      <c r="AA6" s="2068"/>
      <c r="AB6" s="2068"/>
      <c r="AC6" s="2068"/>
      <c r="AD6" s="85"/>
      <c r="AE6" s="85"/>
      <c r="AF6" s="19" t="s">
        <v>1462</v>
      </c>
      <c r="AG6" s="19" t="s">
        <v>1462</v>
      </c>
      <c r="AH6" s="19" t="s">
        <v>1462</v>
      </c>
      <c r="AI6" s="19"/>
      <c r="AJ6" s="19"/>
      <c r="AK6" s="85"/>
      <c r="AL6" s="85"/>
      <c r="AM6" s="19" t="s">
        <v>1419</v>
      </c>
      <c r="AN6" s="19" t="s">
        <v>1419</v>
      </c>
      <c r="AO6" s="19" t="s">
        <v>1419</v>
      </c>
      <c r="AP6" s="19" t="s">
        <v>1423</v>
      </c>
      <c r="AQ6" s="19" t="s">
        <v>1423</v>
      </c>
      <c r="AR6" s="85"/>
      <c r="AS6" s="85"/>
      <c r="AT6" s="20"/>
      <c r="AU6" s="20"/>
      <c r="AV6" s="20"/>
      <c r="AW6" s="20"/>
      <c r="AX6" s="20"/>
      <c r="AY6" s="20"/>
    </row>
    <row r="7" spans="1:51" s="3" customFormat="1" ht="27" customHeight="1" x14ac:dyDescent="0.2">
      <c r="A7" s="60" t="s">
        <v>1394</v>
      </c>
      <c r="B7" s="11" t="s">
        <v>1381</v>
      </c>
      <c r="C7" s="12">
        <v>10</v>
      </c>
      <c r="D7" s="13"/>
      <c r="E7" s="13"/>
      <c r="F7" s="13"/>
      <c r="G7" s="13"/>
      <c r="H7" s="13"/>
      <c r="I7" s="13"/>
      <c r="J7" s="13"/>
      <c r="K7" s="14" t="s">
        <v>1498</v>
      </c>
      <c r="L7" s="14" t="s">
        <v>1498</v>
      </c>
      <c r="M7" s="14" t="s">
        <v>1498</v>
      </c>
      <c r="N7" s="14" t="s">
        <v>1498</v>
      </c>
      <c r="O7" s="14" t="s">
        <v>1498</v>
      </c>
      <c r="P7" s="84"/>
      <c r="Q7" s="84"/>
      <c r="R7" s="14" t="s">
        <v>1498</v>
      </c>
      <c r="S7" s="14" t="s">
        <v>1148</v>
      </c>
      <c r="T7" s="82" t="s">
        <v>1148</v>
      </c>
      <c r="U7" s="82" t="s">
        <v>1148</v>
      </c>
      <c r="V7" s="2069" t="s">
        <v>1495</v>
      </c>
      <c r="W7" s="84"/>
      <c r="X7" s="84"/>
      <c r="Y7" s="14"/>
      <c r="Z7" s="14"/>
      <c r="AA7" s="14"/>
      <c r="AB7" s="14"/>
      <c r="AC7" s="14"/>
      <c r="AD7" s="84"/>
      <c r="AE7" s="84"/>
      <c r="AF7" s="14" t="s">
        <v>1462</v>
      </c>
      <c r="AG7" s="14" t="s">
        <v>1462</v>
      </c>
      <c r="AH7" s="14" t="s">
        <v>1462</v>
      </c>
      <c r="AI7" s="14"/>
      <c r="AJ7" s="14"/>
      <c r="AK7" s="84"/>
      <c r="AL7" s="84"/>
      <c r="AM7" s="14" t="s">
        <v>1428</v>
      </c>
      <c r="AN7" s="14" t="s">
        <v>1428</v>
      </c>
      <c r="AO7" s="14" t="s">
        <v>1428</v>
      </c>
      <c r="AP7" s="14" t="s">
        <v>1431</v>
      </c>
      <c r="AQ7" s="14" t="s">
        <v>1431</v>
      </c>
      <c r="AR7" s="84"/>
      <c r="AS7" s="84"/>
      <c r="AT7" s="15"/>
      <c r="AU7" s="15"/>
      <c r="AV7" s="15"/>
      <c r="AW7" s="15"/>
      <c r="AX7" s="15"/>
      <c r="AY7" s="15"/>
    </row>
    <row r="8" spans="1:51" s="4" customFormat="1" ht="27" customHeight="1" thickBot="1" x14ac:dyDescent="0.25">
      <c r="A8" s="61" t="s">
        <v>1394</v>
      </c>
      <c r="B8" s="16" t="s">
        <v>1382</v>
      </c>
      <c r="C8" s="17">
        <v>10</v>
      </c>
      <c r="D8" s="18"/>
      <c r="E8" s="18"/>
      <c r="F8" s="18"/>
      <c r="G8" s="18"/>
      <c r="H8" s="18"/>
      <c r="I8" s="18"/>
      <c r="J8" s="18"/>
      <c r="K8" s="19" t="s">
        <v>1144</v>
      </c>
      <c r="L8" s="19" t="s">
        <v>1144</v>
      </c>
      <c r="M8" s="19" t="s">
        <v>1144</v>
      </c>
      <c r="N8" s="19" t="s">
        <v>1144</v>
      </c>
      <c r="O8" s="19" t="s">
        <v>1144</v>
      </c>
      <c r="P8" s="85"/>
      <c r="Q8" s="85"/>
      <c r="R8" s="19" t="s">
        <v>1144</v>
      </c>
      <c r="S8" s="19" t="s">
        <v>1148</v>
      </c>
      <c r="T8" s="19" t="s">
        <v>1148</v>
      </c>
      <c r="U8" s="19" t="s">
        <v>1148</v>
      </c>
      <c r="V8" s="2070"/>
      <c r="W8" s="85"/>
      <c r="X8" s="85"/>
      <c r="Y8" s="19"/>
      <c r="Z8" s="19"/>
      <c r="AA8" s="19"/>
      <c r="AB8" s="19"/>
      <c r="AC8" s="19"/>
      <c r="AD8" s="85"/>
      <c r="AE8" s="85"/>
      <c r="AF8" s="19" t="s">
        <v>1189</v>
      </c>
      <c r="AG8" s="19" t="s">
        <v>1189</v>
      </c>
      <c r="AH8" s="19" t="s">
        <v>1189</v>
      </c>
      <c r="AI8" s="19"/>
      <c r="AJ8" s="19"/>
      <c r="AK8" s="85"/>
      <c r="AL8" s="85"/>
      <c r="AM8" s="19" t="s">
        <v>1428</v>
      </c>
      <c r="AN8" s="19" t="s">
        <v>1428</v>
      </c>
      <c r="AO8" s="19" t="s">
        <v>1428</v>
      </c>
      <c r="AP8" s="19"/>
      <c r="AQ8" s="19"/>
      <c r="AR8" s="85"/>
      <c r="AS8" s="85"/>
      <c r="AT8" s="20"/>
      <c r="AU8" s="20"/>
      <c r="AV8" s="20"/>
      <c r="AW8" s="20"/>
      <c r="AX8" s="20"/>
      <c r="AY8" s="20"/>
    </row>
    <row r="9" spans="1:51" s="3" customFormat="1" ht="27" customHeight="1" x14ac:dyDescent="0.2">
      <c r="A9" s="60" t="s">
        <v>1395</v>
      </c>
      <c r="B9" s="11" t="s">
        <v>1381</v>
      </c>
      <c r="C9" s="12">
        <v>11</v>
      </c>
      <c r="D9" s="13"/>
      <c r="E9" s="13"/>
      <c r="F9" s="13"/>
      <c r="G9" s="13"/>
      <c r="H9" s="13"/>
      <c r="I9" s="13"/>
      <c r="J9" s="13"/>
      <c r="K9" s="2067" t="s">
        <v>1499</v>
      </c>
      <c r="L9" s="2067" t="s">
        <v>1499</v>
      </c>
      <c r="M9" s="2067" t="s">
        <v>1499</v>
      </c>
      <c r="N9" s="2067" t="s">
        <v>1499</v>
      </c>
      <c r="O9" s="2069" t="s">
        <v>1495</v>
      </c>
      <c r="P9" s="84"/>
      <c r="Q9" s="84"/>
      <c r="R9" s="14"/>
      <c r="S9" s="14"/>
      <c r="T9" s="14"/>
      <c r="U9" s="14"/>
      <c r="V9" s="14"/>
      <c r="W9" s="84"/>
      <c r="X9" s="84"/>
      <c r="Y9" s="14"/>
      <c r="Z9" s="14"/>
      <c r="AA9" s="14"/>
      <c r="AB9" s="14"/>
      <c r="AC9" s="14"/>
      <c r="AD9" s="84"/>
      <c r="AE9" s="84"/>
      <c r="AF9" s="14"/>
      <c r="AG9" s="14"/>
      <c r="AH9" s="14"/>
      <c r="AI9" s="14"/>
      <c r="AJ9" s="14"/>
      <c r="AK9" s="84"/>
      <c r="AL9" s="84"/>
      <c r="AM9" s="14"/>
      <c r="AN9" s="14"/>
      <c r="AO9" s="14"/>
      <c r="AP9" s="14"/>
      <c r="AQ9" s="14"/>
      <c r="AR9" s="84"/>
      <c r="AS9" s="84"/>
      <c r="AT9" s="15"/>
      <c r="AU9" s="15"/>
      <c r="AV9" s="15"/>
      <c r="AW9" s="15"/>
      <c r="AX9" s="15"/>
      <c r="AY9" s="15"/>
    </row>
    <row r="10" spans="1:51" s="4" customFormat="1" ht="27" customHeight="1" thickBot="1" x14ac:dyDescent="0.25">
      <c r="A10" s="61" t="s">
        <v>1395</v>
      </c>
      <c r="B10" s="16" t="s">
        <v>1382</v>
      </c>
      <c r="C10" s="17">
        <v>11</v>
      </c>
      <c r="D10" s="18"/>
      <c r="E10" s="18"/>
      <c r="F10" s="18"/>
      <c r="G10" s="18"/>
      <c r="H10" s="18"/>
      <c r="I10" s="18"/>
      <c r="J10" s="18"/>
      <c r="K10" s="2068"/>
      <c r="L10" s="2068"/>
      <c r="M10" s="2068"/>
      <c r="N10" s="2068"/>
      <c r="O10" s="2070"/>
      <c r="P10" s="85"/>
      <c r="Q10" s="85"/>
      <c r="R10" s="19"/>
      <c r="S10" s="19"/>
      <c r="T10" s="19"/>
      <c r="U10" s="19"/>
      <c r="V10" s="19"/>
      <c r="W10" s="85"/>
      <c r="X10" s="85"/>
      <c r="Y10" s="19"/>
      <c r="Z10" s="19"/>
      <c r="AA10" s="19"/>
      <c r="AB10" s="19"/>
      <c r="AC10" s="19"/>
      <c r="AD10" s="85"/>
      <c r="AE10" s="85"/>
      <c r="AF10" s="19"/>
      <c r="AG10" s="19"/>
      <c r="AH10" s="19"/>
      <c r="AI10" s="19"/>
      <c r="AJ10" s="19"/>
      <c r="AK10" s="85"/>
      <c r="AL10" s="85"/>
      <c r="AM10" s="19"/>
      <c r="AN10" s="19"/>
      <c r="AO10" s="19"/>
      <c r="AP10" s="19"/>
      <c r="AQ10" s="19"/>
      <c r="AR10" s="85"/>
      <c r="AS10" s="85"/>
      <c r="AT10" s="20"/>
      <c r="AU10" s="20"/>
      <c r="AV10" s="20"/>
      <c r="AW10" s="20"/>
      <c r="AX10" s="20"/>
      <c r="AY10" s="20"/>
    </row>
    <row r="11" spans="1:51" s="3" customFormat="1" ht="27" customHeight="1" x14ac:dyDescent="0.2">
      <c r="A11" s="60" t="s">
        <v>1396</v>
      </c>
      <c r="B11" s="11" t="s">
        <v>1381</v>
      </c>
      <c r="C11" s="12">
        <v>10</v>
      </c>
      <c r="D11" s="13"/>
      <c r="E11" s="13"/>
      <c r="F11" s="13"/>
      <c r="G11" s="13"/>
      <c r="H11" s="13"/>
      <c r="I11" s="13"/>
      <c r="J11" s="13"/>
      <c r="K11" s="14"/>
      <c r="L11" s="14"/>
      <c r="M11" s="14"/>
      <c r="N11" s="14"/>
      <c r="O11" s="14"/>
      <c r="P11" s="84"/>
      <c r="Q11" s="84"/>
      <c r="R11" s="14"/>
      <c r="S11" s="14"/>
      <c r="T11" s="14"/>
      <c r="U11" s="14"/>
      <c r="V11" s="14"/>
      <c r="W11" s="84"/>
      <c r="X11" s="84"/>
      <c r="Y11" s="14"/>
      <c r="Z11" s="14"/>
      <c r="AA11" s="14"/>
      <c r="AB11" s="14"/>
      <c r="AC11" s="14"/>
      <c r="AD11" s="84"/>
      <c r="AE11" s="84"/>
      <c r="AF11" s="14"/>
      <c r="AG11" s="14"/>
      <c r="AH11" s="14"/>
      <c r="AI11" s="14"/>
      <c r="AJ11" s="14"/>
      <c r="AK11" s="84"/>
      <c r="AL11" s="84"/>
      <c r="AM11" s="14"/>
      <c r="AN11" s="14"/>
      <c r="AO11" s="14"/>
      <c r="AP11" s="14"/>
      <c r="AQ11" s="14"/>
      <c r="AR11" s="84"/>
      <c r="AS11" s="84"/>
      <c r="AT11" s="15"/>
      <c r="AU11" s="15"/>
      <c r="AV11" s="15"/>
      <c r="AW11" s="15"/>
      <c r="AX11" s="15"/>
      <c r="AY11" s="15"/>
    </row>
    <row r="12" spans="1:51" s="4" customFormat="1" ht="27" customHeight="1" thickBot="1" x14ac:dyDescent="0.25">
      <c r="A12" s="61" t="s">
        <v>1396</v>
      </c>
      <c r="B12" s="16" t="s">
        <v>1382</v>
      </c>
      <c r="C12" s="17">
        <v>10</v>
      </c>
      <c r="D12" s="18"/>
      <c r="E12" s="18"/>
      <c r="F12" s="18"/>
      <c r="G12" s="18"/>
      <c r="H12" s="18"/>
      <c r="I12" s="18"/>
      <c r="J12" s="18"/>
      <c r="K12" s="19"/>
      <c r="L12" s="19"/>
      <c r="M12" s="19"/>
      <c r="N12" s="19"/>
      <c r="O12" s="19"/>
      <c r="P12" s="85"/>
      <c r="Q12" s="85"/>
      <c r="R12" s="19"/>
      <c r="S12" s="19"/>
      <c r="T12" s="19"/>
      <c r="U12" s="19"/>
      <c r="V12" s="19"/>
      <c r="W12" s="85"/>
      <c r="X12" s="85"/>
      <c r="Y12" s="19"/>
      <c r="Z12" s="19"/>
      <c r="AA12" s="19"/>
      <c r="AB12" s="19"/>
      <c r="AC12" s="19"/>
      <c r="AD12" s="85"/>
      <c r="AE12" s="85"/>
      <c r="AF12" s="19"/>
      <c r="AG12" s="19"/>
      <c r="AH12" s="19"/>
      <c r="AI12" s="19"/>
      <c r="AJ12" s="19"/>
      <c r="AK12" s="85"/>
      <c r="AL12" s="85"/>
      <c r="AM12" s="19"/>
      <c r="AN12" s="19"/>
      <c r="AO12" s="19"/>
      <c r="AP12" s="19"/>
      <c r="AQ12" s="19"/>
      <c r="AR12" s="85"/>
      <c r="AS12" s="85"/>
      <c r="AT12" s="20"/>
      <c r="AU12" s="20"/>
      <c r="AV12" s="20"/>
      <c r="AW12" s="20"/>
      <c r="AX12" s="20"/>
      <c r="AY12" s="20"/>
    </row>
    <row r="13" spans="1:51" s="3" customFormat="1" ht="27" customHeight="1" x14ac:dyDescent="0.2">
      <c r="A13" s="60" t="s">
        <v>1397</v>
      </c>
      <c r="B13" s="11" t="s">
        <v>1381</v>
      </c>
      <c r="C13" s="12">
        <v>10</v>
      </c>
      <c r="D13" s="13"/>
      <c r="E13" s="13"/>
      <c r="F13" s="13"/>
      <c r="G13" s="13"/>
      <c r="H13" s="13"/>
      <c r="I13" s="13"/>
      <c r="J13" s="13"/>
      <c r="K13" s="14"/>
      <c r="L13" s="14"/>
      <c r="M13" s="14"/>
      <c r="N13" s="14"/>
      <c r="O13" s="14"/>
      <c r="P13" s="84"/>
      <c r="Q13" s="84"/>
      <c r="R13" s="14"/>
      <c r="S13" s="14"/>
      <c r="T13" s="14"/>
      <c r="U13" s="14"/>
      <c r="V13" s="14"/>
      <c r="W13" s="84"/>
      <c r="X13" s="84"/>
      <c r="Y13" s="14"/>
      <c r="Z13" s="14"/>
      <c r="AA13" s="14"/>
      <c r="AB13" s="14"/>
      <c r="AC13" s="14"/>
      <c r="AD13" s="84"/>
      <c r="AE13" s="84"/>
      <c r="AF13" s="14"/>
      <c r="AG13" s="14"/>
      <c r="AH13" s="14"/>
      <c r="AI13" s="14"/>
      <c r="AJ13" s="14"/>
      <c r="AK13" s="84"/>
      <c r="AL13" s="84"/>
      <c r="AM13" s="14"/>
      <c r="AN13" s="14"/>
      <c r="AO13" s="14"/>
      <c r="AP13" s="14"/>
      <c r="AQ13" s="14"/>
      <c r="AR13" s="84"/>
      <c r="AS13" s="84"/>
      <c r="AT13" s="15"/>
      <c r="AU13" s="15"/>
      <c r="AV13" s="15"/>
      <c r="AW13" s="15"/>
      <c r="AX13" s="15"/>
      <c r="AY13" s="15"/>
    </row>
    <row r="14" spans="1:51" s="4" customFormat="1" ht="27" customHeight="1" thickBot="1" x14ac:dyDescent="0.25">
      <c r="A14" s="61" t="s">
        <v>1397</v>
      </c>
      <c r="B14" s="16" t="s">
        <v>1382</v>
      </c>
      <c r="C14" s="17">
        <v>10</v>
      </c>
      <c r="D14" s="18"/>
      <c r="E14" s="18"/>
      <c r="F14" s="18"/>
      <c r="G14" s="18"/>
      <c r="H14" s="18"/>
      <c r="I14" s="18"/>
      <c r="J14" s="18"/>
      <c r="K14" s="19"/>
      <c r="L14" s="19"/>
      <c r="M14" s="19"/>
      <c r="N14" s="19"/>
      <c r="O14" s="19"/>
      <c r="P14" s="85"/>
      <c r="Q14" s="85"/>
      <c r="R14" s="19"/>
      <c r="S14" s="19"/>
      <c r="T14" s="19"/>
      <c r="U14" s="19"/>
      <c r="V14" s="19"/>
      <c r="W14" s="85"/>
      <c r="X14" s="85"/>
      <c r="Y14" s="19"/>
      <c r="Z14" s="19"/>
      <c r="AA14" s="19"/>
      <c r="AB14" s="19"/>
      <c r="AC14" s="19"/>
      <c r="AD14" s="85"/>
      <c r="AE14" s="85"/>
      <c r="AF14" s="19"/>
      <c r="AG14" s="19"/>
      <c r="AH14" s="19"/>
      <c r="AI14" s="19"/>
      <c r="AJ14" s="19"/>
      <c r="AK14" s="85"/>
      <c r="AL14" s="85"/>
      <c r="AM14" s="19"/>
      <c r="AN14" s="19"/>
      <c r="AO14" s="19"/>
      <c r="AP14" s="19"/>
      <c r="AQ14" s="19"/>
      <c r="AR14" s="85"/>
      <c r="AS14" s="85"/>
      <c r="AT14" s="20"/>
      <c r="AU14" s="20"/>
      <c r="AV14" s="20"/>
      <c r="AW14" s="20"/>
      <c r="AX14" s="20"/>
      <c r="AY14" s="20"/>
    </row>
    <row r="15" spans="1:51" s="3" customFormat="1" ht="27" customHeight="1" x14ac:dyDescent="0.2">
      <c r="A15" s="60" t="s">
        <v>1500</v>
      </c>
      <c r="B15" s="11" t="s">
        <v>1381</v>
      </c>
      <c r="C15" s="12">
        <v>7</v>
      </c>
      <c r="D15" s="13"/>
      <c r="E15" s="13"/>
      <c r="F15" s="13"/>
      <c r="G15" s="13"/>
      <c r="H15" s="13"/>
      <c r="I15" s="13"/>
      <c r="J15" s="13"/>
      <c r="K15" s="14"/>
      <c r="L15" s="14"/>
      <c r="M15" s="14"/>
      <c r="N15" s="14"/>
      <c r="O15" s="14"/>
      <c r="P15" s="84"/>
      <c r="Q15" s="84"/>
      <c r="R15" s="14"/>
      <c r="S15" s="14"/>
      <c r="T15" s="14"/>
      <c r="U15" s="14"/>
      <c r="V15" s="14"/>
      <c r="W15" s="84"/>
      <c r="X15" s="84"/>
      <c r="Y15" s="14"/>
      <c r="Z15" s="14"/>
      <c r="AA15" s="14"/>
      <c r="AB15" s="14"/>
      <c r="AC15" s="14"/>
      <c r="AD15" s="84"/>
      <c r="AE15" s="84"/>
      <c r="AF15" s="14"/>
      <c r="AG15" s="14"/>
      <c r="AH15" s="14"/>
      <c r="AI15" s="14"/>
      <c r="AJ15" s="14"/>
      <c r="AK15" s="84"/>
      <c r="AL15" s="84"/>
      <c r="AM15" s="14"/>
      <c r="AN15" s="14"/>
      <c r="AO15" s="14"/>
      <c r="AP15" s="14"/>
      <c r="AQ15" s="14"/>
      <c r="AR15" s="84"/>
      <c r="AS15" s="84"/>
      <c r="AT15" s="15"/>
      <c r="AU15" s="15"/>
      <c r="AV15" s="15"/>
      <c r="AW15" s="15"/>
      <c r="AX15" s="15"/>
      <c r="AY15" s="15"/>
    </row>
    <row r="16" spans="1:51" s="4" customFormat="1" ht="27" customHeight="1" thickBot="1" x14ac:dyDescent="0.25">
      <c r="A16" s="61" t="s">
        <v>1500</v>
      </c>
      <c r="B16" s="16" t="s">
        <v>1382</v>
      </c>
      <c r="C16" s="17">
        <v>7</v>
      </c>
      <c r="D16" s="18"/>
      <c r="E16" s="18"/>
      <c r="F16" s="18"/>
      <c r="G16" s="18"/>
      <c r="H16" s="18"/>
      <c r="I16" s="18"/>
      <c r="J16" s="18"/>
      <c r="K16" s="19"/>
      <c r="L16" s="19"/>
      <c r="M16" s="19"/>
      <c r="N16" s="19"/>
      <c r="O16" s="19"/>
      <c r="P16" s="85"/>
      <c r="Q16" s="85"/>
      <c r="R16" s="19"/>
      <c r="S16" s="19"/>
      <c r="T16" s="19"/>
      <c r="U16" s="19"/>
      <c r="V16" s="19"/>
      <c r="W16" s="85"/>
      <c r="X16" s="85"/>
      <c r="Y16" s="19"/>
      <c r="Z16" s="19"/>
      <c r="AA16" s="19"/>
      <c r="AB16" s="19"/>
      <c r="AC16" s="19"/>
      <c r="AD16" s="85"/>
      <c r="AE16" s="85"/>
      <c r="AF16" s="19"/>
      <c r="AG16" s="19"/>
      <c r="AH16" s="19"/>
      <c r="AI16" s="19"/>
      <c r="AJ16" s="19"/>
      <c r="AK16" s="85"/>
      <c r="AL16" s="85"/>
      <c r="AM16" s="19"/>
      <c r="AN16" s="19"/>
      <c r="AO16" s="19"/>
      <c r="AP16" s="19"/>
      <c r="AQ16" s="19"/>
      <c r="AR16" s="85"/>
      <c r="AS16" s="85"/>
      <c r="AT16" s="20"/>
      <c r="AU16" s="20"/>
      <c r="AV16" s="20"/>
      <c r="AW16" s="20"/>
      <c r="AX16" s="20"/>
      <c r="AY16" s="20"/>
    </row>
    <row r="17" spans="1:51" s="3" customFormat="1" ht="27" customHeight="1" x14ac:dyDescent="0.2">
      <c r="A17" s="60" t="s">
        <v>1501</v>
      </c>
      <c r="B17" s="11" t="s">
        <v>1381</v>
      </c>
      <c r="C17" s="12">
        <v>7</v>
      </c>
      <c r="D17" s="13"/>
      <c r="E17" s="13"/>
      <c r="F17" s="13"/>
      <c r="G17" s="13"/>
      <c r="H17" s="13"/>
      <c r="I17" s="13"/>
      <c r="J17" s="13"/>
      <c r="K17" s="14"/>
      <c r="L17" s="14"/>
      <c r="M17" s="14"/>
      <c r="N17" s="14"/>
      <c r="O17" s="14"/>
      <c r="P17" s="84"/>
      <c r="Q17" s="84"/>
      <c r="R17" s="14"/>
      <c r="S17" s="14"/>
      <c r="T17" s="14"/>
      <c r="U17" s="14"/>
      <c r="V17" s="14"/>
      <c r="W17" s="84"/>
      <c r="X17" s="84"/>
      <c r="Y17" s="14"/>
      <c r="Z17" s="14"/>
      <c r="AA17" s="14"/>
      <c r="AB17" s="14"/>
      <c r="AC17" s="14"/>
      <c r="AD17" s="84"/>
      <c r="AE17" s="84"/>
      <c r="AF17" s="14"/>
      <c r="AG17" s="14"/>
      <c r="AH17" s="14"/>
      <c r="AI17" s="14"/>
      <c r="AJ17" s="14"/>
      <c r="AK17" s="84"/>
      <c r="AL17" s="84"/>
      <c r="AM17" s="14"/>
      <c r="AN17" s="14"/>
      <c r="AO17" s="14"/>
      <c r="AP17" s="14"/>
      <c r="AQ17" s="14"/>
      <c r="AR17" s="84"/>
      <c r="AS17" s="84"/>
      <c r="AT17" s="15"/>
      <c r="AU17" s="15"/>
      <c r="AV17" s="15"/>
      <c r="AW17" s="15"/>
      <c r="AX17" s="15"/>
      <c r="AY17" s="15"/>
    </row>
    <row r="18" spans="1:51" s="4" customFormat="1" ht="27" customHeight="1" thickBot="1" x14ac:dyDescent="0.25">
      <c r="A18" s="61" t="s">
        <v>1501</v>
      </c>
      <c r="B18" s="16" t="s">
        <v>1382</v>
      </c>
      <c r="C18" s="17">
        <v>7</v>
      </c>
      <c r="D18" s="18"/>
      <c r="E18" s="18"/>
      <c r="F18" s="18"/>
      <c r="G18" s="18"/>
      <c r="H18" s="18"/>
      <c r="I18" s="18"/>
      <c r="J18" s="18"/>
      <c r="K18" s="19"/>
      <c r="L18" s="19"/>
      <c r="M18" s="19"/>
      <c r="N18" s="19"/>
      <c r="O18" s="19"/>
      <c r="P18" s="85"/>
      <c r="Q18" s="85"/>
      <c r="R18" s="19"/>
      <c r="S18" s="19"/>
      <c r="T18" s="19"/>
      <c r="U18" s="19"/>
      <c r="V18" s="19"/>
      <c r="W18" s="85"/>
      <c r="X18" s="85"/>
      <c r="Y18" s="19"/>
      <c r="Z18" s="19"/>
      <c r="AA18" s="19"/>
      <c r="AB18" s="19"/>
      <c r="AC18" s="19"/>
      <c r="AD18" s="85"/>
      <c r="AE18" s="85"/>
      <c r="AF18" s="19"/>
      <c r="AG18" s="19"/>
      <c r="AH18" s="19"/>
      <c r="AI18" s="19"/>
      <c r="AJ18" s="19"/>
      <c r="AK18" s="85"/>
      <c r="AL18" s="85"/>
      <c r="AM18" s="19"/>
      <c r="AN18" s="19"/>
      <c r="AO18" s="19"/>
      <c r="AP18" s="19"/>
      <c r="AQ18" s="19"/>
      <c r="AR18" s="85"/>
      <c r="AS18" s="85"/>
      <c r="AT18" s="20"/>
      <c r="AU18" s="20"/>
      <c r="AV18" s="20"/>
      <c r="AW18" s="20"/>
      <c r="AX18" s="20"/>
      <c r="AY18" s="20"/>
    </row>
  </sheetData>
  <mergeCells count="30">
    <mergeCell ref="K1:O1"/>
    <mergeCell ref="P1:Q1"/>
    <mergeCell ref="AM1:AS1"/>
    <mergeCell ref="R3:R4"/>
    <mergeCell ref="S3:S4"/>
    <mergeCell ref="T3:T4"/>
    <mergeCell ref="U3:U4"/>
    <mergeCell ref="V3:V4"/>
    <mergeCell ref="Y3:Y4"/>
    <mergeCell ref="Z3:Z4"/>
    <mergeCell ref="AH3:AH4"/>
    <mergeCell ref="AI3:AI4"/>
    <mergeCell ref="AC3:AC4"/>
    <mergeCell ref="V7:V8"/>
    <mergeCell ref="AA3:AA4"/>
    <mergeCell ref="AB3:AB4"/>
    <mergeCell ref="AF3:AF4"/>
    <mergeCell ref="AG3:AG4"/>
    <mergeCell ref="V5:V6"/>
    <mergeCell ref="Y5:Y6"/>
    <mergeCell ref="Z5:Z6"/>
    <mergeCell ref="AA5:AA6"/>
    <mergeCell ref="AB5:AB6"/>
    <mergeCell ref="AC5:AC6"/>
    <mergeCell ref="S5:S6"/>
    <mergeCell ref="K9:K10"/>
    <mergeCell ref="L9:L10"/>
    <mergeCell ref="M9:M10"/>
    <mergeCell ref="N9:N10"/>
    <mergeCell ref="O9:O10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BD558-76AC-4FBD-A483-FBA031452824}">
  <sheetPr codeName="Sheet6"/>
  <dimension ref="A1:M31"/>
  <sheetViews>
    <sheetView zoomScale="62" workbookViewId="0">
      <selection activeCell="A2" sqref="A2"/>
    </sheetView>
  </sheetViews>
  <sheetFormatPr baseColWidth="10" defaultColWidth="8.83203125" defaultRowHeight="15" x14ac:dyDescent="0.2"/>
  <cols>
    <col min="4" max="4" width="52.5" bestFit="1" customWidth="1"/>
    <col min="7" max="7" width="11.5" customWidth="1"/>
    <col min="8" max="8" width="10.5" customWidth="1"/>
    <col min="9" max="9" width="14" customWidth="1"/>
    <col min="10" max="10" width="8.5" customWidth="1"/>
    <col min="11" max="11" width="14.83203125" customWidth="1"/>
    <col min="12" max="12" width="27.5" bestFit="1" customWidth="1"/>
    <col min="13" max="13" width="11.5" customWidth="1"/>
  </cols>
  <sheetData>
    <row r="1" spans="1:13" ht="64" x14ac:dyDescent="0.2">
      <c r="A1" s="35" t="s">
        <v>1452</v>
      </c>
      <c r="B1" s="35" t="s">
        <v>1077</v>
      </c>
      <c r="C1" s="35" t="s">
        <v>997</v>
      </c>
      <c r="D1" s="35" t="s">
        <v>998</v>
      </c>
      <c r="E1" s="35" t="s">
        <v>1502</v>
      </c>
      <c r="F1" s="59" t="s">
        <v>999</v>
      </c>
      <c r="G1" s="59" t="s">
        <v>1481</v>
      </c>
      <c r="H1" s="59" t="s">
        <v>1453</v>
      </c>
      <c r="I1" s="39" t="s">
        <v>1454</v>
      </c>
      <c r="K1" s="59" t="s">
        <v>1455</v>
      </c>
      <c r="L1" s="35" t="s">
        <v>1</v>
      </c>
      <c r="M1" s="59" t="s">
        <v>1456</v>
      </c>
    </row>
    <row r="2" spans="1:13" x14ac:dyDescent="0.2">
      <c r="A2" s="40" t="s">
        <v>66</v>
      </c>
      <c r="B2" s="43">
        <v>1</v>
      </c>
      <c r="C2" s="40" t="s">
        <v>1482</v>
      </c>
      <c r="D2" s="40" t="s">
        <v>1098</v>
      </c>
      <c r="E2" s="40" t="s">
        <v>1503</v>
      </c>
      <c r="F2" s="43">
        <v>3</v>
      </c>
      <c r="G2" s="58">
        <v>0.5</v>
      </c>
      <c r="H2" s="57">
        <v>48</v>
      </c>
      <c r="I2" s="44">
        <f>H2/9</f>
        <v>5.333333333333333</v>
      </c>
      <c r="K2" s="58" t="s">
        <v>1504</v>
      </c>
      <c r="L2" s="77" t="s">
        <v>1505</v>
      </c>
      <c r="M2" s="58">
        <v>5</v>
      </c>
    </row>
    <row r="3" spans="1:13" x14ac:dyDescent="0.2">
      <c r="A3" s="40" t="s">
        <v>66</v>
      </c>
      <c r="B3" s="43">
        <v>1</v>
      </c>
      <c r="C3" s="40" t="s">
        <v>1482</v>
      </c>
      <c r="D3" s="43" t="s">
        <v>1112</v>
      </c>
      <c r="E3" s="40" t="s">
        <v>1503</v>
      </c>
      <c r="F3" s="43">
        <v>8</v>
      </c>
      <c r="G3" s="58">
        <v>0.5</v>
      </c>
      <c r="H3" s="58">
        <v>48</v>
      </c>
      <c r="I3" s="44">
        <f t="shared" ref="I3:I17" si="0">H3/9</f>
        <v>5.333333333333333</v>
      </c>
      <c r="K3" s="58" t="s">
        <v>1504</v>
      </c>
      <c r="L3" s="77" t="s">
        <v>1506</v>
      </c>
      <c r="M3" s="58">
        <v>7</v>
      </c>
    </row>
    <row r="4" spans="1:13" x14ac:dyDescent="0.2">
      <c r="A4" s="40" t="s">
        <v>66</v>
      </c>
      <c r="B4" s="43">
        <v>1</v>
      </c>
      <c r="C4" s="40" t="s">
        <v>1482</v>
      </c>
      <c r="D4" s="43" t="s">
        <v>1122</v>
      </c>
      <c r="E4" s="40" t="s">
        <v>1503</v>
      </c>
      <c r="F4" s="43">
        <v>2</v>
      </c>
      <c r="G4" s="58">
        <v>0.5</v>
      </c>
      <c r="H4" s="58">
        <v>48</v>
      </c>
      <c r="I4" s="44">
        <f t="shared" si="0"/>
        <v>5.333333333333333</v>
      </c>
      <c r="K4" s="58" t="s">
        <v>1504</v>
      </c>
      <c r="L4" s="77" t="s">
        <v>14</v>
      </c>
      <c r="M4" s="58">
        <v>7</v>
      </c>
    </row>
    <row r="5" spans="1:13" x14ac:dyDescent="0.2">
      <c r="A5" s="40" t="s">
        <v>66</v>
      </c>
      <c r="B5" s="43">
        <v>2</v>
      </c>
      <c r="C5" s="40" t="s">
        <v>1482</v>
      </c>
      <c r="D5" s="43" t="s">
        <v>1125</v>
      </c>
      <c r="E5" s="40" t="s">
        <v>1503</v>
      </c>
      <c r="F5" s="43">
        <v>3</v>
      </c>
      <c r="G5" s="58">
        <v>0.5</v>
      </c>
      <c r="H5" s="58">
        <v>50</v>
      </c>
      <c r="I5" s="44">
        <f t="shared" si="0"/>
        <v>5.5555555555555554</v>
      </c>
      <c r="K5" s="58" t="s">
        <v>1507</v>
      </c>
      <c r="L5" s="77" t="s">
        <v>1508</v>
      </c>
      <c r="M5" s="58">
        <v>4</v>
      </c>
    </row>
    <row r="6" spans="1:13" x14ac:dyDescent="0.2">
      <c r="A6" s="40" t="s">
        <v>66</v>
      </c>
      <c r="B6" s="43">
        <v>2</v>
      </c>
      <c r="C6" s="40" t="s">
        <v>1482</v>
      </c>
      <c r="D6" s="43" t="s">
        <v>1130</v>
      </c>
      <c r="E6" s="40" t="s">
        <v>1503</v>
      </c>
      <c r="F6" s="43">
        <v>6</v>
      </c>
      <c r="G6" s="58">
        <v>0.25</v>
      </c>
      <c r="H6" s="58">
        <v>50</v>
      </c>
      <c r="I6" s="44">
        <f t="shared" si="0"/>
        <v>5.5555555555555554</v>
      </c>
      <c r="K6" s="58" t="s">
        <v>1509</v>
      </c>
      <c r="L6" s="77" t="s">
        <v>1510</v>
      </c>
      <c r="M6" s="58">
        <v>5</v>
      </c>
    </row>
    <row r="7" spans="1:13" x14ac:dyDescent="0.2">
      <c r="A7" s="40" t="s">
        <v>66</v>
      </c>
      <c r="B7" s="43">
        <v>2</v>
      </c>
      <c r="C7" s="40" t="s">
        <v>1482</v>
      </c>
      <c r="D7" s="43" t="s">
        <v>1137</v>
      </c>
      <c r="E7" s="40" t="s">
        <v>1503</v>
      </c>
      <c r="F7" s="43">
        <v>4</v>
      </c>
      <c r="G7" s="58"/>
      <c r="H7" s="58">
        <v>50</v>
      </c>
      <c r="I7" s="44">
        <f t="shared" si="0"/>
        <v>5.5555555555555554</v>
      </c>
      <c r="K7" s="58" t="s">
        <v>1511</v>
      </c>
      <c r="L7" s="77" t="s">
        <v>1512</v>
      </c>
      <c r="M7" s="58">
        <v>0</v>
      </c>
    </row>
    <row r="8" spans="1:13" x14ac:dyDescent="0.2">
      <c r="A8" s="40" t="s">
        <v>66</v>
      </c>
      <c r="B8" s="43">
        <v>3</v>
      </c>
      <c r="C8" s="40" t="s">
        <v>1482</v>
      </c>
      <c r="D8" s="43" t="s">
        <v>1138</v>
      </c>
      <c r="E8" s="40" t="s">
        <v>1503</v>
      </c>
      <c r="F8" s="43">
        <v>3</v>
      </c>
      <c r="G8" s="58">
        <v>0.5</v>
      </c>
      <c r="H8" s="58">
        <v>54</v>
      </c>
      <c r="I8" s="44">
        <f t="shared" si="0"/>
        <v>6</v>
      </c>
      <c r="K8" s="58" t="s">
        <v>1513</v>
      </c>
      <c r="L8" s="77" t="s">
        <v>1514</v>
      </c>
      <c r="M8" s="58">
        <v>6</v>
      </c>
    </row>
    <row r="9" spans="1:13" x14ac:dyDescent="0.2">
      <c r="A9" s="40" t="s">
        <v>66</v>
      </c>
      <c r="B9" s="43">
        <v>3</v>
      </c>
      <c r="C9" s="40" t="s">
        <v>1482</v>
      </c>
      <c r="D9" s="43" t="s">
        <v>1144</v>
      </c>
      <c r="E9" s="40" t="s">
        <v>1503</v>
      </c>
      <c r="F9" s="43">
        <v>3</v>
      </c>
      <c r="G9" s="58"/>
      <c r="H9" s="58">
        <v>54</v>
      </c>
      <c r="I9" s="44">
        <f t="shared" si="0"/>
        <v>6</v>
      </c>
      <c r="K9" s="58" t="s">
        <v>1513</v>
      </c>
      <c r="L9" s="77" t="s">
        <v>1515</v>
      </c>
      <c r="M9" s="58">
        <v>0</v>
      </c>
    </row>
    <row r="10" spans="1:13" x14ac:dyDescent="0.2">
      <c r="A10" s="40" t="s">
        <v>66</v>
      </c>
      <c r="B10" s="43">
        <v>3</v>
      </c>
      <c r="C10" s="40" t="s">
        <v>1482</v>
      </c>
      <c r="D10" s="43" t="s">
        <v>1148</v>
      </c>
      <c r="E10" s="40" t="s">
        <v>1503</v>
      </c>
      <c r="F10" s="43">
        <v>3</v>
      </c>
      <c r="G10" s="58"/>
      <c r="H10" s="58">
        <v>54</v>
      </c>
      <c r="I10" s="44">
        <f t="shared" si="0"/>
        <v>6</v>
      </c>
      <c r="K10" s="58" t="s">
        <v>1516</v>
      </c>
      <c r="L10" s="77" t="s">
        <v>1517</v>
      </c>
      <c r="M10" s="58">
        <v>1</v>
      </c>
    </row>
    <row r="11" spans="1:13" x14ac:dyDescent="0.2">
      <c r="A11" s="40" t="s">
        <v>66</v>
      </c>
      <c r="B11" s="43">
        <v>4</v>
      </c>
      <c r="C11" s="40" t="s">
        <v>1482</v>
      </c>
      <c r="D11" s="43" t="s">
        <v>1151</v>
      </c>
      <c r="E11" s="40" t="s">
        <v>1503</v>
      </c>
      <c r="F11" s="43">
        <v>6</v>
      </c>
      <c r="G11" s="58">
        <v>0.5</v>
      </c>
      <c r="H11" s="58">
        <v>34</v>
      </c>
      <c r="I11" s="44">
        <f t="shared" si="0"/>
        <v>3.7777777777777777</v>
      </c>
      <c r="K11" s="58" t="s">
        <v>1518</v>
      </c>
      <c r="L11" s="77" t="s">
        <v>1519</v>
      </c>
      <c r="M11" s="58">
        <v>0</v>
      </c>
    </row>
    <row r="12" spans="1:13" x14ac:dyDescent="0.2">
      <c r="A12" s="40" t="s">
        <v>66</v>
      </c>
      <c r="B12" s="43">
        <v>4</v>
      </c>
      <c r="C12" s="40" t="s">
        <v>1482</v>
      </c>
      <c r="D12" s="43" t="s">
        <v>1162</v>
      </c>
      <c r="E12" s="40" t="s">
        <v>1503</v>
      </c>
      <c r="F12" s="43">
        <v>7</v>
      </c>
      <c r="G12" s="58">
        <v>0.75</v>
      </c>
      <c r="H12" s="58">
        <v>34</v>
      </c>
      <c r="I12" s="44">
        <f t="shared" si="0"/>
        <v>3.7777777777777777</v>
      </c>
      <c r="K12" s="58" t="s">
        <v>1520</v>
      </c>
      <c r="L12" s="77" t="s">
        <v>1521</v>
      </c>
      <c r="M12" s="58">
        <v>0</v>
      </c>
    </row>
    <row r="13" spans="1:13" x14ac:dyDescent="0.2">
      <c r="A13" s="40" t="s">
        <v>66</v>
      </c>
      <c r="B13" s="43">
        <v>4</v>
      </c>
      <c r="C13" s="40" t="s">
        <v>1482</v>
      </c>
      <c r="D13" s="43" t="s">
        <v>1171</v>
      </c>
      <c r="E13" s="40" t="s">
        <v>1503</v>
      </c>
      <c r="F13" s="43">
        <v>4</v>
      </c>
      <c r="G13" s="58">
        <v>0.25</v>
      </c>
      <c r="H13" s="58">
        <v>34</v>
      </c>
      <c r="I13" s="44">
        <f t="shared" si="0"/>
        <v>3.7777777777777777</v>
      </c>
      <c r="K13" s="58" t="s">
        <v>1522</v>
      </c>
      <c r="L13" s="77" t="s">
        <v>1521</v>
      </c>
      <c r="M13" s="58">
        <v>0</v>
      </c>
    </row>
    <row r="14" spans="1:13" x14ac:dyDescent="0.2">
      <c r="A14" s="40" t="s">
        <v>66</v>
      </c>
      <c r="B14" s="43">
        <v>4</v>
      </c>
      <c r="C14" s="40" t="s">
        <v>1482</v>
      </c>
      <c r="D14" s="43" t="s">
        <v>1179</v>
      </c>
      <c r="E14" s="40" t="s">
        <v>1503</v>
      </c>
      <c r="F14" s="43">
        <v>6</v>
      </c>
      <c r="G14" s="58"/>
      <c r="H14" s="58">
        <v>34</v>
      </c>
      <c r="I14" s="44">
        <f t="shared" si="0"/>
        <v>3.7777777777777777</v>
      </c>
      <c r="K14" s="58" t="s">
        <v>1523</v>
      </c>
      <c r="L14" s="77" t="s">
        <v>1521</v>
      </c>
      <c r="M14" s="58">
        <v>0</v>
      </c>
    </row>
    <row r="15" spans="1:13" x14ac:dyDescent="0.2">
      <c r="A15" s="40" t="s">
        <v>66</v>
      </c>
      <c r="B15" s="43">
        <v>4</v>
      </c>
      <c r="C15" s="40" t="s">
        <v>1482</v>
      </c>
      <c r="D15" s="43" t="s">
        <v>1180</v>
      </c>
      <c r="E15" s="40" t="s">
        <v>1503</v>
      </c>
      <c r="F15" s="43">
        <v>8</v>
      </c>
      <c r="G15" s="58">
        <v>1</v>
      </c>
      <c r="H15" s="58">
        <v>34</v>
      </c>
      <c r="I15" s="44">
        <f t="shared" si="0"/>
        <v>3.7777777777777777</v>
      </c>
      <c r="K15" s="58" t="s">
        <v>1524</v>
      </c>
      <c r="L15" s="77" t="s">
        <v>1512</v>
      </c>
      <c r="M15" s="58">
        <v>0</v>
      </c>
    </row>
    <row r="16" spans="1:13" x14ac:dyDescent="0.2">
      <c r="A16" s="40" t="s">
        <v>66</v>
      </c>
      <c r="B16" s="43">
        <v>6</v>
      </c>
      <c r="C16" s="40" t="s">
        <v>1482</v>
      </c>
      <c r="D16" s="43" t="s">
        <v>1189</v>
      </c>
      <c r="E16" s="40" t="s">
        <v>1503</v>
      </c>
      <c r="F16" s="43">
        <v>3</v>
      </c>
      <c r="G16" s="58"/>
      <c r="H16" s="58">
        <v>52</v>
      </c>
      <c r="I16" s="44">
        <f t="shared" si="0"/>
        <v>5.7777777777777777</v>
      </c>
      <c r="K16" s="58" t="s">
        <v>1525</v>
      </c>
      <c r="L16" s="77" t="s">
        <v>1512</v>
      </c>
      <c r="M16" s="58">
        <v>0</v>
      </c>
    </row>
    <row r="17" spans="1:13" x14ac:dyDescent="0.2">
      <c r="A17" s="40" t="s">
        <v>66</v>
      </c>
      <c r="B17" s="43">
        <v>6</v>
      </c>
      <c r="C17" s="40" t="s">
        <v>1482</v>
      </c>
      <c r="D17" s="43" t="s">
        <v>1191</v>
      </c>
      <c r="E17" s="40" t="s">
        <v>1503</v>
      </c>
      <c r="F17" s="43">
        <v>4</v>
      </c>
      <c r="G17" s="58">
        <v>0.25</v>
      </c>
      <c r="H17" s="58">
        <v>52</v>
      </c>
      <c r="I17" s="44">
        <f t="shared" si="0"/>
        <v>5.7777777777777777</v>
      </c>
      <c r="K17" s="58" t="s">
        <v>1526</v>
      </c>
      <c r="L17" s="77" t="s">
        <v>1512</v>
      </c>
      <c r="M17" s="58">
        <v>0</v>
      </c>
    </row>
    <row r="18" spans="1:13" x14ac:dyDescent="0.2">
      <c r="K18" s="58" t="s">
        <v>1527</v>
      </c>
      <c r="L18" s="77" t="s">
        <v>1528</v>
      </c>
      <c r="M18" s="58">
        <v>0</v>
      </c>
    </row>
    <row r="19" spans="1:13" x14ac:dyDescent="0.2">
      <c r="K19" s="58" t="s">
        <v>1529</v>
      </c>
      <c r="L19" s="77" t="s">
        <v>1528</v>
      </c>
      <c r="M19" s="58">
        <v>0</v>
      </c>
    </row>
    <row r="20" spans="1:13" x14ac:dyDescent="0.2">
      <c r="K20" s="58" t="s">
        <v>1530</v>
      </c>
      <c r="L20" s="77" t="s">
        <v>1528</v>
      </c>
      <c r="M20" s="58">
        <v>0</v>
      </c>
    </row>
    <row r="21" spans="1:13" x14ac:dyDescent="0.2">
      <c r="K21" s="58" t="s">
        <v>1531</v>
      </c>
      <c r="L21" s="77" t="s">
        <v>1532</v>
      </c>
      <c r="M21" s="58">
        <v>6</v>
      </c>
    </row>
    <row r="22" spans="1:13" x14ac:dyDescent="0.2">
      <c r="K22" s="58" t="s">
        <v>1533</v>
      </c>
      <c r="L22" s="77" t="s">
        <v>1534</v>
      </c>
      <c r="M22" s="58">
        <v>5</v>
      </c>
    </row>
    <row r="23" spans="1:13" x14ac:dyDescent="0.2">
      <c r="K23" s="58" t="s">
        <v>1535</v>
      </c>
      <c r="L23" s="77" t="s">
        <v>1534</v>
      </c>
      <c r="M23" s="58">
        <v>4</v>
      </c>
    </row>
    <row r="24" spans="1:13" x14ac:dyDescent="0.2">
      <c r="K24" s="80" t="s">
        <v>1500</v>
      </c>
      <c r="L24" s="79" t="s">
        <v>1536</v>
      </c>
      <c r="M24" s="80">
        <v>7</v>
      </c>
    </row>
    <row r="25" spans="1:13" x14ac:dyDescent="0.2">
      <c r="K25" s="80" t="s">
        <v>1501</v>
      </c>
      <c r="L25" s="79" t="s">
        <v>1537</v>
      </c>
      <c r="M25" s="80">
        <v>7</v>
      </c>
    </row>
    <row r="26" spans="1:13" x14ac:dyDescent="0.2">
      <c r="K26" s="80" t="s">
        <v>1392</v>
      </c>
      <c r="L26" s="79" t="s">
        <v>1538</v>
      </c>
      <c r="M26" s="80">
        <v>15</v>
      </c>
    </row>
    <row r="27" spans="1:13" x14ac:dyDescent="0.2">
      <c r="K27" s="80" t="s">
        <v>1393</v>
      </c>
      <c r="L27" s="79" t="s">
        <v>1539</v>
      </c>
      <c r="M27" s="80">
        <v>15</v>
      </c>
    </row>
    <row r="28" spans="1:13" x14ac:dyDescent="0.2">
      <c r="K28" s="80" t="s">
        <v>1394</v>
      </c>
      <c r="L28" s="79" t="s">
        <v>1540</v>
      </c>
      <c r="M28" s="80">
        <v>10</v>
      </c>
    </row>
    <row r="29" spans="1:13" x14ac:dyDescent="0.2">
      <c r="K29" s="80" t="s">
        <v>1395</v>
      </c>
      <c r="L29" s="79" t="s">
        <v>1541</v>
      </c>
      <c r="M29" s="80">
        <v>11</v>
      </c>
    </row>
    <row r="30" spans="1:13" x14ac:dyDescent="0.2">
      <c r="K30" s="80" t="s">
        <v>1396</v>
      </c>
      <c r="L30" s="79" t="s">
        <v>1542</v>
      </c>
      <c r="M30" s="80">
        <v>10</v>
      </c>
    </row>
    <row r="31" spans="1:13" x14ac:dyDescent="0.2">
      <c r="K31" s="80" t="s">
        <v>1397</v>
      </c>
      <c r="L31" s="79" t="s">
        <v>1543</v>
      </c>
      <c r="M31" s="80">
        <v>10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1C772-90A7-4B2C-A2F6-4C609139C673}">
  <sheetPr codeName="Sheet7"/>
  <dimension ref="A1:AY18"/>
  <sheetViews>
    <sheetView topLeftCell="O1" zoomScale="52" workbookViewId="0">
      <selection activeCell="A2" sqref="A2"/>
    </sheetView>
  </sheetViews>
  <sheetFormatPr baseColWidth="10" defaultColWidth="8.83203125" defaultRowHeight="15" x14ac:dyDescent="0.2"/>
  <cols>
    <col min="1" max="1" width="19" customWidth="1"/>
    <col min="3" max="3" width="10.1640625" bestFit="1" customWidth="1"/>
  </cols>
  <sheetData>
    <row r="1" spans="1:51" x14ac:dyDescent="0.2">
      <c r="A1" s="1"/>
      <c r="K1" s="2071" t="s">
        <v>1411</v>
      </c>
      <c r="L1" s="2071"/>
      <c r="M1" s="2071"/>
      <c r="N1" s="2071"/>
      <c r="O1" s="2071"/>
      <c r="P1" s="2071" t="s">
        <v>1412</v>
      </c>
      <c r="Q1" s="2071"/>
      <c r="AM1" s="2066" t="s">
        <v>1413</v>
      </c>
      <c r="AN1" s="2066"/>
      <c r="AO1" s="2066"/>
      <c r="AP1" s="2066"/>
      <c r="AQ1" s="2066"/>
      <c r="AR1" s="2066"/>
      <c r="AS1" s="2066"/>
    </row>
    <row r="2" spans="1:51" ht="16" thickBot="1" x14ac:dyDescent="0.25">
      <c r="A2" s="2" t="s">
        <v>1377</v>
      </c>
      <c r="B2" s="2"/>
      <c r="C2" s="2" t="s">
        <v>1378</v>
      </c>
      <c r="D2" s="8">
        <v>44018</v>
      </c>
      <c r="E2" s="8">
        <f>D2+1</f>
        <v>44019</v>
      </c>
      <c r="F2" s="8">
        <f t="shared" ref="F2:AS2" si="0">E2+1</f>
        <v>44020</v>
      </c>
      <c r="G2" s="8">
        <f t="shared" si="0"/>
        <v>44021</v>
      </c>
      <c r="H2" s="8">
        <f t="shared" si="0"/>
        <v>44022</v>
      </c>
      <c r="I2" s="9">
        <f t="shared" si="0"/>
        <v>44023</v>
      </c>
      <c r="J2" s="9">
        <f t="shared" si="0"/>
        <v>44024</v>
      </c>
      <c r="K2" s="8">
        <f t="shared" si="0"/>
        <v>44025</v>
      </c>
      <c r="L2" s="8">
        <f t="shared" si="0"/>
        <v>44026</v>
      </c>
      <c r="M2" s="8">
        <f t="shared" si="0"/>
        <v>44027</v>
      </c>
      <c r="N2" s="8">
        <f t="shared" si="0"/>
        <v>44028</v>
      </c>
      <c r="O2" s="8">
        <f t="shared" si="0"/>
        <v>44029</v>
      </c>
      <c r="P2" s="9">
        <f t="shared" si="0"/>
        <v>44030</v>
      </c>
      <c r="Q2" s="9">
        <f t="shared" si="0"/>
        <v>44031</v>
      </c>
      <c r="R2" s="8">
        <f t="shared" si="0"/>
        <v>44032</v>
      </c>
      <c r="S2" s="8">
        <f t="shared" si="0"/>
        <v>44033</v>
      </c>
      <c r="T2" s="8">
        <f t="shared" si="0"/>
        <v>44034</v>
      </c>
      <c r="U2" s="8">
        <f t="shared" si="0"/>
        <v>44035</v>
      </c>
      <c r="V2" s="8">
        <f t="shared" si="0"/>
        <v>44036</v>
      </c>
      <c r="W2" s="9">
        <f t="shared" si="0"/>
        <v>44037</v>
      </c>
      <c r="X2" s="9">
        <f t="shared" si="0"/>
        <v>44038</v>
      </c>
      <c r="Y2" s="8">
        <f t="shared" si="0"/>
        <v>44039</v>
      </c>
      <c r="Z2" s="8">
        <f t="shared" si="0"/>
        <v>44040</v>
      </c>
      <c r="AA2" s="8">
        <f t="shared" si="0"/>
        <v>44041</v>
      </c>
      <c r="AB2" s="8">
        <f t="shared" si="0"/>
        <v>44042</v>
      </c>
      <c r="AC2" s="8">
        <f t="shared" si="0"/>
        <v>44043</v>
      </c>
      <c r="AD2" s="9">
        <f t="shared" si="0"/>
        <v>44044</v>
      </c>
      <c r="AE2" s="9">
        <f t="shared" si="0"/>
        <v>44045</v>
      </c>
      <c r="AF2" s="8">
        <f t="shared" si="0"/>
        <v>44046</v>
      </c>
      <c r="AG2" s="8">
        <f t="shared" si="0"/>
        <v>44047</v>
      </c>
      <c r="AH2" s="8">
        <f t="shared" si="0"/>
        <v>44048</v>
      </c>
      <c r="AI2" s="8">
        <f t="shared" si="0"/>
        <v>44049</v>
      </c>
      <c r="AJ2" s="8">
        <f t="shared" si="0"/>
        <v>44050</v>
      </c>
      <c r="AK2" s="9">
        <f t="shared" si="0"/>
        <v>44051</v>
      </c>
      <c r="AL2" s="9">
        <f t="shared" si="0"/>
        <v>44052</v>
      </c>
      <c r="AM2" s="52">
        <f t="shared" si="0"/>
        <v>44053</v>
      </c>
      <c r="AN2" s="8">
        <f t="shared" si="0"/>
        <v>44054</v>
      </c>
      <c r="AO2" s="8">
        <f t="shared" si="0"/>
        <v>44055</v>
      </c>
      <c r="AP2" s="8">
        <f t="shared" si="0"/>
        <v>44056</v>
      </c>
      <c r="AQ2" s="8">
        <f t="shared" si="0"/>
        <v>44057</v>
      </c>
      <c r="AR2" s="9">
        <f t="shared" si="0"/>
        <v>44058</v>
      </c>
      <c r="AS2" s="9">
        <f t="shared" si="0"/>
        <v>44059</v>
      </c>
    </row>
    <row r="3" spans="1:51" s="3" customFormat="1" ht="27" customHeight="1" thickBot="1" x14ac:dyDescent="0.25">
      <c r="A3" s="60" t="s">
        <v>1398</v>
      </c>
      <c r="B3" s="11" t="s">
        <v>1381</v>
      </c>
      <c r="C3" s="12">
        <v>21</v>
      </c>
      <c r="D3" s="13"/>
      <c r="E3" s="13"/>
      <c r="F3" s="13"/>
      <c r="G3" s="13"/>
      <c r="H3" s="13"/>
      <c r="I3" s="13"/>
      <c r="J3" s="13"/>
      <c r="K3" s="2069" t="s">
        <v>1544</v>
      </c>
      <c r="L3" s="2069" t="s">
        <v>1544</v>
      </c>
      <c r="M3" s="2069" t="s">
        <v>1544</v>
      </c>
      <c r="N3" s="2069" t="s">
        <v>1544</v>
      </c>
      <c r="O3" s="2069" t="s">
        <v>1544</v>
      </c>
      <c r="P3" s="14" t="s">
        <v>1098</v>
      </c>
      <c r="Q3" s="14" t="s">
        <v>1098</v>
      </c>
      <c r="R3" s="2069" t="s">
        <v>1544</v>
      </c>
      <c r="S3" s="2069" t="s">
        <v>1544</v>
      </c>
      <c r="T3" s="2067" t="s">
        <v>1494</v>
      </c>
      <c r="U3" s="2067" t="s">
        <v>1494</v>
      </c>
      <c r="V3" s="2067" t="s">
        <v>1494</v>
      </c>
      <c r="W3" s="14" t="s">
        <v>1098</v>
      </c>
      <c r="X3" s="14" t="s">
        <v>1098</v>
      </c>
      <c r="Y3" s="2067" t="s">
        <v>1494</v>
      </c>
      <c r="Z3" s="2067" t="s">
        <v>1494</v>
      </c>
      <c r="AA3" s="14" t="s">
        <v>1122</v>
      </c>
      <c r="AB3" s="2069" t="s">
        <v>1545</v>
      </c>
      <c r="AC3" s="2069" t="s">
        <v>1545</v>
      </c>
      <c r="AD3" s="2067" t="s">
        <v>1546</v>
      </c>
      <c r="AE3" s="2067" t="s">
        <v>1546</v>
      </c>
      <c r="AF3" s="2069" t="s">
        <v>1545</v>
      </c>
      <c r="AG3" s="2069" t="s">
        <v>1545</v>
      </c>
      <c r="AH3" s="2069" t="s">
        <v>1545</v>
      </c>
      <c r="AI3" s="2069" t="s">
        <v>1545</v>
      </c>
      <c r="AJ3" s="2069" t="s">
        <v>1545</v>
      </c>
      <c r="AK3" s="2067" t="s">
        <v>1546</v>
      </c>
      <c r="AL3" s="2067" t="s">
        <v>1546</v>
      </c>
      <c r="AM3" s="82" t="s">
        <v>1547</v>
      </c>
      <c r="AN3" s="14" t="s">
        <v>1547</v>
      </c>
      <c r="AO3" s="14" t="s">
        <v>1547</v>
      </c>
      <c r="AP3" s="14" t="s">
        <v>1547</v>
      </c>
      <c r="AQ3" s="14" t="s">
        <v>1459</v>
      </c>
      <c r="AR3" s="14" t="s">
        <v>1547</v>
      </c>
      <c r="AS3" s="14" t="s">
        <v>1547</v>
      </c>
      <c r="AT3" s="15"/>
      <c r="AU3" s="15"/>
      <c r="AV3" s="15"/>
      <c r="AW3" s="15"/>
      <c r="AX3" s="15"/>
      <c r="AY3" s="15"/>
    </row>
    <row r="4" spans="1:51" s="4" customFormat="1" ht="27" customHeight="1" thickBot="1" x14ac:dyDescent="0.25">
      <c r="A4" s="61" t="s">
        <v>1398</v>
      </c>
      <c r="B4" s="16" t="s">
        <v>1382</v>
      </c>
      <c r="C4" s="17">
        <v>21</v>
      </c>
      <c r="D4" s="18"/>
      <c r="E4" s="18"/>
      <c r="F4" s="18"/>
      <c r="G4" s="18"/>
      <c r="H4" s="18"/>
      <c r="I4" s="18"/>
      <c r="J4" s="18"/>
      <c r="K4" s="2070"/>
      <c r="L4" s="2070"/>
      <c r="M4" s="2070"/>
      <c r="N4" s="2070"/>
      <c r="O4" s="2070"/>
      <c r="P4" s="19" t="s">
        <v>1122</v>
      </c>
      <c r="Q4" s="19" t="s">
        <v>1122</v>
      </c>
      <c r="R4" s="2070"/>
      <c r="S4" s="2070"/>
      <c r="T4" s="2068"/>
      <c r="U4" s="2068"/>
      <c r="V4" s="2068"/>
      <c r="W4" s="19" t="s">
        <v>1122</v>
      </c>
      <c r="X4" s="19" t="s">
        <v>1122</v>
      </c>
      <c r="Y4" s="2068"/>
      <c r="Z4" s="2068"/>
      <c r="AA4" s="19" t="s">
        <v>1122</v>
      </c>
      <c r="AB4" s="2070"/>
      <c r="AC4" s="2070"/>
      <c r="AD4" s="2068"/>
      <c r="AE4" s="2068"/>
      <c r="AF4" s="2070"/>
      <c r="AG4" s="2070"/>
      <c r="AH4" s="2070"/>
      <c r="AI4" s="2070"/>
      <c r="AJ4" s="2070"/>
      <c r="AK4" s="2068"/>
      <c r="AL4" s="2068"/>
      <c r="AM4" s="19" t="s">
        <v>1547</v>
      </c>
      <c r="AN4" s="19" t="s">
        <v>1547</v>
      </c>
      <c r="AO4" s="19" t="s">
        <v>1547</v>
      </c>
      <c r="AP4" s="19" t="s">
        <v>1463</v>
      </c>
      <c r="AQ4" s="19" t="s">
        <v>1459</v>
      </c>
      <c r="AR4" s="14" t="s">
        <v>1547</v>
      </c>
      <c r="AS4" s="14" t="s">
        <v>1547</v>
      </c>
      <c r="AT4" s="20"/>
      <c r="AU4" s="20"/>
      <c r="AV4" s="20"/>
      <c r="AW4" s="20"/>
      <c r="AX4" s="20"/>
      <c r="AY4" s="20"/>
    </row>
    <row r="5" spans="1:51" s="3" customFormat="1" ht="27" customHeight="1" x14ac:dyDescent="0.2">
      <c r="A5" s="60" t="s">
        <v>1399</v>
      </c>
      <c r="B5" s="11" t="s">
        <v>1381</v>
      </c>
      <c r="C5" s="12">
        <v>22</v>
      </c>
      <c r="D5" s="13"/>
      <c r="E5" s="13"/>
      <c r="F5" s="13"/>
      <c r="G5" s="13"/>
      <c r="H5" s="13"/>
      <c r="I5" s="13"/>
      <c r="J5" s="13"/>
      <c r="K5" s="2067" t="s">
        <v>1130</v>
      </c>
      <c r="L5" s="2067" t="s">
        <v>1130</v>
      </c>
      <c r="M5" s="2067" t="s">
        <v>1130</v>
      </c>
      <c r="N5" s="2067" t="s">
        <v>1130</v>
      </c>
      <c r="O5" s="2067" t="s">
        <v>1130</v>
      </c>
      <c r="P5" s="2069" t="s">
        <v>1548</v>
      </c>
      <c r="Q5" s="2069" t="s">
        <v>1549</v>
      </c>
      <c r="R5" s="2067" t="s">
        <v>1130</v>
      </c>
      <c r="S5" s="2067" t="s">
        <v>1130</v>
      </c>
      <c r="T5" s="14" t="s">
        <v>1550</v>
      </c>
      <c r="U5" s="14" t="s">
        <v>1550</v>
      </c>
      <c r="V5" s="14" t="s">
        <v>1550</v>
      </c>
      <c r="W5" s="2067" t="s">
        <v>1475</v>
      </c>
      <c r="X5" s="2067" t="s">
        <v>1475</v>
      </c>
      <c r="Y5" s="2067" t="s">
        <v>1494</v>
      </c>
      <c r="Z5" s="2067" t="s">
        <v>1494</v>
      </c>
      <c r="AA5" s="14" t="s">
        <v>1125</v>
      </c>
      <c r="AB5" s="14" t="s">
        <v>1125</v>
      </c>
      <c r="AC5" s="14" t="s">
        <v>1125</v>
      </c>
      <c r="AD5" s="2067" t="s">
        <v>1475</v>
      </c>
      <c r="AE5" s="2067" t="s">
        <v>1475</v>
      </c>
      <c r="AF5" s="14" t="s">
        <v>1550</v>
      </c>
      <c r="AG5" s="14" t="s">
        <v>1550</v>
      </c>
      <c r="AH5" s="14" t="s">
        <v>1550</v>
      </c>
      <c r="AI5" s="14" t="s">
        <v>1550</v>
      </c>
      <c r="AJ5" s="14" t="s">
        <v>1125</v>
      </c>
      <c r="AK5" s="2067" t="s">
        <v>1162</v>
      </c>
      <c r="AL5" s="2069" t="s">
        <v>1549</v>
      </c>
      <c r="AM5" s="82" t="s">
        <v>1463</v>
      </c>
      <c r="AN5" s="14" t="s">
        <v>1463</v>
      </c>
      <c r="AO5" s="14" t="s">
        <v>1463</v>
      </c>
      <c r="AP5" s="14" t="s">
        <v>1459</v>
      </c>
      <c r="AQ5" s="14" t="s">
        <v>1459</v>
      </c>
      <c r="AR5" s="14" t="s">
        <v>1551</v>
      </c>
      <c r="AS5" s="14" t="s">
        <v>1463</v>
      </c>
      <c r="AT5" s="15"/>
      <c r="AU5" s="15"/>
      <c r="AV5" s="15"/>
      <c r="AW5" s="15"/>
      <c r="AX5" s="15"/>
      <c r="AY5" s="15"/>
    </row>
    <row r="6" spans="1:51" s="4" customFormat="1" ht="27" customHeight="1" thickBot="1" x14ac:dyDescent="0.25">
      <c r="A6" s="61" t="s">
        <v>1399</v>
      </c>
      <c r="B6" s="16" t="s">
        <v>1382</v>
      </c>
      <c r="C6" s="17">
        <v>22</v>
      </c>
      <c r="D6" s="18"/>
      <c r="E6" s="18"/>
      <c r="F6" s="18"/>
      <c r="G6" s="18"/>
      <c r="H6" s="18"/>
      <c r="I6" s="18"/>
      <c r="J6" s="18"/>
      <c r="K6" s="2068"/>
      <c r="L6" s="2068"/>
      <c r="M6" s="2068"/>
      <c r="N6" s="2068"/>
      <c r="O6" s="2068"/>
      <c r="P6" s="2070"/>
      <c r="Q6" s="2070"/>
      <c r="R6" s="2068"/>
      <c r="S6" s="2068"/>
      <c r="T6" s="19" t="s">
        <v>1122</v>
      </c>
      <c r="U6" s="19" t="s">
        <v>1122</v>
      </c>
      <c r="V6" s="19" t="s">
        <v>1122</v>
      </c>
      <c r="W6" s="2068"/>
      <c r="X6" s="2068"/>
      <c r="Y6" s="2068"/>
      <c r="Z6" s="2068"/>
      <c r="AA6" s="19" t="s">
        <v>1137</v>
      </c>
      <c r="AB6" s="19" t="s">
        <v>1137</v>
      </c>
      <c r="AC6" s="19" t="s">
        <v>1137</v>
      </c>
      <c r="AD6" s="2068"/>
      <c r="AE6" s="2068"/>
      <c r="AF6" s="19" t="s">
        <v>1122</v>
      </c>
      <c r="AG6" s="19" t="s">
        <v>1122</v>
      </c>
      <c r="AH6" s="19" t="s">
        <v>1125</v>
      </c>
      <c r="AI6" s="19" t="s">
        <v>1125</v>
      </c>
      <c r="AJ6" s="19" t="s">
        <v>1125</v>
      </c>
      <c r="AK6" s="2068"/>
      <c r="AL6" s="2070"/>
      <c r="AM6" s="19" t="s">
        <v>1463</v>
      </c>
      <c r="AN6" s="19" t="s">
        <v>1463</v>
      </c>
      <c r="AO6" s="19" t="s">
        <v>1463</v>
      </c>
      <c r="AP6" s="19" t="s">
        <v>1459</v>
      </c>
      <c r="AQ6" s="19" t="s">
        <v>1459</v>
      </c>
      <c r="AR6" s="19" t="s">
        <v>1478</v>
      </c>
      <c r="AS6" s="19" t="s">
        <v>1473</v>
      </c>
      <c r="AT6" s="20"/>
      <c r="AU6" s="20"/>
      <c r="AV6" s="20"/>
      <c r="AW6" s="20"/>
      <c r="AX6" s="20"/>
      <c r="AY6" s="20"/>
    </row>
    <row r="7" spans="1:51" s="3" customFormat="1" ht="27" customHeight="1" x14ac:dyDescent="0.2">
      <c r="A7" s="60" t="s">
        <v>1400</v>
      </c>
      <c r="B7" s="11" t="s">
        <v>1381</v>
      </c>
      <c r="C7" s="12">
        <v>13</v>
      </c>
      <c r="D7" s="13"/>
      <c r="E7" s="13"/>
      <c r="F7" s="13"/>
      <c r="G7" s="13"/>
      <c r="H7" s="13"/>
      <c r="I7" s="13"/>
      <c r="J7" s="13"/>
      <c r="K7" s="2067" t="s">
        <v>1552</v>
      </c>
      <c r="L7" s="2067" t="s">
        <v>1552</v>
      </c>
      <c r="M7" s="2067" t="s">
        <v>1552</v>
      </c>
      <c r="N7" s="2067" t="s">
        <v>1552</v>
      </c>
      <c r="O7" s="2067" t="s">
        <v>1552</v>
      </c>
      <c r="P7" s="2067" t="s">
        <v>1553</v>
      </c>
      <c r="Q7" s="2067" t="s">
        <v>1553</v>
      </c>
      <c r="R7" s="2067" t="s">
        <v>1552</v>
      </c>
      <c r="S7" s="2067" t="s">
        <v>1552</v>
      </c>
      <c r="T7" s="2067" t="s">
        <v>1179</v>
      </c>
      <c r="U7" s="2067" t="s">
        <v>1179</v>
      </c>
      <c r="V7" s="2067" t="s">
        <v>1179</v>
      </c>
      <c r="W7" s="2067" t="s">
        <v>1162</v>
      </c>
      <c r="X7" s="82" t="s">
        <v>1554</v>
      </c>
      <c r="Y7" s="2067" t="s">
        <v>1179</v>
      </c>
      <c r="Z7" s="2067" t="s">
        <v>1179</v>
      </c>
      <c r="AA7" s="2067" t="s">
        <v>1179</v>
      </c>
      <c r="AB7" s="2067" t="s">
        <v>1179</v>
      </c>
      <c r="AC7" s="14" t="s">
        <v>1189</v>
      </c>
      <c r="AD7" s="2067" t="s">
        <v>1162</v>
      </c>
      <c r="AE7" s="14" t="s">
        <v>1189</v>
      </c>
      <c r="AF7" s="14" t="s">
        <v>1137</v>
      </c>
      <c r="AG7" s="14" t="s">
        <v>1137</v>
      </c>
      <c r="AH7" s="14" t="s">
        <v>1137</v>
      </c>
      <c r="AI7" s="14" t="s">
        <v>1137</v>
      </c>
      <c r="AJ7" s="14"/>
      <c r="AK7" s="14" t="s">
        <v>1555</v>
      </c>
      <c r="AL7" s="14" t="s">
        <v>1555</v>
      </c>
      <c r="AM7" s="14" t="s">
        <v>1471</v>
      </c>
      <c r="AN7" s="14" t="s">
        <v>1471</v>
      </c>
      <c r="AO7" s="14" t="s">
        <v>1471</v>
      </c>
      <c r="AP7" s="14" t="s">
        <v>1471</v>
      </c>
      <c r="AQ7" s="14" t="s">
        <v>1459</v>
      </c>
      <c r="AR7" s="14" t="s">
        <v>1471</v>
      </c>
      <c r="AS7" s="14" t="s">
        <v>1471</v>
      </c>
      <c r="AT7" s="15"/>
      <c r="AU7" s="15"/>
      <c r="AV7" s="15"/>
      <c r="AW7" s="15"/>
      <c r="AX7" s="15"/>
      <c r="AY7" s="15"/>
    </row>
    <row r="8" spans="1:51" s="4" customFormat="1" ht="27" customHeight="1" thickBot="1" x14ac:dyDescent="0.25">
      <c r="A8" s="61" t="s">
        <v>1400</v>
      </c>
      <c r="B8" s="16" t="s">
        <v>1382</v>
      </c>
      <c r="C8" s="17">
        <v>13</v>
      </c>
      <c r="D8" s="18"/>
      <c r="E8" s="18"/>
      <c r="F8" s="18"/>
      <c r="G8" s="18"/>
      <c r="H8" s="18"/>
      <c r="I8" s="18"/>
      <c r="J8" s="18"/>
      <c r="K8" s="2068"/>
      <c r="L8" s="2068"/>
      <c r="M8" s="2068"/>
      <c r="N8" s="2068"/>
      <c r="O8" s="2068"/>
      <c r="P8" s="2068"/>
      <c r="Q8" s="2068"/>
      <c r="R8" s="2068"/>
      <c r="S8" s="2068"/>
      <c r="T8" s="2068"/>
      <c r="U8" s="2068"/>
      <c r="V8" s="2068"/>
      <c r="W8" s="2068"/>
      <c r="X8" s="19" t="s">
        <v>1554</v>
      </c>
      <c r="Y8" s="2068"/>
      <c r="Z8" s="2068"/>
      <c r="AA8" s="2068"/>
      <c r="AB8" s="2068"/>
      <c r="AC8" s="19" t="s">
        <v>1189</v>
      </c>
      <c r="AD8" s="2068"/>
      <c r="AE8" s="19" t="s">
        <v>1191</v>
      </c>
      <c r="AF8" s="19" t="s">
        <v>1189</v>
      </c>
      <c r="AG8" s="19" t="s">
        <v>1189</v>
      </c>
      <c r="AH8" s="19" t="s">
        <v>1189</v>
      </c>
      <c r="AI8" s="19" t="s">
        <v>1189</v>
      </c>
      <c r="AJ8" s="19" t="s">
        <v>1189</v>
      </c>
      <c r="AK8" s="19" t="s">
        <v>1556</v>
      </c>
      <c r="AL8" s="19" t="s">
        <v>1556</v>
      </c>
      <c r="AM8" s="19" t="s">
        <v>1471</v>
      </c>
      <c r="AN8" s="19" t="s">
        <v>1471</v>
      </c>
      <c r="AO8" s="19" t="s">
        <v>1471</v>
      </c>
      <c r="AP8" s="19" t="s">
        <v>1471</v>
      </c>
      <c r="AQ8" s="19"/>
      <c r="AR8" s="19" t="s">
        <v>1459</v>
      </c>
      <c r="AS8" s="19" t="s">
        <v>1459</v>
      </c>
      <c r="AT8" s="20"/>
      <c r="AU8" s="20"/>
      <c r="AV8" s="20"/>
      <c r="AW8" s="20"/>
      <c r="AX8" s="20"/>
      <c r="AY8" s="20"/>
    </row>
    <row r="9" spans="1:51" s="3" customFormat="1" ht="27" customHeight="1" x14ac:dyDescent="0.2">
      <c r="A9" s="60" t="s">
        <v>1401</v>
      </c>
      <c r="B9" s="11" t="s">
        <v>1381</v>
      </c>
      <c r="C9" s="12">
        <v>21</v>
      </c>
      <c r="D9" s="13"/>
      <c r="E9" s="13"/>
      <c r="F9" s="13"/>
      <c r="G9" s="13"/>
      <c r="H9" s="13"/>
      <c r="I9" s="13"/>
      <c r="J9" s="13"/>
      <c r="K9" s="14" t="s">
        <v>1557</v>
      </c>
      <c r="L9" s="14" t="s">
        <v>1557</v>
      </c>
      <c r="M9" s="14" t="s">
        <v>1557</v>
      </c>
      <c r="N9" s="14" t="s">
        <v>1557</v>
      </c>
      <c r="O9" s="14" t="s">
        <v>1191</v>
      </c>
      <c r="P9" s="2067" t="s">
        <v>1179</v>
      </c>
      <c r="Q9" s="2069" t="s">
        <v>1558</v>
      </c>
      <c r="R9" s="14" t="s">
        <v>1144</v>
      </c>
      <c r="S9" s="14" t="s">
        <v>1144</v>
      </c>
      <c r="T9" s="14" t="s">
        <v>1144</v>
      </c>
      <c r="U9" s="14" t="s">
        <v>1144</v>
      </c>
      <c r="V9" s="14" t="s">
        <v>1191</v>
      </c>
      <c r="W9" s="2069" t="s">
        <v>1558</v>
      </c>
      <c r="X9" s="2067" t="s">
        <v>1179</v>
      </c>
      <c r="Y9" s="14" t="s">
        <v>1148</v>
      </c>
      <c r="Z9" s="14" t="s">
        <v>1148</v>
      </c>
      <c r="AA9" s="14" t="s">
        <v>1148</v>
      </c>
      <c r="AB9" s="14" t="s">
        <v>1148</v>
      </c>
      <c r="AC9" s="14" t="s">
        <v>1171</v>
      </c>
      <c r="AD9" s="86" t="s">
        <v>1138</v>
      </c>
      <c r="AE9" s="82" t="s">
        <v>1125</v>
      </c>
      <c r="AF9" s="88" t="s">
        <v>1171</v>
      </c>
      <c r="AG9" s="14" t="s">
        <v>1171</v>
      </c>
      <c r="AH9" s="14" t="s">
        <v>1171</v>
      </c>
      <c r="AI9" s="14" t="s">
        <v>1191</v>
      </c>
      <c r="AJ9" s="14"/>
      <c r="AK9" s="14"/>
      <c r="AL9" s="14"/>
      <c r="AM9" s="14" t="s">
        <v>1464</v>
      </c>
      <c r="AN9" s="14" t="s">
        <v>1464</v>
      </c>
      <c r="AO9" s="14" t="s">
        <v>1464</v>
      </c>
      <c r="AP9" s="14" t="s">
        <v>1464</v>
      </c>
      <c r="AQ9" s="14"/>
      <c r="AR9" s="14" t="s">
        <v>1478</v>
      </c>
      <c r="AS9" s="14" t="s">
        <v>1559</v>
      </c>
      <c r="AT9" s="15"/>
      <c r="AU9" s="15"/>
      <c r="AV9" s="15"/>
      <c r="AW9" s="15"/>
      <c r="AX9" s="15"/>
      <c r="AY9" s="15"/>
    </row>
    <row r="10" spans="1:51" s="4" customFormat="1" ht="27" customHeight="1" thickBot="1" x14ac:dyDescent="0.25">
      <c r="A10" s="61" t="s">
        <v>1401</v>
      </c>
      <c r="B10" s="16" t="s">
        <v>1382</v>
      </c>
      <c r="C10" s="17">
        <v>21</v>
      </c>
      <c r="D10" s="18"/>
      <c r="E10" s="18"/>
      <c r="F10" s="18"/>
      <c r="G10" s="18"/>
      <c r="H10" s="18"/>
      <c r="I10" s="18"/>
      <c r="J10" s="18"/>
      <c r="K10" s="19" t="s">
        <v>1557</v>
      </c>
      <c r="L10" s="19" t="s">
        <v>1557</v>
      </c>
      <c r="M10" s="19" t="s">
        <v>1557</v>
      </c>
      <c r="N10" s="19" t="s">
        <v>1557</v>
      </c>
      <c r="O10" s="19" t="s">
        <v>1191</v>
      </c>
      <c r="P10" s="2068"/>
      <c r="Q10" s="2070"/>
      <c r="R10" s="19" t="s">
        <v>1144</v>
      </c>
      <c r="S10" s="19" t="s">
        <v>1144</v>
      </c>
      <c r="T10" s="19" t="s">
        <v>1144</v>
      </c>
      <c r="U10" s="19" t="s">
        <v>1144</v>
      </c>
      <c r="V10" s="19" t="s">
        <v>1191</v>
      </c>
      <c r="W10" s="2070"/>
      <c r="X10" s="2068"/>
      <c r="Y10" s="19" t="s">
        <v>1148</v>
      </c>
      <c r="Z10" s="19" t="s">
        <v>1148</v>
      </c>
      <c r="AA10" s="19" t="s">
        <v>1148</v>
      </c>
      <c r="AB10" s="19" t="s">
        <v>1148</v>
      </c>
      <c r="AC10" s="19" t="s">
        <v>1191</v>
      </c>
      <c r="AD10" s="87" t="s">
        <v>1480</v>
      </c>
      <c r="AE10" s="19" t="s">
        <v>1554</v>
      </c>
      <c r="AF10" s="89" t="s">
        <v>1171</v>
      </c>
      <c r="AG10" s="19" t="s">
        <v>1171</v>
      </c>
      <c r="AH10" s="19" t="s">
        <v>1171</v>
      </c>
      <c r="AI10" s="19" t="s">
        <v>1191</v>
      </c>
      <c r="AJ10" s="19"/>
      <c r="AK10" s="19"/>
      <c r="AL10" s="19"/>
      <c r="AM10" s="19" t="s">
        <v>1464</v>
      </c>
      <c r="AN10" s="19" t="s">
        <v>1464</v>
      </c>
      <c r="AO10" s="19" t="s">
        <v>1464</v>
      </c>
      <c r="AP10" s="19"/>
      <c r="AQ10" s="19"/>
      <c r="AR10" s="19" t="s">
        <v>1559</v>
      </c>
      <c r="AS10" s="19" t="s">
        <v>1559</v>
      </c>
      <c r="AT10" s="20"/>
      <c r="AU10" s="20"/>
      <c r="AV10" s="20"/>
      <c r="AW10" s="20"/>
      <c r="AX10" s="20"/>
      <c r="AY10" s="20"/>
    </row>
    <row r="11" spans="1:51" s="3" customFormat="1" ht="27" customHeight="1" x14ac:dyDescent="0.2">
      <c r="A11" s="60" t="s">
        <v>1402</v>
      </c>
      <c r="B11" s="11" t="s">
        <v>1381</v>
      </c>
      <c r="C11" s="12">
        <v>11</v>
      </c>
      <c r="D11" s="13"/>
      <c r="E11" s="13"/>
      <c r="F11" s="13"/>
      <c r="G11" s="13"/>
      <c r="H11" s="13"/>
      <c r="I11" s="13"/>
      <c r="J11" s="13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82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 t="s">
        <v>1464</v>
      </c>
      <c r="AS11" s="14" t="s">
        <v>1464</v>
      </c>
      <c r="AT11" s="15"/>
      <c r="AU11" s="15"/>
      <c r="AV11" s="15"/>
      <c r="AW11" s="15"/>
      <c r="AX11" s="15"/>
      <c r="AY11" s="15"/>
    </row>
    <row r="12" spans="1:51" s="4" customFormat="1" ht="27" customHeight="1" thickBot="1" x14ac:dyDescent="0.25">
      <c r="A12" s="61" t="s">
        <v>1402</v>
      </c>
      <c r="B12" s="16" t="s">
        <v>1382</v>
      </c>
      <c r="C12" s="17">
        <v>11</v>
      </c>
      <c r="D12" s="18"/>
      <c r="E12" s="18"/>
      <c r="F12" s="18"/>
      <c r="G12" s="18"/>
      <c r="H12" s="18"/>
      <c r="I12" s="18"/>
      <c r="J12" s="18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 t="s">
        <v>1464</v>
      </c>
      <c r="AS12" s="19" t="s">
        <v>1464</v>
      </c>
      <c r="AT12" s="20"/>
      <c r="AU12" s="20"/>
      <c r="AV12" s="20"/>
      <c r="AW12" s="20"/>
      <c r="AX12" s="20"/>
      <c r="AY12" s="20"/>
    </row>
    <row r="13" spans="1:51" s="3" customFormat="1" ht="27" customHeight="1" x14ac:dyDescent="0.2">
      <c r="A13" s="60" t="s">
        <v>1560</v>
      </c>
      <c r="B13" s="11" t="s">
        <v>1381</v>
      </c>
      <c r="C13" s="12">
        <v>11</v>
      </c>
      <c r="D13" s="13"/>
      <c r="E13" s="13"/>
      <c r="F13" s="13"/>
      <c r="G13" s="13"/>
      <c r="H13" s="13"/>
      <c r="I13" s="13"/>
      <c r="J13" s="13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5"/>
      <c r="AU13" s="15"/>
      <c r="AV13" s="15"/>
      <c r="AW13" s="15"/>
      <c r="AX13" s="15"/>
      <c r="AY13" s="15"/>
    </row>
    <row r="14" spans="1:51" s="4" customFormat="1" ht="27" customHeight="1" thickBot="1" x14ac:dyDescent="0.25">
      <c r="A14" s="61" t="s">
        <v>1560</v>
      </c>
      <c r="B14" s="16" t="s">
        <v>1382</v>
      </c>
      <c r="C14" s="17">
        <v>11</v>
      </c>
      <c r="D14" s="18"/>
      <c r="E14" s="18"/>
      <c r="F14" s="18"/>
      <c r="G14" s="18"/>
      <c r="H14" s="18"/>
      <c r="I14" s="18"/>
      <c r="J14" s="18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20"/>
      <c r="AU14" s="20"/>
      <c r="AV14" s="20"/>
      <c r="AW14" s="20"/>
      <c r="AX14" s="20"/>
      <c r="AY14" s="20"/>
    </row>
    <row r="15" spans="1:51" s="3" customFormat="1" ht="27" customHeight="1" x14ac:dyDescent="0.2">
      <c r="A15" s="60" t="s">
        <v>1403</v>
      </c>
      <c r="B15" s="11" t="s">
        <v>1381</v>
      </c>
      <c r="C15" s="12">
        <v>14</v>
      </c>
      <c r="D15" s="13"/>
      <c r="E15" s="13"/>
      <c r="F15" s="13"/>
      <c r="G15" s="13"/>
      <c r="H15" s="13"/>
      <c r="I15" s="13"/>
      <c r="J15" s="13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5"/>
      <c r="AU15" s="15"/>
      <c r="AV15" s="15"/>
      <c r="AW15" s="15"/>
      <c r="AX15" s="15"/>
      <c r="AY15" s="15"/>
    </row>
    <row r="16" spans="1:51" s="4" customFormat="1" ht="27" customHeight="1" thickBot="1" x14ac:dyDescent="0.25">
      <c r="A16" s="61" t="s">
        <v>1403</v>
      </c>
      <c r="B16" s="16" t="s">
        <v>1382</v>
      </c>
      <c r="C16" s="17">
        <v>14</v>
      </c>
      <c r="D16" s="18"/>
      <c r="E16" s="18"/>
      <c r="F16" s="18"/>
      <c r="G16" s="18"/>
      <c r="H16" s="18"/>
      <c r="I16" s="18"/>
      <c r="J16" s="18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20"/>
      <c r="AU16" s="20"/>
      <c r="AV16" s="20"/>
      <c r="AW16" s="20"/>
      <c r="AX16" s="20"/>
      <c r="AY16" s="20"/>
    </row>
    <row r="17" spans="1:51" s="3" customFormat="1" ht="27" customHeight="1" x14ac:dyDescent="0.2">
      <c r="A17" s="60" t="s">
        <v>1404</v>
      </c>
      <c r="B17" s="11" t="s">
        <v>1381</v>
      </c>
      <c r="C17" s="12">
        <v>13</v>
      </c>
      <c r="D17" s="13"/>
      <c r="E17" s="13"/>
      <c r="F17" s="13"/>
      <c r="G17" s="13"/>
      <c r="H17" s="13"/>
      <c r="I17" s="13"/>
      <c r="J17" s="13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5"/>
      <c r="AU17" s="15"/>
      <c r="AV17" s="15"/>
      <c r="AW17" s="15"/>
      <c r="AX17" s="15"/>
      <c r="AY17" s="15"/>
    </row>
    <row r="18" spans="1:51" s="4" customFormat="1" ht="27" customHeight="1" thickBot="1" x14ac:dyDescent="0.25">
      <c r="A18" s="61" t="s">
        <v>1404</v>
      </c>
      <c r="B18" s="16" t="s">
        <v>1382</v>
      </c>
      <c r="C18" s="17">
        <v>13</v>
      </c>
      <c r="D18" s="18"/>
      <c r="E18" s="18"/>
      <c r="F18" s="18"/>
      <c r="G18" s="18"/>
      <c r="H18" s="18"/>
      <c r="I18" s="18"/>
      <c r="J18" s="18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20"/>
      <c r="AU18" s="20"/>
      <c r="AV18" s="20"/>
      <c r="AW18" s="20"/>
      <c r="AX18" s="20"/>
      <c r="AY18" s="20"/>
    </row>
  </sheetData>
  <mergeCells count="65">
    <mergeCell ref="K1:O1"/>
    <mergeCell ref="P1:Q1"/>
    <mergeCell ref="AM1:AS1"/>
    <mergeCell ref="P5:P6"/>
    <mergeCell ref="P7:P8"/>
    <mergeCell ref="Q7:Q8"/>
    <mergeCell ref="AD5:AD6"/>
    <mergeCell ref="AE5:AE6"/>
    <mergeCell ref="AK3:AK4"/>
    <mergeCell ref="AL3:AL4"/>
    <mergeCell ref="AD7:AD8"/>
    <mergeCell ref="U3:U4"/>
    <mergeCell ref="V3:V4"/>
    <mergeCell ref="Y3:Y4"/>
    <mergeCell ref="Z3:Z4"/>
    <mergeCell ref="T3:T4"/>
    <mergeCell ref="P9:P10"/>
    <mergeCell ref="Q9:Q10"/>
    <mergeCell ref="W9:W10"/>
    <mergeCell ref="X9:X10"/>
    <mergeCell ref="W5:W6"/>
    <mergeCell ref="X5:X6"/>
    <mergeCell ref="U7:U8"/>
    <mergeCell ref="V7:V8"/>
    <mergeCell ref="W7:W8"/>
    <mergeCell ref="Q5:Q6"/>
    <mergeCell ref="R7:R8"/>
    <mergeCell ref="S7:S8"/>
    <mergeCell ref="T7:T8"/>
    <mergeCell ref="R5:R6"/>
    <mergeCell ref="S5:S6"/>
    <mergeCell ref="AL5:AL6"/>
    <mergeCell ref="K3:K4"/>
    <mergeCell ref="L3:L4"/>
    <mergeCell ref="M3:M4"/>
    <mergeCell ref="N3:N4"/>
    <mergeCell ref="O3:O4"/>
    <mergeCell ref="R3:R4"/>
    <mergeCell ref="S3:S4"/>
    <mergeCell ref="K5:K6"/>
    <mergeCell ref="L5:L6"/>
    <mergeCell ref="AD3:AD4"/>
    <mergeCell ref="AE3:AE4"/>
    <mergeCell ref="AK5:AK6"/>
    <mergeCell ref="M5:M6"/>
    <mergeCell ref="N5:N6"/>
    <mergeCell ref="O5:O6"/>
    <mergeCell ref="K7:K8"/>
    <mergeCell ref="L7:L8"/>
    <mergeCell ref="M7:M8"/>
    <mergeCell ref="N7:N8"/>
    <mergeCell ref="O7:O8"/>
    <mergeCell ref="Y7:Y8"/>
    <mergeCell ref="Z7:Z8"/>
    <mergeCell ref="AA7:AA8"/>
    <mergeCell ref="AB7:AB8"/>
    <mergeCell ref="AC3:AC4"/>
    <mergeCell ref="AB3:AB4"/>
    <mergeCell ref="AG3:AG4"/>
    <mergeCell ref="AH3:AH4"/>
    <mergeCell ref="AI3:AI4"/>
    <mergeCell ref="AJ3:AJ4"/>
    <mergeCell ref="Y5:Y6"/>
    <mergeCell ref="Z5:Z6"/>
    <mergeCell ref="AF3:AF4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5855D5-7CA8-4316-B74B-C2F1F6E4DC5D}">
  <sheetPr codeName="Sheet8"/>
  <dimension ref="A1:L36"/>
  <sheetViews>
    <sheetView zoomScale="71" workbookViewId="0">
      <selection activeCell="A2" sqref="A2"/>
    </sheetView>
  </sheetViews>
  <sheetFormatPr baseColWidth="10" defaultColWidth="8.83203125" defaultRowHeight="15" x14ac:dyDescent="0.2"/>
  <cols>
    <col min="4" max="4" width="117" bestFit="1" customWidth="1"/>
    <col min="6" max="6" width="10.83203125" customWidth="1"/>
    <col min="7" max="7" width="11" customWidth="1"/>
    <col min="8" max="8" width="14" customWidth="1"/>
    <col min="10" max="10" width="14.5" customWidth="1"/>
    <col min="11" max="11" width="21.83203125" customWidth="1"/>
    <col min="12" max="12" width="11.1640625" customWidth="1"/>
  </cols>
  <sheetData>
    <row r="1" spans="1:12" ht="64" x14ac:dyDescent="0.2">
      <c r="A1" s="35" t="s">
        <v>1452</v>
      </c>
      <c r="B1" s="35" t="s">
        <v>1077</v>
      </c>
      <c r="C1" s="35" t="s">
        <v>997</v>
      </c>
      <c r="D1" s="35" t="s">
        <v>998</v>
      </c>
      <c r="E1" s="35" t="s">
        <v>999</v>
      </c>
      <c r="F1" s="59" t="s">
        <v>1481</v>
      </c>
      <c r="G1" s="59" t="s">
        <v>1453</v>
      </c>
      <c r="H1" s="39" t="s">
        <v>1454</v>
      </c>
      <c r="J1" s="59" t="s">
        <v>1561</v>
      </c>
      <c r="K1" s="35" t="s">
        <v>1</v>
      </c>
      <c r="L1" s="59" t="s">
        <v>1562</v>
      </c>
    </row>
    <row r="2" spans="1:12" x14ac:dyDescent="0.2">
      <c r="A2" s="40" t="s">
        <v>66</v>
      </c>
      <c r="B2" s="43">
        <v>1</v>
      </c>
      <c r="C2" s="40" t="s">
        <v>1482</v>
      </c>
      <c r="D2" s="40" t="s">
        <v>1098</v>
      </c>
      <c r="E2" s="43">
        <v>3</v>
      </c>
      <c r="F2" s="43">
        <v>0.5</v>
      </c>
      <c r="G2" s="83">
        <v>67</v>
      </c>
      <c r="H2" s="44">
        <f>G2/9</f>
        <v>7.4444444444444446</v>
      </c>
      <c r="J2" s="78" t="s">
        <v>1398</v>
      </c>
      <c r="K2" s="79" t="s">
        <v>4</v>
      </c>
      <c r="L2" s="80">
        <v>21</v>
      </c>
    </row>
    <row r="3" spans="1:12" x14ac:dyDescent="0.2">
      <c r="A3" s="40" t="s">
        <v>66</v>
      </c>
      <c r="B3" s="43">
        <v>1</v>
      </c>
      <c r="C3" s="40" t="s">
        <v>1482</v>
      </c>
      <c r="D3" s="43" t="s">
        <v>1112</v>
      </c>
      <c r="E3" s="43">
        <v>8</v>
      </c>
      <c r="F3" s="43">
        <v>0.5</v>
      </c>
      <c r="G3" s="43">
        <v>67</v>
      </c>
      <c r="H3" s="44">
        <f t="shared" ref="H3:H36" si="0">G3/9</f>
        <v>7.4444444444444446</v>
      </c>
      <c r="J3" s="58" t="s">
        <v>1563</v>
      </c>
      <c r="K3" s="77" t="s">
        <v>14</v>
      </c>
      <c r="L3" s="58">
        <v>7</v>
      </c>
    </row>
    <row r="4" spans="1:12" x14ac:dyDescent="0.2">
      <c r="A4" s="40" t="s">
        <v>66</v>
      </c>
      <c r="B4" s="43">
        <v>1</v>
      </c>
      <c r="C4" s="40" t="s">
        <v>1482</v>
      </c>
      <c r="D4" s="43" t="s">
        <v>1122</v>
      </c>
      <c r="E4" s="43">
        <v>2</v>
      </c>
      <c r="F4" s="43">
        <v>0.5</v>
      </c>
      <c r="G4" s="43">
        <v>67</v>
      </c>
      <c r="H4" s="44">
        <f t="shared" si="0"/>
        <v>7.4444444444444446</v>
      </c>
      <c r="J4" s="58" t="s">
        <v>1564</v>
      </c>
      <c r="K4" s="77" t="s">
        <v>24</v>
      </c>
      <c r="L4" s="58">
        <v>6</v>
      </c>
    </row>
    <row r="5" spans="1:12" x14ac:dyDescent="0.2">
      <c r="A5" s="40" t="s">
        <v>66</v>
      </c>
      <c r="B5" s="43">
        <v>2</v>
      </c>
      <c r="C5" s="40" t="s">
        <v>1482</v>
      </c>
      <c r="D5" s="43" t="s">
        <v>1125</v>
      </c>
      <c r="E5" s="43">
        <v>3</v>
      </c>
      <c r="F5" s="43">
        <v>0.5</v>
      </c>
      <c r="G5" s="43">
        <v>59</v>
      </c>
      <c r="H5" s="44">
        <f t="shared" si="0"/>
        <v>6.5555555555555554</v>
      </c>
      <c r="J5" s="80" t="s">
        <v>1399</v>
      </c>
      <c r="K5" s="79" t="s">
        <v>1565</v>
      </c>
      <c r="L5" s="80">
        <v>22</v>
      </c>
    </row>
    <row r="6" spans="1:12" x14ac:dyDescent="0.2">
      <c r="A6" s="40" t="s">
        <v>66</v>
      </c>
      <c r="B6" s="43">
        <v>2</v>
      </c>
      <c r="C6" s="40" t="s">
        <v>1482</v>
      </c>
      <c r="D6" s="43" t="s">
        <v>1130</v>
      </c>
      <c r="E6" s="43">
        <v>6</v>
      </c>
      <c r="F6" s="43">
        <v>0.25</v>
      </c>
      <c r="G6" s="43">
        <v>59</v>
      </c>
      <c r="H6" s="44">
        <f t="shared" si="0"/>
        <v>6.5555555555555554</v>
      </c>
      <c r="J6" s="80" t="s">
        <v>1400</v>
      </c>
      <c r="K6" s="79" t="s">
        <v>1566</v>
      </c>
      <c r="L6" s="80">
        <v>13</v>
      </c>
    </row>
    <row r="7" spans="1:12" x14ac:dyDescent="0.2">
      <c r="A7" s="40" t="s">
        <v>66</v>
      </c>
      <c r="B7" s="43">
        <v>2</v>
      </c>
      <c r="C7" s="40" t="s">
        <v>1482</v>
      </c>
      <c r="D7" s="43" t="s">
        <v>1137</v>
      </c>
      <c r="E7" s="43">
        <v>4</v>
      </c>
      <c r="F7" s="43"/>
      <c r="G7" s="43">
        <v>59</v>
      </c>
      <c r="H7" s="44">
        <f t="shared" si="0"/>
        <v>6.5555555555555554</v>
      </c>
      <c r="J7" s="80" t="s">
        <v>1401</v>
      </c>
      <c r="K7" s="79" t="s">
        <v>1567</v>
      </c>
      <c r="L7" s="80">
        <v>21</v>
      </c>
    </row>
    <row r="8" spans="1:12" x14ac:dyDescent="0.2">
      <c r="A8" s="40" t="s">
        <v>66</v>
      </c>
      <c r="B8" s="43">
        <v>3</v>
      </c>
      <c r="C8" s="40" t="s">
        <v>1482</v>
      </c>
      <c r="D8" s="43" t="s">
        <v>1138</v>
      </c>
      <c r="E8" s="43">
        <v>3</v>
      </c>
      <c r="F8" s="43">
        <v>0.5</v>
      </c>
      <c r="G8" s="43">
        <v>69</v>
      </c>
      <c r="H8" s="44">
        <f t="shared" si="0"/>
        <v>7.666666666666667</v>
      </c>
      <c r="J8" s="80" t="s">
        <v>1402</v>
      </c>
      <c r="K8" s="79" t="s">
        <v>1568</v>
      </c>
      <c r="L8" s="80">
        <v>11</v>
      </c>
    </row>
    <row r="9" spans="1:12" x14ac:dyDescent="0.2">
      <c r="A9" s="40" t="s">
        <v>66</v>
      </c>
      <c r="B9" s="43">
        <v>3</v>
      </c>
      <c r="C9" s="40" t="s">
        <v>1482</v>
      </c>
      <c r="D9" s="43" t="s">
        <v>1144</v>
      </c>
      <c r="E9" s="43">
        <v>3</v>
      </c>
      <c r="F9" s="43"/>
      <c r="G9" s="43">
        <v>69</v>
      </c>
      <c r="H9" s="44">
        <f t="shared" si="0"/>
        <v>7.666666666666667</v>
      </c>
      <c r="J9" s="80" t="s">
        <v>1560</v>
      </c>
      <c r="K9" s="79" t="s">
        <v>19</v>
      </c>
      <c r="L9" s="80">
        <v>11</v>
      </c>
    </row>
    <row r="10" spans="1:12" x14ac:dyDescent="0.2">
      <c r="A10" s="40" t="s">
        <v>66</v>
      </c>
      <c r="B10" s="43">
        <v>3</v>
      </c>
      <c r="C10" s="40" t="s">
        <v>1482</v>
      </c>
      <c r="D10" s="43" t="s">
        <v>1148</v>
      </c>
      <c r="E10" s="43">
        <v>3</v>
      </c>
      <c r="F10" s="43"/>
      <c r="G10" s="43">
        <v>69</v>
      </c>
      <c r="H10" s="44">
        <f t="shared" si="0"/>
        <v>7.666666666666667</v>
      </c>
      <c r="J10" s="58" t="s">
        <v>1569</v>
      </c>
      <c r="K10" s="77" t="s">
        <v>1570</v>
      </c>
      <c r="L10" s="58">
        <v>5</v>
      </c>
    </row>
    <row r="11" spans="1:12" x14ac:dyDescent="0.2">
      <c r="A11" s="40" t="s">
        <v>66</v>
      </c>
      <c r="B11" s="43">
        <v>4</v>
      </c>
      <c r="C11" s="40" t="s">
        <v>1482</v>
      </c>
      <c r="D11" s="43" t="s">
        <v>1151</v>
      </c>
      <c r="E11" s="43">
        <v>6</v>
      </c>
      <c r="F11" s="43">
        <v>0.5</v>
      </c>
      <c r="G11" s="43">
        <v>63</v>
      </c>
      <c r="H11" s="44">
        <f t="shared" si="0"/>
        <v>7</v>
      </c>
      <c r="J11" s="58" t="s">
        <v>1571</v>
      </c>
      <c r="K11" s="77" t="s">
        <v>24</v>
      </c>
      <c r="L11" s="58">
        <v>3</v>
      </c>
    </row>
    <row r="12" spans="1:12" x14ac:dyDescent="0.2">
      <c r="A12" s="40" t="s">
        <v>66</v>
      </c>
      <c r="B12" s="43">
        <v>4</v>
      </c>
      <c r="C12" s="40" t="s">
        <v>1482</v>
      </c>
      <c r="D12" s="43" t="s">
        <v>1162</v>
      </c>
      <c r="E12" s="43">
        <v>7</v>
      </c>
      <c r="F12" s="43">
        <v>0.75</v>
      </c>
      <c r="G12" s="43">
        <v>63</v>
      </c>
      <c r="H12" s="44">
        <f t="shared" si="0"/>
        <v>7</v>
      </c>
      <c r="J12" s="80" t="s">
        <v>1403</v>
      </c>
      <c r="K12" s="79" t="s">
        <v>4</v>
      </c>
      <c r="L12" s="80">
        <v>14</v>
      </c>
    </row>
    <row r="13" spans="1:12" x14ac:dyDescent="0.2">
      <c r="A13" s="40" t="s">
        <v>66</v>
      </c>
      <c r="B13" s="43">
        <v>4</v>
      </c>
      <c r="C13" s="40" t="s">
        <v>1482</v>
      </c>
      <c r="D13" s="43" t="s">
        <v>1171</v>
      </c>
      <c r="E13" s="43">
        <v>4</v>
      </c>
      <c r="F13" s="43">
        <v>0.25</v>
      </c>
      <c r="G13" s="43">
        <v>63</v>
      </c>
      <c r="H13" s="44">
        <f t="shared" si="0"/>
        <v>7</v>
      </c>
      <c r="J13" s="80" t="s">
        <v>1404</v>
      </c>
      <c r="K13" s="79" t="s">
        <v>4</v>
      </c>
      <c r="L13" s="80">
        <v>13</v>
      </c>
    </row>
    <row r="14" spans="1:12" x14ac:dyDescent="0.2">
      <c r="A14" s="40" t="s">
        <v>66</v>
      </c>
      <c r="B14" s="43">
        <v>4</v>
      </c>
      <c r="C14" s="40" t="s">
        <v>1482</v>
      </c>
      <c r="D14" s="43" t="s">
        <v>1179</v>
      </c>
      <c r="E14" s="43">
        <v>6</v>
      </c>
      <c r="F14" s="43"/>
      <c r="G14" s="43">
        <v>63</v>
      </c>
      <c r="H14" s="44">
        <f t="shared" si="0"/>
        <v>7</v>
      </c>
      <c r="J14" s="58" t="s">
        <v>1572</v>
      </c>
      <c r="K14" s="77" t="s">
        <v>1573</v>
      </c>
      <c r="L14" s="58">
        <v>5</v>
      </c>
    </row>
    <row r="15" spans="1:12" x14ac:dyDescent="0.2">
      <c r="A15" s="40" t="s">
        <v>66</v>
      </c>
      <c r="B15" s="43">
        <v>4</v>
      </c>
      <c r="C15" s="40" t="s">
        <v>1482</v>
      </c>
      <c r="D15" s="43" t="s">
        <v>1180</v>
      </c>
      <c r="E15" s="43">
        <v>8</v>
      </c>
      <c r="F15" s="43">
        <v>1</v>
      </c>
      <c r="G15" s="43">
        <v>63</v>
      </c>
      <c r="H15" s="44">
        <f t="shared" si="0"/>
        <v>7</v>
      </c>
      <c r="J15" s="58" t="s">
        <v>1574</v>
      </c>
      <c r="K15" s="77" t="s">
        <v>1575</v>
      </c>
      <c r="L15" s="58">
        <v>6</v>
      </c>
    </row>
    <row r="16" spans="1:12" x14ac:dyDescent="0.2">
      <c r="A16" s="40" t="s">
        <v>66</v>
      </c>
      <c r="B16" s="43">
        <v>6</v>
      </c>
      <c r="C16" s="40" t="s">
        <v>1482</v>
      </c>
      <c r="D16" s="43" t="s">
        <v>1189</v>
      </c>
      <c r="E16" s="43">
        <v>3</v>
      </c>
      <c r="F16" s="43"/>
      <c r="G16" s="43">
        <v>59</v>
      </c>
      <c r="H16" s="44">
        <f t="shared" si="0"/>
        <v>6.5555555555555554</v>
      </c>
      <c r="J16" s="58" t="s">
        <v>1576</v>
      </c>
      <c r="K16" s="77" t="s">
        <v>1577</v>
      </c>
      <c r="L16" s="58">
        <v>6</v>
      </c>
    </row>
    <row r="17" spans="1:12" x14ac:dyDescent="0.2">
      <c r="A17" s="40" t="s">
        <v>66</v>
      </c>
      <c r="B17" s="43">
        <v>6</v>
      </c>
      <c r="C17" s="40" t="s">
        <v>1482</v>
      </c>
      <c r="D17" s="43" t="s">
        <v>1191</v>
      </c>
      <c r="E17" s="43">
        <v>4</v>
      </c>
      <c r="F17" s="43">
        <v>0.25</v>
      </c>
      <c r="G17" s="43">
        <v>59</v>
      </c>
      <c r="H17" s="44">
        <f t="shared" si="0"/>
        <v>6.5555555555555554</v>
      </c>
      <c r="J17" s="58" t="s">
        <v>1578</v>
      </c>
      <c r="K17" s="77" t="s">
        <v>1579</v>
      </c>
      <c r="L17" s="58">
        <v>7</v>
      </c>
    </row>
    <row r="18" spans="1:12" x14ac:dyDescent="0.2">
      <c r="A18" s="43" t="s">
        <v>66</v>
      </c>
      <c r="B18" s="43">
        <v>1</v>
      </c>
      <c r="C18" s="43" t="s">
        <v>1024</v>
      </c>
      <c r="D18" s="43" t="s">
        <v>1098</v>
      </c>
      <c r="E18" s="43">
        <v>3</v>
      </c>
      <c r="F18" s="43">
        <v>0.5</v>
      </c>
      <c r="G18" s="43">
        <v>32</v>
      </c>
      <c r="H18" s="44">
        <f t="shared" si="0"/>
        <v>3.5555555555555554</v>
      </c>
    </row>
    <row r="19" spans="1:12" x14ac:dyDescent="0.2">
      <c r="A19" s="43" t="s">
        <v>66</v>
      </c>
      <c r="B19" s="43">
        <v>1</v>
      </c>
      <c r="C19" s="43" t="s">
        <v>1024</v>
      </c>
      <c r="D19" s="43" t="s">
        <v>1122</v>
      </c>
      <c r="E19" s="43">
        <v>2</v>
      </c>
      <c r="F19" s="43">
        <v>0.5</v>
      </c>
      <c r="G19" s="43">
        <v>32</v>
      </c>
      <c r="H19" s="44">
        <f t="shared" si="0"/>
        <v>3.5555555555555554</v>
      </c>
    </row>
    <row r="20" spans="1:12" x14ac:dyDescent="0.2">
      <c r="A20" s="43" t="s">
        <v>66</v>
      </c>
      <c r="B20" s="43">
        <v>2</v>
      </c>
      <c r="C20" s="43" t="s">
        <v>1024</v>
      </c>
      <c r="D20" s="43" t="s">
        <v>1112</v>
      </c>
      <c r="E20" s="43">
        <v>8</v>
      </c>
      <c r="F20" s="43">
        <v>0.5</v>
      </c>
      <c r="G20" s="43">
        <v>1</v>
      </c>
      <c r="H20" s="44">
        <v>1</v>
      </c>
    </row>
    <row r="21" spans="1:12" x14ac:dyDescent="0.2">
      <c r="A21" s="43" t="s">
        <v>66</v>
      </c>
      <c r="B21" s="43">
        <v>2</v>
      </c>
      <c r="C21" s="43" t="s">
        <v>1024</v>
      </c>
      <c r="D21" s="43" t="s">
        <v>1125</v>
      </c>
      <c r="E21" s="43">
        <v>3</v>
      </c>
      <c r="F21" s="43">
        <v>0.5</v>
      </c>
      <c r="G21" s="43">
        <v>1</v>
      </c>
      <c r="H21" s="44">
        <v>1</v>
      </c>
    </row>
    <row r="22" spans="1:12" x14ac:dyDescent="0.2">
      <c r="A22" s="43" t="s">
        <v>66</v>
      </c>
      <c r="B22" s="43">
        <v>3</v>
      </c>
      <c r="C22" s="43" t="s">
        <v>1024</v>
      </c>
      <c r="D22" s="43" t="s">
        <v>1130</v>
      </c>
      <c r="E22" s="43">
        <v>6</v>
      </c>
      <c r="F22" s="43">
        <v>0.25</v>
      </c>
      <c r="G22" s="43">
        <v>20</v>
      </c>
      <c r="H22" s="44">
        <f t="shared" si="0"/>
        <v>2.2222222222222223</v>
      </c>
    </row>
    <row r="23" spans="1:12" x14ac:dyDescent="0.2">
      <c r="A23" s="43" t="s">
        <v>66</v>
      </c>
      <c r="B23" s="43">
        <v>3</v>
      </c>
      <c r="C23" s="43" t="s">
        <v>1024</v>
      </c>
      <c r="D23" s="43" t="s">
        <v>1137</v>
      </c>
      <c r="E23" s="43">
        <v>4</v>
      </c>
      <c r="F23" s="43"/>
      <c r="G23" s="43">
        <v>20</v>
      </c>
      <c r="H23" s="44">
        <f t="shared" si="0"/>
        <v>2.2222222222222223</v>
      </c>
    </row>
    <row r="24" spans="1:12" x14ac:dyDescent="0.2">
      <c r="A24" s="43" t="s">
        <v>66</v>
      </c>
      <c r="B24" s="43">
        <v>4</v>
      </c>
      <c r="C24" s="43" t="s">
        <v>1024</v>
      </c>
      <c r="D24" s="43" t="s">
        <v>1144</v>
      </c>
      <c r="E24" s="43">
        <v>3</v>
      </c>
      <c r="F24" s="43"/>
      <c r="G24" s="43">
        <v>22</v>
      </c>
      <c r="H24" s="44">
        <f t="shared" si="0"/>
        <v>2.4444444444444446</v>
      </c>
    </row>
    <row r="25" spans="1:12" x14ac:dyDescent="0.2">
      <c r="A25" s="43" t="s">
        <v>66</v>
      </c>
      <c r="B25" s="43">
        <v>4</v>
      </c>
      <c r="C25" s="43" t="s">
        <v>1024</v>
      </c>
      <c r="D25" s="43" t="s">
        <v>1179</v>
      </c>
      <c r="E25" s="43">
        <v>6</v>
      </c>
      <c r="F25" s="43"/>
      <c r="G25" s="43">
        <v>22</v>
      </c>
      <c r="H25" s="44">
        <f t="shared" si="0"/>
        <v>2.4444444444444446</v>
      </c>
    </row>
    <row r="26" spans="1:12" x14ac:dyDescent="0.2">
      <c r="A26" s="43" t="s">
        <v>66</v>
      </c>
      <c r="B26" s="43">
        <v>5</v>
      </c>
      <c r="C26" s="43" t="s">
        <v>1024</v>
      </c>
      <c r="D26" s="43" t="s">
        <v>1138</v>
      </c>
      <c r="E26" s="43">
        <v>3</v>
      </c>
      <c r="F26" s="43">
        <v>0.5</v>
      </c>
      <c r="G26" s="43">
        <v>1</v>
      </c>
      <c r="H26" s="44">
        <v>1</v>
      </c>
    </row>
    <row r="27" spans="1:12" x14ac:dyDescent="0.2">
      <c r="A27" s="43" t="s">
        <v>66</v>
      </c>
      <c r="B27" s="43">
        <v>5</v>
      </c>
      <c r="C27" s="43" t="s">
        <v>1024</v>
      </c>
      <c r="D27" s="43" t="s">
        <v>1148</v>
      </c>
      <c r="E27" s="43">
        <v>3</v>
      </c>
      <c r="F27" s="43"/>
      <c r="G27" s="43">
        <v>1</v>
      </c>
      <c r="H27" s="44">
        <v>1</v>
      </c>
    </row>
    <row r="28" spans="1:12" x14ac:dyDescent="0.2">
      <c r="A28" s="43" t="s">
        <v>66</v>
      </c>
      <c r="B28" s="43">
        <v>6</v>
      </c>
      <c r="C28" s="43" t="s">
        <v>1024</v>
      </c>
      <c r="D28" s="43" t="s">
        <v>1151</v>
      </c>
      <c r="E28" s="43">
        <v>6</v>
      </c>
      <c r="F28" s="43">
        <v>0.5</v>
      </c>
      <c r="G28" s="43">
        <v>32</v>
      </c>
      <c r="H28" s="44">
        <f t="shared" si="0"/>
        <v>3.5555555555555554</v>
      </c>
    </row>
    <row r="29" spans="1:12" x14ac:dyDescent="0.2">
      <c r="A29" s="43" t="s">
        <v>66</v>
      </c>
      <c r="B29" s="43">
        <v>6</v>
      </c>
      <c r="C29" s="43" t="s">
        <v>1024</v>
      </c>
      <c r="D29" s="43" t="s">
        <v>1180</v>
      </c>
      <c r="E29" s="43">
        <v>8</v>
      </c>
      <c r="F29" s="43">
        <v>1</v>
      </c>
      <c r="G29" s="43">
        <v>32</v>
      </c>
      <c r="H29" s="44">
        <f t="shared" si="0"/>
        <v>3.5555555555555554</v>
      </c>
    </row>
    <row r="30" spans="1:12" x14ac:dyDescent="0.2">
      <c r="A30" s="43" t="s">
        <v>66</v>
      </c>
      <c r="B30" s="43">
        <v>7</v>
      </c>
      <c r="C30" s="43" t="s">
        <v>1024</v>
      </c>
      <c r="D30" s="43" t="s">
        <v>1162</v>
      </c>
      <c r="E30" s="43">
        <v>7</v>
      </c>
      <c r="F30" s="43">
        <v>0.75</v>
      </c>
      <c r="G30" s="43">
        <v>25</v>
      </c>
      <c r="H30" s="44">
        <f t="shared" si="0"/>
        <v>2.7777777777777777</v>
      </c>
    </row>
    <row r="31" spans="1:12" x14ac:dyDescent="0.2">
      <c r="A31" s="43" t="s">
        <v>66</v>
      </c>
      <c r="B31" s="43">
        <v>7</v>
      </c>
      <c r="C31" s="43" t="s">
        <v>1024</v>
      </c>
      <c r="D31" s="43" t="s">
        <v>1171</v>
      </c>
      <c r="E31" s="43">
        <v>4</v>
      </c>
      <c r="F31" s="43">
        <v>0.25</v>
      </c>
      <c r="G31" s="43">
        <v>25</v>
      </c>
      <c r="H31" s="44">
        <f t="shared" si="0"/>
        <v>2.7777777777777777</v>
      </c>
    </row>
    <row r="32" spans="1:12" x14ac:dyDescent="0.2">
      <c r="A32" s="43" t="s">
        <v>66</v>
      </c>
      <c r="B32" s="43">
        <v>10</v>
      </c>
      <c r="C32" s="43" t="s">
        <v>1024</v>
      </c>
      <c r="D32" s="43" t="s">
        <v>1189</v>
      </c>
      <c r="E32" s="43">
        <v>3</v>
      </c>
      <c r="F32" s="43"/>
      <c r="G32" s="43">
        <v>12</v>
      </c>
      <c r="H32" s="44">
        <f t="shared" si="0"/>
        <v>1.3333333333333333</v>
      </c>
    </row>
    <row r="33" spans="1:8" x14ac:dyDescent="0.2">
      <c r="A33" s="43" t="s">
        <v>66</v>
      </c>
      <c r="B33" s="43">
        <v>10</v>
      </c>
      <c r="C33" s="43" t="s">
        <v>1024</v>
      </c>
      <c r="D33" s="43" t="s">
        <v>1191</v>
      </c>
      <c r="E33" s="43">
        <v>4</v>
      </c>
      <c r="F33" s="43">
        <v>0.25</v>
      </c>
      <c r="G33" s="43">
        <v>12</v>
      </c>
      <c r="H33" s="44">
        <f t="shared" si="0"/>
        <v>1.3333333333333333</v>
      </c>
    </row>
    <row r="34" spans="1:8" x14ac:dyDescent="0.2">
      <c r="A34" s="43" t="s">
        <v>1490</v>
      </c>
      <c r="B34" s="43">
        <v>5</v>
      </c>
      <c r="C34" s="43" t="s">
        <v>1014</v>
      </c>
      <c r="D34" s="43" t="s">
        <v>1580</v>
      </c>
      <c r="E34" s="43">
        <v>10</v>
      </c>
      <c r="F34" s="43"/>
      <c r="G34" s="43">
        <v>22</v>
      </c>
      <c r="H34" s="44">
        <f t="shared" si="0"/>
        <v>2.4444444444444446</v>
      </c>
    </row>
    <row r="35" spans="1:8" x14ac:dyDescent="0.2">
      <c r="A35" s="58" t="s">
        <v>1490</v>
      </c>
      <c r="B35" s="43">
        <v>5</v>
      </c>
      <c r="C35" s="43" t="s">
        <v>1014</v>
      </c>
      <c r="D35" s="43" t="s">
        <v>1549</v>
      </c>
      <c r="E35" s="43">
        <v>10</v>
      </c>
      <c r="F35" s="43"/>
      <c r="G35" s="43">
        <v>22</v>
      </c>
      <c r="H35" s="44">
        <f t="shared" si="0"/>
        <v>2.4444444444444446</v>
      </c>
    </row>
    <row r="36" spans="1:8" x14ac:dyDescent="0.2">
      <c r="A36" s="58" t="s">
        <v>1490</v>
      </c>
      <c r="B36" s="43">
        <v>5</v>
      </c>
      <c r="C36" s="43" t="s">
        <v>1014</v>
      </c>
      <c r="D36" s="43" t="s">
        <v>1581</v>
      </c>
      <c r="E36" s="43">
        <v>0.75</v>
      </c>
      <c r="F36" s="43"/>
      <c r="G36" s="43">
        <v>22</v>
      </c>
      <c r="H36" s="44">
        <f t="shared" si="0"/>
        <v>2.4444444444444446</v>
      </c>
    </row>
  </sheetData>
  <pageMargins left="0.7" right="0.7" top="0.75" bottom="0.75" header="0.3" footer="0.3"/>
  <cellWatches>
    <cellWatch r="AK140"/>
  </cellWatche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7178D-1093-2941-B54C-F97CBA64AB49}">
  <sheetPr codeName="Sheet19">
    <tabColor theme="4"/>
  </sheetPr>
  <dimension ref="A1:BM73"/>
  <sheetViews>
    <sheetView topLeftCell="M1" zoomScaleNormal="100" zoomScaleSheetLayoutView="100" workbookViewId="0">
      <selection activeCell="X14" sqref="X14"/>
    </sheetView>
  </sheetViews>
  <sheetFormatPr baseColWidth="10" defaultColWidth="6.83203125" defaultRowHeight="12" x14ac:dyDescent="0.15"/>
  <cols>
    <col min="1" max="2" width="11.1640625" style="161" hidden="1" customWidth="1"/>
    <col min="3" max="3" width="28.83203125" style="161" hidden="1" customWidth="1"/>
    <col min="4" max="4" width="11.5" style="161" hidden="1" customWidth="1"/>
    <col min="5" max="5" width="11.33203125" style="161" hidden="1" customWidth="1"/>
    <col min="6" max="6" width="14.5" style="161" hidden="1" customWidth="1"/>
    <col min="7" max="7" width="8.5" style="161" hidden="1" customWidth="1"/>
    <col min="8" max="8" width="14.5" style="161" hidden="1" customWidth="1"/>
    <col min="9" max="9" width="12.1640625" style="161" hidden="1" customWidth="1"/>
    <col min="10" max="11" width="14.5" style="161" hidden="1" customWidth="1"/>
    <col min="12" max="12" width="6.5" style="183" hidden="1" customWidth="1"/>
    <col min="13" max="13" width="12.33203125" style="161" customWidth="1"/>
    <col min="14" max="19" width="19.5" style="161" customWidth="1"/>
    <col min="20" max="20" width="28.5" style="161" customWidth="1"/>
    <col min="21" max="26" width="19.5" style="161" customWidth="1"/>
    <col min="27" max="27" width="28.5" style="161" customWidth="1"/>
    <col min="28" max="34" width="19.5" style="161" customWidth="1"/>
    <col min="35" max="35" width="28.5" style="161" customWidth="1"/>
    <col min="36" max="40" width="19.5" style="161" customWidth="1"/>
    <col min="41" max="41" width="28.5" style="161" customWidth="1"/>
    <col min="42" max="47" width="19.5" style="161" customWidth="1"/>
    <col min="48" max="48" width="28.5" style="161" customWidth="1"/>
    <col min="49" max="67" width="19.5" style="161" customWidth="1"/>
    <col min="68" max="16384" width="6.83203125" style="161"/>
  </cols>
  <sheetData>
    <row r="1" spans="1:65" ht="20.5" customHeight="1" x14ac:dyDescent="0.25">
      <c r="A1" s="2026" t="s">
        <v>67</v>
      </c>
      <c r="B1" s="2026"/>
      <c r="C1" s="2026"/>
      <c r="D1" s="2026"/>
      <c r="E1" s="2026"/>
      <c r="F1" s="2026"/>
      <c r="G1" s="2026"/>
      <c r="H1" s="2026"/>
      <c r="I1" s="2026"/>
      <c r="J1" s="2026"/>
      <c r="K1" s="2027"/>
      <c r="M1" s="2028" t="s">
        <v>1582</v>
      </c>
      <c r="N1" s="2028"/>
      <c r="O1" s="2028"/>
      <c r="P1" s="2028"/>
      <c r="Q1" s="2028"/>
      <c r="R1" s="2028"/>
      <c r="S1" s="2028"/>
      <c r="T1" s="2028"/>
      <c r="U1" s="2028"/>
      <c r="V1" s="2028"/>
      <c r="W1" s="2028"/>
      <c r="X1" s="2028"/>
      <c r="Y1" s="2028"/>
      <c r="Z1" s="2028"/>
      <c r="AA1" s="2028"/>
      <c r="AB1" s="2028"/>
      <c r="AC1" s="2028"/>
      <c r="AD1" s="2028"/>
      <c r="AE1" s="2028"/>
      <c r="AF1" s="2028"/>
      <c r="AG1" s="2028"/>
      <c r="AH1" s="2028"/>
      <c r="AI1" s="2028"/>
      <c r="AJ1" s="2028"/>
      <c r="AK1" s="2028"/>
      <c r="AL1" s="2028"/>
      <c r="AM1" s="2028"/>
      <c r="AN1" s="2028"/>
      <c r="AO1" s="2028"/>
      <c r="AP1" s="2028"/>
      <c r="AQ1" s="2028"/>
      <c r="AR1" s="2028"/>
      <c r="AS1" s="2028"/>
      <c r="AT1" s="2028"/>
      <c r="AU1" s="2028"/>
      <c r="AV1" s="2028"/>
      <c r="AW1" s="2028"/>
      <c r="AX1" s="2028"/>
      <c r="AY1" s="2028"/>
      <c r="AZ1" s="2028"/>
      <c r="BA1" s="2028"/>
      <c r="BB1" s="2028"/>
      <c r="BC1" s="2028"/>
      <c r="BD1" s="2028"/>
      <c r="BE1" s="2028"/>
      <c r="BF1" s="2028"/>
      <c r="BG1" s="2028"/>
      <c r="BH1" s="2028"/>
      <c r="BI1" s="2028"/>
      <c r="BJ1" s="2028"/>
      <c r="BK1" s="2028"/>
      <c r="BL1" s="2028"/>
    </row>
    <row r="2" spans="1:65" ht="54" customHeight="1" thickBot="1" x14ac:dyDescent="0.25">
      <c r="A2" s="869"/>
      <c r="B2" s="869"/>
      <c r="C2" s="869"/>
      <c r="D2" s="869"/>
      <c r="E2" s="869"/>
      <c r="F2" s="869"/>
      <c r="G2" s="37"/>
      <c r="H2" s="37"/>
      <c r="I2" s="37"/>
      <c r="J2" s="37"/>
      <c r="K2" s="37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249"/>
      <c r="AL2" s="249"/>
      <c r="AM2" s="249"/>
      <c r="AN2" s="249"/>
      <c r="AO2" s="249"/>
      <c r="AP2" s="249"/>
      <c r="AQ2" s="249"/>
      <c r="AR2" s="249"/>
      <c r="AS2" s="249"/>
      <c r="AT2" s="249"/>
      <c r="AU2" s="249"/>
      <c r="AV2" s="249"/>
    </row>
    <row r="3" spans="1:65" ht="33.75" customHeight="1" x14ac:dyDescent="0.2">
      <c r="A3" s="134" t="s">
        <v>98</v>
      </c>
      <c r="B3" s="870">
        <v>1</v>
      </c>
      <c r="C3" s="871" t="s">
        <v>99</v>
      </c>
      <c r="D3"/>
      <c r="E3"/>
      <c r="F3" s="870">
        <v>50</v>
      </c>
      <c r="G3" s="134"/>
      <c r="H3" s="100" t="s">
        <v>100</v>
      </c>
      <c r="I3" t="s">
        <v>101</v>
      </c>
      <c r="J3" t="s">
        <v>102</v>
      </c>
      <c r="K3" t="s">
        <v>103</v>
      </c>
      <c r="N3" s="2029" t="s">
        <v>1583</v>
      </c>
      <c r="O3" s="2030"/>
      <c r="P3" s="2030"/>
      <c r="Q3" s="2030"/>
      <c r="R3" s="2030"/>
      <c r="S3" s="2030"/>
      <c r="T3" s="872" t="s">
        <v>1584</v>
      </c>
      <c r="U3" s="2029" t="s">
        <v>1585</v>
      </c>
      <c r="V3" s="2030"/>
      <c r="W3" s="2030"/>
      <c r="X3" s="2030"/>
      <c r="Y3" s="2024"/>
      <c r="Z3" s="2024"/>
      <c r="AA3" s="872" t="s">
        <v>1586</v>
      </c>
      <c r="AB3" s="2023" t="s">
        <v>1587</v>
      </c>
      <c r="AC3" s="2024"/>
      <c r="AD3" s="2024"/>
      <c r="AE3" s="2024"/>
      <c r="AF3" s="2024"/>
      <c r="AG3" s="2024"/>
      <c r="AH3" s="2024"/>
      <c r="AI3" s="872" t="s">
        <v>1588</v>
      </c>
      <c r="AJ3" s="2023" t="s">
        <v>1589</v>
      </c>
      <c r="AK3" s="2024"/>
      <c r="AL3" s="2024"/>
      <c r="AM3" s="2024"/>
      <c r="AN3" s="2024"/>
      <c r="AO3" s="872" t="s">
        <v>1590</v>
      </c>
      <c r="AP3" s="2023" t="s">
        <v>1591</v>
      </c>
      <c r="AQ3" s="2024"/>
      <c r="AR3" s="2024"/>
      <c r="AS3" s="2024"/>
      <c r="AT3" s="2024"/>
      <c r="AU3" s="2024"/>
      <c r="AV3" s="872" t="s">
        <v>1592</v>
      </c>
      <c r="AW3" s="2023" t="s">
        <v>1593</v>
      </c>
      <c r="AX3" s="2024"/>
      <c r="AY3" s="2024"/>
      <c r="AZ3" s="2024"/>
      <c r="BA3" s="2024"/>
      <c r="BB3" s="2024"/>
      <c r="BC3" s="2024"/>
      <c r="BD3" s="2025"/>
      <c r="BE3" s="2023" t="s">
        <v>1594</v>
      </c>
      <c r="BF3" s="2024"/>
      <c r="BG3" s="2024"/>
      <c r="BH3" s="2024"/>
      <c r="BI3" s="2024"/>
      <c r="BJ3" s="2024"/>
      <c r="BK3" s="2024"/>
      <c r="BL3" s="2025"/>
      <c r="BM3" s="404"/>
    </row>
    <row r="4" spans="1:65" ht="14.25" customHeight="1" x14ac:dyDescent="0.2">
      <c r="A4" s="134" t="s">
        <v>98</v>
      </c>
      <c r="B4" s="870">
        <v>1</v>
      </c>
      <c r="C4" s="134" t="s">
        <v>988</v>
      </c>
      <c r="D4"/>
      <c r="E4">
        <v>9</v>
      </c>
      <c r="F4" s="870">
        <v>50</v>
      </c>
      <c r="G4" s="134">
        <v>6</v>
      </c>
      <c r="H4" s="100" t="s">
        <v>122</v>
      </c>
      <c r="I4" t="s">
        <v>101</v>
      </c>
      <c r="J4" t="s">
        <v>123</v>
      </c>
      <c r="K4" t="s">
        <v>103</v>
      </c>
      <c r="M4" s="367">
        <v>0.3125</v>
      </c>
      <c r="N4" s="168"/>
      <c r="T4" s="411"/>
      <c r="U4" s="168"/>
      <c r="Y4" s="404"/>
      <c r="Z4" s="404"/>
      <c r="AA4" s="411"/>
      <c r="AB4" s="403"/>
      <c r="AC4" s="404"/>
      <c r="AD4" s="404"/>
      <c r="AE4" s="404"/>
      <c r="AF4" s="404"/>
      <c r="AG4" s="404"/>
      <c r="AH4" s="404"/>
      <c r="AI4" s="411"/>
      <c r="AJ4" s="403"/>
      <c r="AK4" s="404"/>
      <c r="AL4" s="404"/>
      <c r="AM4" s="404"/>
      <c r="AN4" s="404"/>
      <c r="AO4" s="411"/>
      <c r="AP4" s="403"/>
      <c r="AQ4" s="404"/>
      <c r="AR4" s="404"/>
      <c r="AS4" s="404"/>
      <c r="AT4" s="404"/>
      <c r="AU4" s="404"/>
      <c r="AV4" s="411"/>
      <c r="AW4" s="403"/>
      <c r="AX4" s="404"/>
      <c r="AY4" s="404"/>
      <c r="AZ4" s="404"/>
      <c r="BA4" s="404"/>
      <c r="BB4" s="404"/>
      <c r="BC4" s="404"/>
      <c r="BD4" s="407"/>
      <c r="BE4" s="403"/>
      <c r="BF4" s="404"/>
      <c r="BG4" s="404"/>
      <c r="BH4" s="404"/>
      <c r="BI4" s="404"/>
      <c r="BJ4" s="404"/>
      <c r="BK4" s="404"/>
      <c r="BL4" s="407"/>
      <c r="BM4" s="404"/>
    </row>
    <row r="5" spans="1:65" ht="14.25" customHeight="1" x14ac:dyDescent="0.2">
      <c r="A5" s="134" t="s">
        <v>98</v>
      </c>
      <c r="B5" s="870">
        <v>1</v>
      </c>
      <c r="C5" s="134" t="s">
        <v>131</v>
      </c>
      <c r="D5"/>
      <c r="E5">
        <v>9</v>
      </c>
      <c r="F5" s="870">
        <v>50</v>
      </c>
      <c r="G5" s="134">
        <v>6</v>
      </c>
      <c r="H5" s="100" t="s">
        <v>132</v>
      </c>
      <c r="I5" t="s">
        <v>101</v>
      </c>
      <c r="J5" t="s">
        <v>102</v>
      </c>
      <c r="K5" t="s">
        <v>103</v>
      </c>
      <c r="M5" s="163">
        <v>0.32291666666666669</v>
      </c>
      <c r="N5" s="168"/>
      <c r="T5" s="411"/>
      <c r="U5" s="168"/>
      <c r="Y5" s="404"/>
      <c r="Z5" s="404"/>
      <c r="AA5" s="411"/>
      <c r="AB5" s="403"/>
      <c r="AC5" s="404"/>
      <c r="AD5" s="404"/>
      <c r="AE5" s="404"/>
      <c r="AF5" s="404"/>
      <c r="AG5" s="404"/>
      <c r="AH5" s="404"/>
      <c r="AI5" s="411"/>
      <c r="AJ5" s="403"/>
      <c r="AK5" s="404"/>
      <c r="AL5" s="404"/>
      <c r="AM5" s="404"/>
      <c r="AN5" s="404"/>
      <c r="AO5" s="411"/>
      <c r="AP5" s="403"/>
      <c r="AQ5" s="404"/>
      <c r="AR5" s="404"/>
      <c r="AS5" s="404"/>
      <c r="AT5" s="404"/>
      <c r="AU5" s="404"/>
      <c r="AV5" s="411"/>
      <c r="AW5" s="403"/>
      <c r="AX5" s="404"/>
      <c r="AY5" s="404"/>
      <c r="AZ5" s="404"/>
      <c r="BA5" s="404"/>
      <c r="BB5" s="404"/>
      <c r="BC5" s="404"/>
      <c r="BD5" s="407"/>
      <c r="BE5" s="403"/>
      <c r="BF5" s="404"/>
      <c r="BG5" s="404"/>
      <c r="BH5" s="404"/>
      <c r="BI5" s="404"/>
      <c r="BJ5" s="404"/>
      <c r="BK5" s="404"/>
      <c r="BL5" s="407"/>
      <c r="BM5" s="404"/>
    </row>
    <row r="6" spans="1:65" ht="14.25" customHeight="1" x14ac:dyDescent="0.2">
      <c r="A6" s="134" t="s">
        <v>98</v>
      </c>
      <c r="B6" s="870">
        <v>2</v>
      </c>
      <c r="C6" s="134" t="s">
        <v>133</v>
      </c>
      <c r="D6"/>
      <c r="E6"/>
      <c r="F6" s="870">
        <v>50</v>
      </c>
      <c r="G6" s="134"/>
      <c r="H6" s="100" t="s">
        <v>100</v>
      </c>
      <c r="I6" t="s">
        <v>101</v>
      </c>
      <c r="J6" t="s">
        <v>102</v>
      </c>
      <c r="K6" t="s">
        <v>103</v>
      </c>
      <c r="M6" s="163">
        <v>0.33333333333333331</v>
      </c>
      <c r="N6" s="426" t="s">
        <v>1595</v>
      </c>
      <c r="O6" s="444"/>
      <c r="P6" s="444"/>
      <c r="Q6" s="444"/>
      <c r="R6" s="444"/>
      <c r="S6" s="873"/>
      <c r="T6" s="445"/>
      <c r="U6" s="426" t="s">
        <v>989</v>
      </c>
      <c r="V6" s="444"/>
      <c r="W6" s="444"/>
      <c r="X6" s="444"/>
      <c r="Y6" s="421"/>
      <c r="Z6" s="421"/>
      <c r="AA6" s="445"/>
      <c r="AB6" s="446" t="s">
        <v>990</v>
      </c>
      <c r="AC6" s="421"/>
      <c r="AD6" s="421"/>
      <c r="AE6" s="421"/>
      <c r="AF6" s="421"/>
      <c r="AG6" s="421"/>
      <c r="AH6" s="421"/>
      <c r="AI6" s="445"/>
      <c r="AJ6" s="446" t="s">
        <v>991</v>
      </c>
      <c r="AK6" s="421"/>
      <c r="AL6" s="421"/>
      <c r="AM6" s="421"/>
      <c r="AN6" s="874"/>
      <c r="AO6" s="445"/>
      <c r="AP6" s="446" t="s">
        <v>992</v>
      </c>
      <c r="AQ6" s="421"/>
      <c r="AR6" s="421"/>
      <c r="AS6" s="421"/>
      <c r="AT6" s="421"/>
      <c r="AU6" s="421"/>
      <c r="AV6" s="445"/>
      <c r="AW6" s="403"/>
      <c r="AX6" s="404"/>
      <c r="AY6" s="404"/>
      <c r="AZ6" s="404"/>
      <c r="BA6" s="404"/>
      <c r="BB6" s="404"/>
      <c r="BC6" s="404"/>
      <c r="BD6" s="407"/>
      <c r="BE6" s="403"/>
      <c r="BF6" s="404"/>
      <c r="BG6" s="404"/>
      <c r="BH6" s="404"/>
      <c r="BI6" s="404"/>
      <c r="BJ6" s="404"/>
      <c r="BK6" s="404"/>
      <c r="BL6" s="407"/>
      <c r="BM6" s="404"/>
    </row>
    <row r="7" spans="1:65" ht="14.25" customHeight="1" x14ac:dyDescent="0.2">
      <c r="A7" s="134" t="s">
        <v>98</v>
      </c>
      <c r="B7" s="870">
        <v>2</v>
      </c>
      <c r="C7" s="134" t="s">
        <v>168</v>
      </c>
      <c r="D7"/>
      <c r="E7">
        <v>9</v>
      </c>
      <c r="F7" s="870">
        <v>50</v>
      </c>
      <c r="G7" s="134">
        <v>6</v>
      </c>
      <c r="H7" t="s">
        <v>169</v>
      </c>
      <c r="I7" t="s">
        <v>101</v>
      </c>
      <c r="J7" t="s">
        <v>102</v>
      </c>
      <c r="K7" t="s">
        <v>103</v>
      </c>
      <c r="M7" s="163">
        <v>0.34375</v>
      </c>
      <c r="N7" s="426"/>
      <c r="O7" s="444"/>
      <c r="P7" s="444"/>
      <c r="Q7" s="444"/>
      <c r="R7" s="444"/>
      <c r="S7" s="873"/>
      <c r="T7" s="445"/>
      <c r="U7" s="426"/>
      <c r="V7" s="444"/>
      <c r="W7" s="444"/>
      <c r="X7" s="444"/>
      <c r="Y7" s="421"/>
      <c r="Z7" s="421"/>
      <c r="AA7" s="445"/>
      <c r="AB7" s="446"/>
      <c r="AC7" s="421"/>
      <c r="AD7" s="421"/>
      <c r="AE7" s="421"/>
      <c r="AF7" s="421"/>
      <c r="AG7" s="421"/>
      <c r="AH7" s="421"/>
      <c r="AI7" s="445"/>
      <c r="AJ7" s="446"/>
      <c r="AK7" s="421"/>
      <c r="AL7" s="421"/>
      <c r="AM7" s="421"/>
      <c r="AN7" s="874"/>
      <c r="AO7" s="445"/>
      <c r="AP7" s="446"/>
      <c r="AQ7" s="421"/>
      <c r="AR7" s="421"/>
      <c r="AS7" s="421"/>
      <c r="AT7" s="421"/>
      <c r="AU7" s="421"/>
      <c r="AV7" s="445"/>
      <c r="AW7" s="403"/>
      <c r="AX7" s="404"/>
      <c r="AY7" s="404"/>
      <c r="AZ7" s="404"/>
      <c r="BA7" s="404"/>
      <c r="BB7" s="404"/>
      <c r="BC7" s="404"/>
      <c r="BD7" s="407"/>
      <c r="BE7" s="403"/>
      <c r="BF7" s="404"/>
      <c r="BG7" s="404"/>
      <c r="BH7" s="404"/>
      <c r="BI7" s="404"/>
      <c r="BJ7" s="404"/>
      <c r="BK7" s="404"/>
      <c r="BL7" s="407"/>
      <c r="BM7" s="404"/>
    </row>
    <row r="8" spans="1:65" ht="14.25" customHeight="1" x14ac:dyDescent="0.2">
      <c r="A8" s="134" t="s">
        <v>98</v>
      </c>
      <c r="B8" s="870">
        <v>2</v>
      </c>
      <c r="C8" s="134" t="s">
        <v>173</v>
      </c>
      <c r="D8"/>
      <c r="E8"/>
      <c r="F8" s="870">
        <v>50</v>
      </c>
      <c r="G8" s="134"/>
      <c r="H8" s="100" t="s">
        <v>100</v>
      </c>
      <c r="I8" t="s">
        <v>101</v>
      </c>
      <c r="J8" t="s">
        <v>102</v>
      </c>
      <c r="K8" t="s">
        <v>103</v>
      </c>
      <c r="M8" s="163">
        <v>0.35416666666666669</v>
      </c>
      <c r="N8" s="426"/>
      <c r="O8" s="444"/>
      <c r="P8" s="444"/>
      <c r="Q8" s="444"/>
      <c r="R8" s="444"/>
      <c r="S8" s="873"/>
      <c r="T8" s="445"/>
      <c r="U8" s="426"/>
      <c r="V8" s="444"/>
      <c r="W8" s="444"/>
      <c r="X8" s="444"/>
      <c r="Y8" s="421"/>
      <c r="Z8" s="421"/>
      <c r="AA8" s="445"/>
      <c r="AB8" s="446"/>
      <c r="AC8" s="421"/>
      <c r="AD8" s="421"/>
      <c r="AE8" s="421"/>
      <c r="AF8" s="421"/>
      <c r="AG8" s="421"/>
      <c r="AH8" s="421"/>
      <c r="AI8" s="445"/>
      <c r="AJ8" s="446"/>
      <c r="AK8" s="421"/>
      <c r="AL8" s="421"/>
      <c r="AM8" s="421"/>
      <c r="AN8" s="874"/>
      <c r="AO8" s="445"/>
      <c r="AP8" s="446"/>
      <c r="AQ8" s="421"/>
      <c r="AR8" s="421"/>
      <c r="AS8" s="421"/>
      <c r="AT8" s="421"/>
      <c r="AU8" s="421"/>
      <c r="AV8" s="445"/>
      <c r="AW8" s="403"/>
      <c r="AX8" s="404"/>
      <c r="AY8" s="404"/>
      <c r="AZ8" s="404"/>
      <c r="BA8" s="404"/>
      <c r="BB8" s="404"/>
      <c r="BC8" s="404"/>
      <c r="BD8" s="407"/>
      <c r="BE8" s="403"/>
      <c r="BF8" s="404"/>
      <c r="BG8" s="404"/>
      <c r="BH8" s="404"/>
      <c r="BI8" s="404"/>
      <c r="BJ8" s="404"/>
      <c r="BK8" s="404"/>
      <c r="BL8" s="407"/>
      <c r="BM8" s="404"/>
    </row>
    <row r="9" spans="1:65" ht="14.25" customHeight="1" x14ac:dyDescent="0.2">
      <c r="A9" s="134" t="s">
        <v>98</v>
      </c>
      <c r="B9" s="134">
        <v>2</v>
      </c>
      <c r="C9" s="134" t="s">
        <v>199</v>
      </c>
      <c r="D9" s="134"/>
      <c r="E9" s="134"/>
      <c r="F9" s="134">
        <v>50</v>
      </c>
      <c r="G9" s="134"/>
      <c r="H9" s="152" t="s">
        <v>122</v>
      </c>
      <c r="I9" t="s">
        <v>101</v>
      </c>
      <c r="J9" t="s">
        <v>123</v>
      </c>
      <c r="K9" t="s">
        <v>103</v>
      </c>
      <c r="M9" s="163">
        <v>0.36458333333333331</v>
      </c>
      <c r="N9" s="426"/>
      <c r="O9" s="444"/>
      <c r="P9" s="444"/>
      <c r="Q9" s="444"/>
      <c r="R9" s="444"/>
      <c r="S9" s="873"/>
      <c r="T9" s="445"/>
      <c r="U9" s="426"/>
      <c r="V9" s="444"/>
      <c r="W9" s="444"/>
      <c r="X9" s="444"/>
      <c r="Y9" s="421"/>
      <c r="Z9" s="421"/>
      <c r="AA9" s="445"/>
      <c r="AB9" s="446"/>
      <c r="AC9" s="421"/>
      <c r="AD9" s="421"/>
      <c r="AE9" s="421"/>
      <c r="AF9" s="421"/>
      <c r="AG9" s="421"/>
      <c r="AH9" s="421"/>
      <c r="AI9" s="445"/>
      <c r="AJ9" s="446"/>
      <c r="AK9" s="421"/>
      <c r="AL9" s="421"/>
      <c r="AM9" s="421"/>
      <c r="AN9" s="874"/>
      <c r="AO9" s="445"/>
      <c r="AP9" s="446"/>
      <c r="AQ9" s="421"/>
      <c r="AR9" s="421"/>
      <c r="AS9" s="421"/>
      <c r="AT9" s="421"/>
      <c r="AU9" s="421"/>
      <c r="AV9" s="445"/>
      <c r="AW9" s="403"/>
      <c r="AX9" s="404"/>
      <c r="AY9" s="404"/>
      <c r="AZ9" s="404"/>
      <c r="BA9" s="404"/>
      <c r="BB9" s="404"/>
      <c r="BC9" s="404"/>
      <c r="BD9" s="407"/>
      <c r="BE9" s="403"/>
      <c r="BF9" s="404"/>
      <c r="BG9" s="404"/>
      <c r="BH9" s="404"/>
      <c r="BI9" s="404"/>
      <c r="BJ9" s="404"/>
      <c r="BK9" s="404"/>
      <c r="BL9" s="407"/>
      <c r="BM9" s="404"/>
    </row>
    <row r="10" spans="1:65" ht="14.25" customHeight="1" x14ac:dyDescent="0.2">
      <c r="A10" s="134" t="s">
        <v>98</v>
      </c>
      <c r="B10" s="870">
        <v>3</v>
      </c>
      <c r="C10" s="134" t="s">
        <v>200</v>
      </c>
      <c r="D10"/>
      <c r="E10"/>
      <c r="F10" s="870">
        <v>56</v>
      </c>
      <c r="G10" s="134"/>
      <c r="H10" t="s">
        <v>201</v>
      </c>
      <c r="I10" t="s">
        <v>202</v>
      </c>
      <c r="J10" t="s">
        <v>102</v>
      </c>
      <c r="K10" t="s">
        <v>203</v>
      </c>
      <c r="M10" s="163">
        <v>0.375</v>
      </c>
      <c r="N10" s="426"/>
      <c r="O10" s="444"/>
      <c r="P10" s="444"/>
      <c r="Q10" s="444"/>
      <c r="R10" s="444"/>
      <c r="S10" s="873"/>
      <c r="T10" s="445"/>
      <c r="U10" s="426"/>
      <c r="V10" s="444"/>
      <c r="W10" s="444"/>
      <c r="X10" s="444"/>
      <c r="Y10" s="421"/>
      <c r="Z10" s="421"/>
      <c r="AA10" s="445"/>
      <c r="AB10" s="446"/>
      <c r="AC10" s="421"/>
      <c r="AD10" s="421"/>
      <c r="AE10" s="421"/>
      <c r="AF10" s="421"/>
      <c r="AG10" s="421"/>
      <c r="AH10" s="421"/>
      <c r="AI10" s="445"/>
      <c r="AJ10" s="446"/>
      <c r="AK10" s="421"/>
      <c r="AL10" s="421"/>
      <c r="AM10" s="421"/>
      <c r="AN10" s="874"/>
      <c r="AO10" s="445"/>
      <c r="AP10" s="446"/>
      <c r="AQ10" s="421"/>
      <c r="AR10" s="421"/>
      <c r="AS10" s="421"/>
      <c r="AT10" s="421"/>
      <c r="AU10" s="421"/>
      <c r="AV10" s="445"/>
      <c r="AW10" s="403"/>
      <c r="AX10" s="404"/>
      <c r="AY10" s="404"/>
      <c r="AZ10" s="404"/>
      <c r="BA10" s="404"/>
      <c r="BB10" s="404"/>
      <c r="BC10" s="404"/>
      <c r="BD10" s="407"/>
      <c r="BE10" s="403"/>
      <c r="BF10" s="404"/>
      <c r="BG10" s="404"/>
      <c r="BH10" s="404"/>
      <c r="BI10" s="404"/>
      <c r="BJ10" s="404"/>
      <c r="BK10" s="404"/>
      <c r="BL10" s="407"/>
      <c r="BM10" s="404"/>
    </row>
    <row r="11" spans="1:65" ht="14.25" customHeight="1" x14ac:dyDescent="0.2">
      <c r="A11" s="134" t="s">
        <v>98</v>
      </c>
      <c r="B11" s="870">
        <v>3</v>
      </c>
      <c r="C11" s="134" t="s">
        <v>208</v>
      </c>
      <c r="D11"/>
      <c r="E11"/>
      <c r="F11" s="870">
        <v>56</v>
      </c>
      <c r="G11" s="134"/>
      <c r="H11" t="s">
        <v>169</v>
      </c>
      <c r="I11" t="s">
        <v>101</v>
      </c>
      <c r="J11" t="s">
        <v>102</v>
      </c>
      <c r="K11" t="s">
        <v>103</v>
      </c>
      <c r="M11" s="163">
        <v>0.38541666666666669</v>
      </c>
      <c r="N11" s="426"/>
      <c r="O11" s="444"/>
      <c r="P11" s="444"/>
      <c r="Q11" s="444"/>
      <c r="R11" s="444"/>
      <c r="S11" s="873"/>
      <c r="T11" s="445"/>
      <c r="U11" s="426"/>
      <c r="V11" s="444"/>
      <c r="W11" s="444"/>
      <c r="X11" s="444"/>
      <c r="Y11" s="421"/>
      <c r="Z11" s="421"/>
      <c r="AA11" s="445"/>
      <c r="AB11" s="446"/>
      <c r="AC11" s="421"/>
      <c r="AD11" s="421"/>
      <c r="AE11" s="421"/>
      <c r="AF11" s="421"/>
      <c r="AG11" s="421"/>
      <c r="AH11" s="421"/>
      <c r="AI11" s="445"/>
      <c r="AJ11" s="446"/>
      <c r="AK11" s="421"/>
      <c r="AL11" s="421"/>
      <c r="AM11" s="421"/>
      <c r="AN11" s="874"/>
      <c r="AO11" s="445"/>
      <c r="AP11" s="446"/>
      <c r="AQ11" s="421"/>
      <c r="AR11" s="421"/>
      <c r="AS11" s="421"/>
      <c r="AT11" s="421"/>
      <c r="AU11" s="421"/>
      <c r="AV11" s="445"/>
      <c r="AW11" s="403"/>
      <c r="AX11" s="404"/>
      <c r="AY11" s="404"/>
      <c r="AZ11" s="404"/>
      <c r="BA11" s="404"/>
      <c r="BB11" s="404"/>
      <c r="BC11" s="404"/>
      <c r="BD11" s="407"/>
      <c r="BE11" s="403"/>
      <c r="BF11" s="404"/>
      <c r="BG11" s="404"/>
      <c r="BH11" s="404"/>
      <c r="BI11" s="404"/>
      <c r="BJ11" s="404"/>
      <c r="BK11" s="404"/>
      <c r="BL11" s="407"/>
      <c r="BM11" s="404"/>
    </row>
    <row r="12" spans="1:65" ht="14.25" customHeight="1" x14ac:dyDescent="0.2">
      <c r="A12" s="134" t="s">
        <v>98</v>
      </c>
      <c r="B12" s="870">
        <v>3</v>
      </c>
      <c r="C12" s="134" t="s">
        <v>209</v>
      </c>
      <c r="D12"/>
      <c r="E12"/>
      <c r="F12" s="870">
        <v>56</v>
      </c>
      <c r="G12" s="134"/>
      <c r="H12" t="s">
        <v>210</v>
      </c>
      <c r="I12" t="s">
        <v>101</v>
      </c>
      <c r="J12" t="s">
        <v>102</v>
      </c>
      <c r="K12" t="s">
        <v>103</v>
      </c>
      <c r="M12" s="163">
        <v>0.39583333333333331</v>
      </c>
      <c r="N12" s="426"/>
      <c r="O12" s="444"/>
      <c r="P12" s="444"/>
      <c r="Q12" s="444"/>
      <c r="R12" s="444"/>
      <c r="S12" s="873"/>
      <c r="T12" s="445"/>
      <c r="U12" s="426"/>
      <c r="V12" s="444"/>
      <c r="W12" s="444"/>
      <c r="X12" s="444"/>
      <c r="Y12" s="421"/>
      <c r="Z12" s="421"/>
      <c r="AA12" s="445"/>
      <c r="AB12" s="446"/>
      <c r="AC12" s="421"/>
      <c r="AD12" s="421"/>
      <c r="AE12" s="421"/>
      <c r="AF12" s="421"/>
      <c r="AG12" s="421"/>
      <c r="AH12" s="421"/>
      <c r="AI12" s="445"/>
      <c r="AJ12" s="446"/>
      <c r="AK12" s="421"/>
      <c r="AL12" s="421"/>
      <c r="AM12" s="421"/>
      <c r="AN12" s="874"/>
      <c r="AO12" s="445"/>
      <c r="AP12" s="446"/>
      <c r="AQ12" s="421"/>
      <c r="AR12" s="421"/>
      <c r="AS12" s="421"/>
      <c r="AT12" s="421"/>
      <c r="AU12" s="421"/>
      <c r="AV12" s="445"/>
      <c r="AW12" s="403"/>
      <c r="AX12" s="404"/>
      <c r="AY12" s="404"/>
      <c r="AZ12" s="404"/>
      <c r="BA12" s="404"/>
      <c r="BB12" s="404"/>
      <c r="BC12" s="404"/>
      <c r="BD12" s="407"/>
      <c r="BE12" s="403"/>
      <c r="BF12" s="404"/>
      <c r="BG12" s="404"/>
      <c r="BH12" s="404"/>
      <c r="BI12" s="404"/>
      <c r="BJ12" s="404"/>
      <c r="BK12" s="404"/>
      <c r="BL12" s="407"/>
      <c r="BM12" s="404"/>
    </row>
    <row r="13" spans="1:65" ht="14.25" customHeight="1" x14ac:dyDescent="0.2">
      <c r="A13" s="134" t="s">
        <v>98</v>
      </c>
      <c r="B13" s="134">
        <v>3</v>
      </c>
      <c r="C13" s="134" t="s">
        <v>215</v>
      </c>
      <c r="D13" s="134"/>
      <c r="E13" s="134"/>
      <c r="F13" s="134">
        <v>56</v>
      </c>
      <c r="G13" s="134"/>
      <c r="H13" s="134" t="s">
        <v>169</v>
      </c>
      <c r="I13" t="s">
        <v>101</v>
      </c>
      <c r="J13" t="s">
        <v>102</v>
      </c>
      <c r="K13" t="s">
        <v>103</v>
      </c>
      <c r="M13" s="163">
        <v>0.40625</v>
      </c>
      <c r="N13" s="426"/>
      <c r="O13" s="444"/>
      <c r="P13" s="444"/>
      <c r="Q13" s="444"/>
      <c r="R13" s="444"/>
      <c r="S13" s="873"/>
      <c r="T13" s="445"/>
      <c r="U13" s="426"/>
      <c r="V13" s="444"/>
      <c r="W13" s="444"/>
      <c r="X13" s="444"/>
      <c r="Y13" s="421"/>
      <c r="Z13" s="421"/>
      <c r="AA13" s="445"/>
      <c r="AB13" s="446"/>
      <c r="AC13" s="421"/>
      <c r="AD13" s="421"/>
      <c r="AE13" s="421"/>
      <c r="AF13" s="421"/>
      <c r="AG13" s="421"/>
      <c r="AH13" s="421"/>
      <c r="AI13" s="445"/>
      <c r="AJ13" s="446"/>
      <c r="AK13" s="421"/>
      <c r="AL13" s="421"/>
      <c r="AM13" s="421"/>
      <c r="AN13" s="874"/>
      <c r="AO13" s="445"/>
      <c r="AP13" s="446"/>
      <c r="AQ13" s="421"/>
      <c r="AR13" s="421"/>
      <c r="AS13" s="421"/>
      <c r="AT13" s="421"/>
      <c r="AU13" s="421"/>
      <c r="AV13" s="445"/>
      <c r="AW13" s="403"/>
      <c r="AX13" s="404"/>
      <c r="AY13" s="404"/>
      <c r="AZ13" s="404"/>
      <c r="BA13" s="404"/>
      <c r="BB13" s="404"/>
      <c r="BC13" s="404"/>
      <c r="BD13" s="407"/>
      <c r="BE13" s="403"/>
      <c r="BF13" s="404"/>
      <c r="BG13" s="404"/>
      <c r="BH13" s="404"/>
      <c r="BI13" s="404"/>
      <c r="BJ13" s="404"/>
      <c r="BK13" s="404"/>
      <c r="BL13" s="407"/>
      <c r="BM13" s="404"/>
    </row>
    <row r="14" spans="1:65" ht="14.25" customHeight="1" x14ac:dyDescent="0.2">
      <c r="A14" s="134" t="s">
        <v>98</v>
      </c>
      <c r="B14" s="870">
        <v>4</v>
      </c>
      <c r="C14" s="134" t="s">
        <v>216</v>
      </c>
      <c r="D14"/>
      <c r="E14"/>
      <c r="F14" s="870">
        <v>45</v>
      </c>
      <c r="G14" s="134"/>
      <c r="H14" t="s">
        <v>201</v>
      </c>
      <c r="I14" t="s">
        <v>202</v>
      </c>
      <c r="J14" t="s">
        <v>102</v>
      </c>
      <c r="K14" t="s">
        <v>203</v>
      </c>
      <c r="M14" s="163">
        <v>0.41666666666666669</v>
      </c>
      <c r="N14" s="426"/>
      <c r="O14" s="444"/>
      <c r="P14" s="444"/>
      <c r="Q14" s="444"/>
      <c r="R14" s="444"/>
      <c r="S14" s="873"/>
      <c r="T14" s="445"/>
      <c r="U14" s="426"/>
      <c r="V14" s="444"/>
      <c r="W14" s="444"/>
      <c r="X14" s="444"/>
      <c r="Y14" s="421"/>
      <c r="Z14" s="421"/>
      <c r="AA14" s="445"/>
      <c r="AB14" s="446"/>
      <c r="AC14" s="421"/>
      <c r="AD14" s="421"/>
      <c r="AE14" s="421"/>
      <c r="AF14" s="421"/>
      <c r="AG14" s="421"/>
      <c r="AH14" s="421"/>
      <c r="AI14" s="445"/>
      <c r="AJ14" s="446"/>
      <c r="AK14" s="421"/>
      <c r="AL14" s="421"/>
      <c r="AM14" s="421"/>
      <c r="AN14" s="874"/>
      <c r="AO14" s="445"/>
      <c r="AP14" s="446"/>
      <c r="AQ14" s="421"/>
      <c r="AR14" s="421"/>
      <c r="AS14" s="421"/>
      <c r="AT14" s="421"/>
      <c r="AU14" s="421"/>
      <c r="AV14" s="445"/>
      <c r="AW14" s="403"/>
      <c r="AX14" s="404"/>
      <c r="AY14" s="404"/>
      <c r="AZ14" s="404"/>
      <c r="BA14" s="404"/>
      <c r="BB14" s="404"/>
      <c r="BC14" s="404"/>
      <c r="BD14" s="407"/>
      <c r="BE14" s="403"/>
      <c r="BF14" s="404"/>
      <c r="BG14" s="404"/>
      <c r="BH14" s="404"/>
      <c r="BI14" s="404"/>
      <c r="BJ14" s="404"/>
      <c r="BK14" s="404"/>
      <c r="BL14" s="407"/>
      <c r="BM14" s="404"/>
    </row>
    <row r="15" spans="1:65" ht="14.25" customHeight="1" x14ac:dyDescent="0.2">
      <c r="A15" s="134" t="s">
        <v>98</v>
      </c>
      <c r="B15" s="870">
        <v>4</v>
      </c>
      <c r="C15" s="134" t="s">
        <v>218</v>
      </c>
      <c r="D15"/>
      <c r="E15">
        <v>9</v>
      </c>
      <c r="F15" s="870">
        <v>45</v>
      </c>
      <c r="G15" s="134">
        <v>6</v>
      </c>
      <c r="H15" s="100" t="s">
        <v>100</v>
      </c>
      <c r="I15" t="s">
        <v>101</v>
      </c>
      <c r="J15" t="s">
        <v>102</v>
      </c>
      <c r="K15" t="s">
        <v>103</v>
      </c>
      <c r="M15" s="163">
        <v>0.42708333333333331</v>
      </c>
      <c r="N15" s="426"/>
      <c r="O15" s="444"/>
      <c r="P15" s="444"/>
      <c r="Q15" s="444"/>
      <c r="R15" s="444"/>
      <c r="S15" s="873"/>
      <c r="T15" s="445"/>
      <c r="U15" s="426"/>
      <c r="V15" s="444"/>
      <c r="W15" s="444"/>
      <c r="X15" s="444"/>
      <c r="Y15" s="421"/>
      <c r="Z15" s="421"/>
      <c r="AA15" s="445"/>
      <c r="AB15" s="446"/>
      <c r="AC15" s="421"/>
      <c r="AD15" s="421"/>
      <c r="AE15" s="421"/>
      <c r="AF15" s="421"/>
      <c r="AG15" s="421"/>
      <c r="AH15" s="421"/>
      <c r="AI15" s="445"/>
      <c r="AJ15" s="446"/>
      <c r="AK15" s="421"/>
      <c r="AL15" s="421"/>
      <c r="AM15" s="421"/>
      <c r="AN15" s="874"/>
      <c r="AO15" s="445"/>
      <c r="AP15" s="446"/>
      <c r="AQ15" s="421"/>
      <c r="AR15" s="421"/>
      <c r="AS15" s="421"/>
      <c r="AT15" s="421"/>
      <c r="AU15" s="421"/>
      <c r="AV15" s="445"/>
      <c r="AW15" s="403"/>
      <c r="AX15" s="404"/>
      <c r="AY15" s="404"/>
      <c r="AZ15" s="404"/>
      <c r="BA15" s="404"/>
      <c r="BB15" s="404"/>
      <c r="BC15" s="404"/>
      <c r="BD15" s="407"/>
      <c r="BE15" s="403"/>
      <c r="BF15" s="404"/>
      <c r="BG15" s="404"/>
      <c r="BH15" s="404"/>
      <c r="BI15" s="404"/>
      <c r="BJ15" s="404"/>
      <c r="BK15" s="404"/>
      <c r="BL15" s="407"/>
      <c r="BM15" s="404"/>
    </row>
    <row r="16" spans="1:65" ht="14.25" customHeight="1" x14ac:dyDescent="0.2">
      <c r="A16" s="134" t="s">
        <v>98</v>
      </c>
      <c r="B16" s="870">
        <v>4</v>
      </c>
      <c r="C16" s="134" t="s">
        <v>219</v>
      </c>
      <c r="D16"/>
      <c r="E16"/>
      <c r="F16" s="870">
        <v>45</v>
      </c>
      <c r="G16" s="134"/>
      <c r="H16" t="s">
        <v>220</v>
      </c>
      <c r="I16" t="s">
        <v>101</v>
      </c>
      <c r="J16" t="s">
        <v>102</v>
      </c>
      <c r="K16" t="s">
        <v>993</v>
      </c>
      <c r="M16" s="163">
        <v>0.4375</v>
      </c>
      <c r="N16" s="426"/>
      <c r="O16" s="444"/>
      <c r="P16" s="444"/>
      <c r="Q16" s="444"/>
      <c r="R16" s="444"/>
      <c r="S16" s="873"/>
      <c r="T16" s="445"/>
      <c r="U16" s="426"/>
      <c r="V16" s="444"/>
      <c r="W16" s="444"/>
      <c r="X16" s="444"/>
      <c r="Y16" s="421"/>
      <c r="Z16" s="421"/>
      <c r="AA16" s="445"/>
      <c r="AB16" s="446"/>
      <c r="AC16" s="421"/>
      <c r="AD16" s="421"/>
      <c r="AE16" s="421"/>
      <c r="AF16" s="421"/>
      <c r="AG16" s="421"/>
      <c r="AH16" s="421"/>
      <c r="AI16" s="445"/>
      <c r="AJ16" s="446"/>
      <c r="AK16" s="421"/>
      <c r="AL16" s="421"/>
      <c r="AM16" s="421"/>
      <c r="AN16" s="874"/>
      <c r="AO16" s="445"/>
      <c r="AP16" s="446"/>
      <c r="AQ16" s="421"/>
      <c r="AR16" s="421"/>
      <c r="AS16" s="421"/>
      <c r="AT16" s="421"/>
      <c r="AU16" s="421"/>
      <c r="AV16" s="445"/>
      <c r="AW16" s="403"/>
      <c r="AX16" s="404"/>
      <c r="AY16" s="404"/>
      <c r="AZ16" s="404"/>
      <c r="BA16" s="404"/>
      <c r="BB16" s="404"/>
      <c r="BC16" s="404"/>
      <c r="BD16" s="407"/>
      <c r="BE16" s="403"/>
      <c r="BF16" s="404"/>
      <c r="BG16" s="404"/>
      <c r="BH16" s="404"/>
      <c r="BI16" s="404"/>
      <c r="BJ16" s="404"/>
      <c r="BK16" s="404"/>
      <c r="BL16" s="407"/>
      <c r="BM16" s="404"/>
    </row>
    <row r="17" spans="1:65" ht="14.25" customHeight="1" x14ac:dyDescent="0.2">
      <c r="A17" s="134" t="s">
        <v>98</v>
      </c>
      <c r="B17" s="870">
        <v>4</v>
      </c>
      <c r="C17" s="134" t="s">
        <v>225</v>
      </c>
      <c r="D17"/>
      <c r="E17"/>
      <c r="F17" s="870">
        <v>45</v>
      </c>
      <c r="G17" s="134"/>
      <c r="H17" t="s">
        <v>226</v>
      </c>
      <c r="I17" t="s">
        <v>227</v>
      </c>
      <c r="J17" t="s">
        <v>102</v>
      </c>
      <c r="K17" t="s">
        <v>103</v>
      </c>
      <c r="M17" s="163">
        <v>0.44791666666666669</v>
      </c>
      <c r="N17" s="426"/>
      <c r="O17" s="444"/>
      <c r="P17" s="444"/>
      <c r="Q17" s="444"/>
      <c r="R17" s="444"/>
      <c r="S17" s="873"/>
      <c r="T17" s="445"/>
      <c r="U17" s="426"/>
      <c r="V17" s="444"/>
      <c r="W17" s="444"/>
      <c r="X17" s="444"/>
      <c r="Y17" s="421"/>
      <c r="Z17" s="421"/>
      <c r="AA17" s="445"/>
      <c r="AB17" s="446"/>
      <c r="AC17" s="421"/>
      <c r="AD17" s="421"/>
      <c r="AE17" s="421"/>
      <c r="AF17" s="421"/>
      <c r="AG17" s="421"/>
      <c r="AH17" s="421"/>
      <c r="AI17" s="445"/>
      <c r="AJ17" s="446"/>
      <c r="AK17" s="421"/>
      <c r="AL17" s="421"/>
      <c r="AM17" s="421"/>
      <c r="AN17" s="874"/>
      <c r="AO17" s="445"/>
      <c r="AP17" s="446"/>
      <c r="AQ17" s="421"/>
      <c r="AR17" s="421"/>
      <c r="AS17" s="421"/>
      <c r="AT17" s="421"/>
      <c r="AU17" s="421"/>
      <c r="AV17" s="445"/>
      <c r="AW17" s="403"/>
      <c r="AX17" s="404"/>
      <c r="AY17" s="404"/>
      <c r="AZ17" s="404"/>
      <c r="BA17" s="404"/>
      <c r="BB17" s="404"/>
      <c r="BC17" s="404"/>
      <c r="BD17" s="407"/>
      <c r="BE17" s="403"/>
      <c r="BF17" s="404"/>
      <c r="BG17" s="404"/>
      <c r="BH17" s="404"/>
      <c r="BI17" s="404"/>
      <c r="BJ17" s="404"/>
      <c r="BK17" s="404"/>
      <c r="BL17" s="407"/>
      <c r="BM17" s="404"/>
    </row>
    <row r="18" spans="1:65" ht="14.25" customHeight="1" x14ac:dyDescent="0.2">
      <c r="A18" s="134" t="s">
        <v>98</v>
      </c>
      <c r="B18" s="870">
        <v>4</v>
      </c>
      <c r="C18" s="134" t="s">
        <v>231</v>
      </c>
      <c r="D18"/>
      <c r="E18">
        <v>9</v>
      </c>
      <c r="F18" s="870">
        <v>45</v>
      </c>
      <c r="G18" s="134">
        <v>6</v>
      </c>
      <c r="H18" t="s">
        <v>220</v>
      </c>
      <c r="I18" t="s">
        <v>101</v>
      </c>
      <c r="J18" t="s">
        <v>102</v>
      </c>
      <c r="K18" t="s">
        <v>993</v>
      </c>
      <c r="M18" s="163">
        <v>0.45833333333333331</v>
      </c>
      <c r="N18" s="426"/>
      <c r="O18" s="444"/>
      <c r="P18" s="444"/>
      <c r="Q18" s="444"/>
      <c r="R18" s="444"/>
      <c r="S18" s="873"/>
      <c r="T18" s="445"/>
      <c r="U18" s="426"/>
      <c r="V18" s="444"/>
      <c r="W18" s="444"/>
      <c r="X18" s="444"/>
      <c r="Y18" s="421"/>
      <c r="Z18" s="421"/>
      <c r="AA18" s="445"/>
      <c r="AB18" s="446"/>
      <c r="AC18" s="421"/>
      <c r="AD18" s="421"/>
      <c r="AE18" s="421"/>
      <c r="AF18" s="421"/>
      <c r="AG18" s="421"/>
      <c r="AH18" s="421"/>
      <c r="AI18" s="445"/>
      <c r="AJ18" s="446"/>
      <c r="AK18" s="421"/>
      <c r="AL18" s="421"/>
      <c r="AM18" s="421"/>
      <c r="AN18" s="874"/>
      <c r="AO18" s="445"/>
      <c r="AP18" s="446"/>
      <c r="AQ18" s="421"/>
      <c r="AR18" s="421"/>
      <c r="AS18" s="421"/>
      <c r="AT18" s="421"/>
      <c r="AU18" s="421"/>
      <c r="AV18" s="445"/>
      <c r="AW18" s="403"/>
      <c r="AX18" s="404"/>
      <c r="AY18" s="404"/>
      <c r="AZ18" s="404"/>
      <c r="BA18" s="404"/>
      <c r="BB18" s="404"/>
      <c r="BC18" s="404"/>
      <c r="BD18" s="407"/>
      <c r="BE18" s="403"/>
      <c r="BF18" s="404"/>
      <c r="BG18" s="404"/>
      <c r="BH18" s="404"/>
      <c r="BI18" s="404"/>
      <c r="BJ18" s="404"/>
      <c r="BK18" s="404"/>
      <c r="BL18" s="407"/>
      <c r="BM18" s="404"/>
    </row>
    <row r="19" spans="1:65" ht="14.25" customHeight="1" x14ac:dyDescent="0.2">
      <c r="A19" s="134" t="s">
        <v>98</v>
      </c>
      <c r="B19" s="870">
        <v>6</v>
      </c>
      <c r="C19" s="134" t="s">
        <v>244</v>
      </c>
      <c r="D19"/>
      <c r="E19"/>
      <c r="F19" s="870">
        <v>48</v>
      </c>
      <c r="G19" s="134"/>
      <c r="H19" s="100" t="s">
        <v>100</v>
      </c>
      <c r="I19" t="s">
        <v>101</v>
      </c>
      <c r="J19" t="s">
        <v>102</v>
      </c>
      <c r="K19" t="s">
        <v>103</v>
      </c>
      <c r="M19" s="163">
        <v>0.46875</v>
      </c>
      <c r="N19" s="426"/>
      <c r="O19" s="444"/>
      <c r="P19" s="444"/>
      <c r="Q19" s="444"/>
      <c r="R19" s="444"/>
      <c r="S19" s="873"/>
      <c r="T19" s="445"/>
      <c r="U19" s="426"/>
      <c r="V19" s="444"/>
      <c r="W19" s="444"/>
      <c r="X19" s="444"/>
      <c r="Y19" s="421"/>
      <c r="Z19" s="421"/>
      <c r="AA19" s="445"/>
      <c r="AB19" s="446"/>
      <c r="AC19" s="421"/>
      <c r="AD19" s="421"/>
      <c r="AE19" s="421"/>
      <c r="AF19" s="421"/>
      <c r="AG19" s="421"/>
      <c r="AH19" s="421"/>
      <c r="AI19" s="445"/>
      <c r="AJ19" s="446"/>
      <c r="AK19" s="421"/>
      <c r="AL19" s="421"/>
      <c r="AM19" s="421"/>
      <c r="AN19" s="874"/>
      <c r="AO19" s="445"/>
      <c r="AP19" s="446"/>
      <c r="AQ19" s="421"/>
      <c r="AR19" s="421"/>
      <c r="AS19" s="421"/>
      <c r="AT19" s="421"/>
      <c r="AU19" s="421"/>
      <c r="AV19" s="445"/>
      <c r="AW19" s="403"/>
      <c r="AX19" s="404"/>
      <c r="AY19" s="404"/>
      <c r="AZ19" s="404"/>
      <c r="BA19" s="404"/>
      <c r="BB19" s="404"/>
      <c r="BC19" s="404"/>
      <c r="BD19" s="407"/>
      <c r="BE19" s="403"/>
      <c r="BF19" s="404"/>
      <c r="BG19" s="404"/>
      <c r="BH19" s="404"/>
      <c r="BI19" s="404"/>
      <c r="BJ19" s="404"/>
      <c r="BK19" s="404"/>
      <c r="BL19" s="407"/>
      <c r="BM19" s="404"/>
    </row>
    <row r="20" spans="1:65" ht="14.25" customHeight="1" x14ac:dyDescent="0.2">
      <c r="A20" s="134" t="s">
        <v>98</v>
      </c>
      <c r="B20" s="870">
        <v>6</v>
      </c>
      <c r="C20" s="134" t="s">
        <v>245</v>
      </c>
      <c r="D20"/>
      <c r="E20"/>
      <c r="F20" s="870">
        <v>48</v>
      </c>
      <c r="G20" s="134"/>
      <c r="H20" t="s">
        <v>201</v>
      </c>
      <c r="I20" t="s">
        <v>202</v>
      </c>
      <c r="J20" t="s">
        <v>102</v>
      </c>
      <c r="K20" t="s">
        <v>203</v>
      </c>
      <c r="M20" s="163">
        <v>0.47916666666666669</v>
      </c>
      <c r="N20" s="426"/>
      <c r="O20" s="444"/>
      <c r="P20" s="444"/>
      <c r="Q20" s="444"/>
      <c r="R20" s="444"/>
      <c r="S20" s="873"/>
      <c r="T20" s="445"/>
      <c r="U20" s="426"/>
      <c r="V20" s="444"/>
      <c r="W20" s="444"/>
      <c r="X20" s="444"/>
      <c r="Y20" s="421"/>
      <c r="Z20" s="421"/>
      <c r="AA20" s="445"/>
      <c r="AB20" s="446"/>
      <c r="AC20" s="421"/>
      <c r="AD20" s="421"/>
      <c r="AE20" s="421"/>
      <c r="AF20" s="421"/>
      <c r="AG20" s="421"/>
      <c r="AH20" s="421"/>
      <c r="AI20" s="445"/>
      <c r="AJ20" s="446"/>
      <c r="AK20" s="421"/>
      <c r="AL20" s="421"/>
      <c r="AM20" s="421"/>
      <c r="AN20" s="874"/>
      <c r="AO20" s="445"/>
      <c r="AP20" s="446"/>
      <c r="AQ20" s="421"/>
      <c r="AR20" s="421"/>
      <c r="AS20" s="421"/>
      <c r="AT20" s="421"/>
      <c r="AU20" s="421"/>
      <c r="AV20" s="445"/>
      <c r="AW20" s="403"/>
      <c r="AX20" s="404"/>
      <c r="AY20" s="404"/>
      <c r="AZ20" s="404"/>
      <c r="BA20" s="404"/>
      <c r="BB20" s="404"/>
      <c r="BC20" s="404"/>
      <c r="BD20" s="407"/>
      <c r="BE20" s="403"/>
      <c r="BF20" s="404"/>
      <c r="BG20" s="404"/>
      <c r="BH20" s="404"/>
      <c r="BI20" s="404"/>
      <c r="BJ20" s="404"/>
      <c r="BK20" s="404"/>
      <c r="BL20" s="407"/>
      <c r="BM20" s="404"/>
    </row>
    <row r="21" spans="1:65" ht="14.25" customHeight="1" x14ac:dyDescent="0.2">
      <c r="A21" s="134" t="s">
        <v>258</v>
      </c>
      <c r="B21">
        <v>2</v>
      </c>
      <c r="C21" s="134" t="s">
        <v>121</v>
      </c>
      <c r="D21"/>
      <c r="E21"/>
      <c r="F21">
        <v>16</v>
      </c>
      <c r="G21" s="134"/>
      <c r="H21" s="100" t="s">
        <v>122</v>
      </c>
      <c r="I21" t="s">
        <v>101</v>
      </c>
      <c r="J21" t="s">
        <v>123</v>
      </c>
      <c r="K21" t="s">
        <v>103</v>
      </c>
      <c r="M21" s="163">
        <v>0.48958333333333331</v>
      </c>
      <c r="N21" s="426"/>
      <c r="O21" s="444"/>
      <c r="P21" s="444"/>
      <c r="Q21" s="444"/>
      <c r="R21" s="444"/>
      <c r="S21" s="873"/>
      <c r="T21" s="445"/>
      <c r="U21" s="426"/>
      <c r="V21" s="444"/>
      <c r="W21" s="444"/>
      <c r="X21" s="444"/>
      <c r="Y21" s="421"/>
      <c r="Z21" s="421"/>
      <c r="AA21" s="445"/>
      <c r="AB21" s="446"/>
      <c r="AC21" s="421"/>
      <c r="AD21" s="421"/>
      <c r="AE21" s="421"/>
      <c r="AF21" s="421"/>
      <c r="AG21" s="421"/>
      <c r="AH21" s="421"/>
      <c r="AI21" s="445"/>
      <c r="AJ21" s="446"/>
      <c r="AK21" s="421"/>
      <c r="AL21" s="421"/>
      <c r="AM21" s="421"/>
      <c r="AN21" s="874"/>
      <c r="AO21" s="445"/>
      <c r="AP21" s="446"/>
      <c r="AQ21" s="421"/>
      <c r="AR21" s="421"/>
      <c r="AS21" s="421"/>
      <c r="AT21" s="421"/>
      <c r="AU21" s="421"/>
      <c r="AV21" s="445"/>
      <c r="AW21" s="403"/>
      <c r="AX21" s="404"/>
      <c r="AY21" s="404"/>
      <c r="AZ21" s="404"/>
      <c r="BA21" s="404"/>
      <c r="BB21" s="404"/>
      <c r="BC21" s="404"/>
      <c r="BD21" s="407"/>
      <c r="BE21" s="403"/>
      <c r="BF21" s="404"/>
      <c r="BG21" s="404"/>
      <c r="BH21" s="404"/>
      <c r="BI21" s="404"/>
      <c r="BJ21" s="404"/>
      <c r="BK21" s="404"/>
      <c r="BL21" s="407"/>
      <c r="BM21" s="404"/>
    </row>
    <row r="22" spans="1:65" ht="14.25" customHeight="1" x14ac:dyDescent="0.2">
      <c r="A22" s="134" t="s">
        <v>258</v>
      </c>
      <c r="B22">
        <v>2</v>
      </c>
      <c r="C22" s="134" t="s">
        <v>133</v>
      </c>
      <c r="D22"/>
      <c r="E22"/>
      <c r="F22">
        <v>16</v>
      </c>
      <c r="G22" s="134"/>
      <c r="H22" s="100" t="s">
        <v>100</v>
      </c>
      <c r="I22" t="s">
        <v>101</v>
      </c>
      <c r="J22" t="s">
        <v>102</v>
      </c>
      <c r="K22" t="s">
        <v>103</v>
      </c>
      <c r="M22" s="163">
        <v>0.5</v>
      </c>
      <c r="N22" s="426"/>
      <c r="O22" s="444"/>
      <c r="P22" s="444"/>
      <c r="Q22" s="444"/>
      <c r="R22" s="444"/>
      <c r="S22" s="873"/>
      <c r="T22" s="445"/>
      <c r="U22" s="426"/>
      <c r="V22" s="444"/>
      <c r="W22" s="444"/>
      <c r="X22" s="444"/>
      <c r="Y22" s="421"/>
      <c r="Z22" s="421"/>
      <c r="AA22" s="445"/>
      <c r="AB22" s="446"/>
      <c r="AC22" s="421"/>
      <c r="AD22" s="421"/>
      <c r="AE22" s="421"/>
      <c r="AF22" s="421"/>
      <c r="AG22" s="421"/>
      <c r="AH22" s="421"/>
      <c r="AI22" s="445"/>
      <c r="AJ22" s="446"/>
      <c r="AK22" s="421"/>
      <c r="AL22" s="421"/>
      <c r="AM22" s="421"/>
      <c r="AN22" s="874"/>
      <c r="AO22" s="445"/>
      <c r="AP22" s="446"/>
      <c r="AQ22" s="421"/>
      <c r="AR22" s="421"/>
      <c r="AS22" s="421"/>
      <c r="AT22" s="421"/>
      <c r="AU22" s="421"/>
      <c r="AV22" s="445"/>
      <c r="AW22" s="403"/>
      <c r="AX22" s="404"/>
      <c r="AY22" s="404"/>
      <c r="AZ22" s="404"/>
      <c r="BA22" s="404"/>
      <c r="BB22" s="404"/>
      <c r="BC22" s="404"/>
      <c r="BD22" s="407"/>
      <c r="BE22" s="403"/>
      <c r="BF22" s="404"/>
      <c r="BG22" s="404"/>
      <c r="BH22" s="404"/>
      <c r="BI22" s="404"/>
      <c r="BJ22" s="404"/>
      <c r="BK22" s="404"/>
      <c r="BL22" s="407"/>
      <c r="BM22" s="404"/>
    </row>
    <row r="23" spans="1:65" ht="14.25" customHeight="1" x14ac:dyDescent="0.2">
      <c r="A23" s="134" t="s">
        <v>258</v>
      </c>
      <c r="B23">
        <v>3</v>
      </c>
      <c r="C23" s="134" t="s">
        <v>168</v>
      </c>
      <c r="D23"/>
      <c r="E23"/>
      <c r="F23">
        <v>15</v>
      </c>
      <c r="G23" s="134"/>
      <c r="H23" t="s">
        <v>169</v>
      </c>
      <c r="I23" t="s">
        <v>101</v>
      </c>
      <c r="J23" t="s">
        <v>102</v>
      </c>
      <c r="K23" t="s">
        <v>103</v>
      </c>
      <c r="M23" s="163">
        <v>0.51041666666666663</v>
      </c>
      <c r="N23" s="426"/>
      <c r="O23" s="444"/>
      <c r="P23" s="444"/>
      <c r="Q23" s="444"/>
      <c r="R23" s="444"/>
      <c r="S23" s="873"/>
      <c r="T23" s="445"/>
      <c r="U23" s="426"/>
      <c r="V23" s="444"/>
      <c r="W23" s="444"/>
      <c r="X23" s="444"/>
      <c r="Y23" s="421"/>
      <c r="Z23" s="421"/>
      <c r="AA23" s="445"/>
      <c r="AB23" s="446"/>
      <c r="AC23" s="421"/>
      <c r="AD23" s="421"/>
      <c r="AE23" s="421"/>
      <c r="AF23" s="421"/>
      <c r="AG23" s="421"/>
      <c r="AH23" s="421"/>
      <c r="AI23" s="445"/>
      <c r="AJ23" s="446"/>
      <c r="AK23" s="421"/>
      <c r="AL23" s="421"/>
      <c r="AM23" s="421"/>
      <c r="AN23" s="874"/>
      <c r="AO23" s="445"/>
      <c r="AP23" s="446"/>
      <c r="AQ23" s="421"/>
      <c r="AR23" s="421"/>
      <c r="AS23" s="421"/>
      <c r="AT23" s="421"/>
      <c r="AU23" s="421"/>
      <c r="AV23" s="445"/>
      <c r="AW23" s="403"/>
      <c r="AX23" s="404"/>
      <c r="AY23" s="404"/>
      <c r="AZ23" s="404"/>
      <c r="BA23" s="404"/>
      <c r="BB23" s="404"/>
      <c r="BC23" s="404"/>
      <c r="BD23" s="407"/>
      <c r="BE23" s="403"/>
      <c r="BF23" s="404"/>
      <c r="BG23" s="404"/>
      <c r="BH23" s="404"/>
      <c r="BI23" s="404"/>
      <c r="BJ23" s="404"/>
      <c r="BK23" s="404"/>
      <c r="BL23" s="407"/>
      <c r="BM23" s="404"/>
    </row>
    <row r="24" spans="1:65" ht="14.25" customHeight="1" x14ac:dyDescent="0.2">
      <c r="A24" s="134" t="s">
        <v>258</v>
      </c>
      <c r="B24">
        <v>3</v>
      </c>
      <c r="C24" s="134" t="s">
        <v>173</v>
      </c>
      <c r="D24"/>
      <c r="E24"/>
      <c r="F24">
        <v>15</v>
      </c>
      <c r="G24" s="134"/>
      <c r="H24" s="100" t="s">
        <v>100</v>
      </c>
      <c r="I24" t="s">
        <v>101</v>
      </c>
      <c r="J24" t="s">
        <v>102</v>
      </c>
      <c r="K24" t="s">
        <v>103</v>
      </c>
      <c r="M24" s="163">
        <v>0.52083333333333337</v>
      </c>
      <c r="N24" s="426"/>
      <c r="O24" s="444"/>
      <c r="P24" s="444"/>
      <c r="Q24" s="444"/>
      <c r="R24" s="444"/>
      <c r="S24" s="873"/>
      <c r="T24" s="445"/>
      <c r="U24" s="426"/>
      <c r="V24" s="444"/>
      <c r="W24" s="444"/>
      <c r="X24" s="444"/>
      <c r="Y24" s="421"/>
      <c r="Z24" s="421"/>
      <c r="AA24" s="445"/>
      <c r="AB24" s="446"/>
      <c r="AC24" s="421"/>
      <c r="AD24" s="421"/>
      <c r="AE24" s="421"/>
      <c r="AF24" s="421"/>
      <c r="AG24" s="421"/>
      <c r="AH24" s="421"/>
      <c r="AI24" s="445"/>
      <c r="AJ24" s="446"/>
      <c r="AK24" s="421"/>
      <c r="AL24" s="421"/>
      <c r="AM24" s="421"/>
      <c r="AN24" s="874"/>
      <c r="AO24" s="445"/>
      <c r="AP24" s="446"/>
      <c r="AQ24" s="421"/>
      <c r="AR24" s="421"/>
      <c r="AS24" s="421"/>
      <c r="AT24" s="421"/>
      <c r="AU24" s="421"/>
      <c r="AV24" s="445"/>
      <c r="AW24" s="403"/>
      <c r="AX24" s="404"/>
      <c r="AY24" s="404"/>
      <c r="AZ24" s="404"/>
      <c r="BA24" s="404"/>
      <c r="BB24" s="404"/>
      <c r="BC24" s="404"/>
      <c r="BD24" s="407"/>
      <c r="BE24" s="403"/>
      <c r="BF24" s="404"/>
      <c r="BG24" s="404"/>
      <c r="BH24" s="404"/>
      <c r="BI24" s="404"/>
      <c r="BJ24" s="404"/>
      <c r="BK24" s="404"/>
      <c r="BL24" s="407"/>
      <c r="BM24" s="404"/>
    </row>
    <row r="25" spans="1:65" ht="14.25" customHeight="1" x14ac:dyDescent="0.2">
      <c r="A25" s="134" t="s">
        <v>258</v>
      </c>
      <c r="B25">
        <v>4</v>
      </c>
      <c r="C25" s="134" t="s">
        <v>208</v>
      </c>
      <c r="D25"/>
      <c r="E25"/>
      <c r="F25">
        <v>3</v>
      </c>
      <c r="G25" s="134"/>
      <c r="H25" t="s">
        <v>169</v>
      </c>
      <c r="I25" t="s">
        <v>101</v>
      </c>
      <c r="J25" t="s">
        <v>102</v>
      </c>
      <c r="K25" t="s">
        <v>103</v>
      </c>
      <c r="M25" s="163">
        <v>0.53125</v>
      </c>
      <c r="N25" s="426"/>
      <c r="O25" s="444"/>
      <c r="P25" s="444"/>
      <c r="Q25" s="444"/>
      <c r="R25" s="444"/>
      <c r="S25" s="873"/>
      <c r="T25" s="445"/>
      <c r="U25" s="426"/>
      <c r="V25" s="444"/>
      <c r="W25" s="444"/>
      <c r="X25" s="444"/>
      <c r="Y25" s="421"/>
      <c r="Z25" s="421"/>
      <c r="AA25" s="445"/>
      <c r="AB25" s="446"/>
      <c r="AC25" s="421"/>
      <c r="AD25" s="421"/>
      <c r="AE25" s="421"/>
      <c r="AF25" s="421"/>
      <c r="AG25" s="421"/>
      <c r="AH25" s="421"/>
      <c r="AI25" s="445"/>
      <c r="AJ25" s="446"/>
      <c r="AK25" s="421"/>
      <c r="AL25" s="421"/>
      <c r="AM25" s="421"/>
      <c r="AN25" s="874"/>
      <c r="AO25" s="445"/>
      <c r="AP25" s="446"/>
      <c r="AQ25" s="421"/>
      <c r="AR25" s="421"/>
      <c r="AS25" s="421"/>
      <c r="AT25" s="421"/>
      <c r="AU25" s="421"/>
      <c r="AV25" s="445"/>
      <c r="AW25" s="403"/>
      <c r="AX25" s="404"/>
      <c r="AY25" s="404"/>
      <c r="AZ25" s="404"/>
      <c r="BA25" s="404"/>
      <c r="BB25" s="404"/>
      <c r="BC25" s="404"/>
      <c r="BD25" s="407"/>
      <c r="BE25" s="403"/>
      <c r="BF25" s="404"/>
      <c r="BG25" s="404"/>
      <c r="BH25" s="404"/>
      <c r="BI25" s="404"/>
      <c r="BJ25" s="404"/>
      <c r="BK25" s="404"/>
      <c r="BL25" s="407"/>
      <c r="BM25" s="404"/>
    </row>
    <row r="26" spans="1:65" ht="14.25" customHeight="1" x14ac:dyDescent="0.2">
      <c r="A26" s="134" t="s">
        <v>258</v>
      </c>
      <c r="B26">
        <v>4</v>
      </c>
      <c r="C26" s="134" t="s">
        <v>225</v>
      </c>
      <c r="D26"/>
      <c r="E26"/>
      <c r="F26">
        <v>3</v>
      </c>
      <c r="G26" s="134"/>
      <c r="H26" t="s">
        <v>226</v>
      </c>
      <c r="I26" t="s">
        <v>227</v>
      </c>
      <c r="J26" t="s">
        <v>102</v>
      </c>
      <c r="K26" t="s">
        <v>103</v>
      </c>
      <c r="M26" s="163">
        <v>0.54166666666666663</v>
      </c>
      <c r="N26" s="426"/>
      <c r="O26" s="444"/>
      <c r="P26" s="444"/>
      <c r="Q26" s="444"/>
      <c r="R26" s="444"/>
      <c r="S26" s="873"/>
      <c r="T26" s="447"/>
      <c r="U26" s="426"/>
      <c r="V26" s="444"/>
      <c r="W26" s="444"/>
      <c r="X26" s="444"/>
      <c r="Y26" s="421"/>
      <c r="Z26" s="421"/>
      <c r="AA26" s="447"/>
      <c r="AB26" s="446"/>
      <c r="AC26" s="421"/>
      <c r="AD26" s="421"/>
      <c r="AE26" s="421"/>
      <c r="AF26" s="421"/>
      <c r="AG26" s="421"/>
      <c r="AH26" s="421"/>
      <c r="AI26" s="447"/>
      <c r="AJ26" s="446"/>
      <c r="AK26" s="421"/>
      <c r="AL26" s="421"/>
      <c r="AM26" s="421"/>
      <c r="AN26" s="874"/>
      <c r="AO26" s="447"/>
      <c r="AP26" s="446"/>
      <c r="AQ26" s="421"/>
      <c r="AR26" s="421"/>
      <c r="AS26" s="421"/>
      <c r="AT26" s="421"/>
      <c r="AU26" s="421"/>
      <c r="AV26" s="447"/>
      <c r="AW26" s="403"/>
      <c r="AX26" s="404"/>
      <c r="AY26" s="404"/>
      <c r="AZ26" s="404"/>
      <c r="BA26" s="404"/>
      <c r="BB26" s="404"/>
      <c r="BC26" s="404"/>
      <c r="BD26" s="407"/>
      <c r="BE26" s="403"/>
      <c r="BF26" s="404"/>
      <c r="BG26" s="404"/>
      <c r="BH26" s="404"/>
      <c r="BI26" s="404"/>
      <c r="BJ26" s="404"/>
      <c r="BK26" s="404"/>
      <c r="BL26" s="407"/>
      <c r="BM26" s="404"/>
    </row>
    <row r="27" spans="1:65" ht="14.25" customHeight="1" x14ac:dyDescent="0.2">
      <c r="A27" s="134" t="s">
        <v>258</v>
      </c>
      <c r="B27">
        <v>5</v>
      </c>
      <c r="C27" s="134" t="s">
        <v>200</v>
      </c>
      <c r="D27"/>
      <c r="E27"/>
      <c r="F27">
        <v>21</v>
      </c>
      <c r="G27" s="134"/>
      <c r="H27" t="s">
        <v>201</v>
      </c>
      <c r="I27" t="s">
        <v>202</v>
      </c>
      <c r="J27" t="s">
        <v>102</v>
      </c>
      <c r="K27" t="s">
        <v>203</v>
      </c>
      <c r="M27" s="163">
        <v>0.55208333333333337</v>
      </c>
      <c r="N27" s="426"/>
      <c r="O27" s="444"/>
      <c r="P27" s="444"/>
      <c r="Q27" s="444"/>
      <c r="R27" s="444"/>
      <c r="S27" s="873"/>
      <c r="T27" s="448"/>
      <c r="U27" s="426"/>
      <c r="V27" s="444"/>
      <c r="W27" s="444"/>
      <c r="X27" s="444"/>
      <c r="Y27" s="421"/>
      <c r="Z27" s="421"/>
      <c r="AA27" s="448"/>
      <c r="AB27" s="446"/>
      <c r="AC27" s="421"/>
      <c r="AD27" s="421"/>
      <c r="AE27" s="421"/>
      <c r="AF27" s="421"/>
      <c r="AG27" s="421"/>
      <c r="AH27" s="421"/>
      <c r="AI27" s="448"/>
      <c r="AJ27" s="446"/>
      <c r="AK27" s="421"/>
      <c r="AL27" s="421"/>
      <c r="AM27" s="421"/>
      <c r="AN27" s="874"/>
      <c r="AO27" s="448"/>
      <c r="AP27" s="446"/>
      <c r="AQ27" s="421"/>
      <c r="AR27" s="421"/>
      <c r="AS27" s="421"/>
      <c r="AT27" s="421"/>
      <c r="AU27" s="421"/>
      <c r="AV27" s="448"/>
      <c r="AW27" s="403"/>
      <c r="AX27" s="404"/>
      <c r="AY27" s="404"/>
      <c r="AZ27" s="404"/>
      <c r="BA27" s="404"/>
      <c r="BB27" s="404"/>
      <c r="BC27" s="404"/>
      <c r="BD27" s="407"/>
      <c r="BE27" s="403"/>
      <c r="BF27" s="404"/>
      <c r="BG27" s="404"/>
      <c r="BH27" s="404"/>
      <c r="BI27" s="404"/>
      <c r="BJ27" s="404"/>
      <c r="BK27" s="404"/>
      <c r="BL27" s="407"/>
      <c r="BM27" s="404"/>
    </row>
    <row r="28" spans="1:65" ht="14.25" customHeight="1" x14ac:dyDescent="0.2">
      <c r="A28" s="134" t="s">
        <v>258</v>
      </c>
      <c r="B28">
        <v>5</v>
      </c>
      <c r="C28" s="134" t="s">
        <v>209</v>
      </c>
      <c r="D28"/>
      <c r="E28"/>
      <c r="F28">
        <v>21</v>
      </c>
      <c r="G28" s="134"/>
      <c r="H28" t="s">
        <v>210</v>
      </c>
      <c r="I28" t="s">
        <v>101</v>
      </c>
      <c r="J28" t="s">
        <v>102</v>
      </c>
      <c r="K28" t="s">
        <v>103</v>
      </c>
      <c r="M28" s="163">
        <v>0.5625</v>
      </c>
      <c r="N28" s="426"/>
      <c r="O28" s="444"/>
      <c r="P28" s="444"/>
      <c r="Q28" s="444"/>
      <c r="R28" s="444"/>
      <c r="S28" s="873"/>
      <c r="T28" s="447"/>
      <c r="U28" s="426"/>
      <c r="V28" s="444"/>
      <c r="W28" s="444"/>
      <c r="X28" s="444"/>
      <c r="Y28" s="421"/>
      <c r="Z28" s="421"/>
      <c r="AA28" s="447"/>
      <c r="AB28" s="446"/>
      <c r="AC28" s="421"/>
      <c r="AD28" s="421"/>
      <c r="AE28" s="421"/>
      <c r="AF28" s="421"/>
      <c r="AG28" s="421"/>
      <c r="AH28" s="421"/>
      <c r="AI28" s="447"/>
      <c r="AJ28" s="446"/>
      <c r="AK28" s="421"/>
      <c r="AL28" s="421"/>
      <c r="AM28" s="421"/>
      <c r="AN28" s="874"/>
      <c r="AO28" s="447"/>
      <c r="AP28" s="446"/>
      <c r="AQ28" s="421"/>
      <c r="AR28" s="421"/>
      <c r="AS28" s="421"/>
      <c r="AT28" s="421"/>
      <c r="AU28" s="421"/>
      <c r="AV28" s="447"/>
      <c r="AW28" s="403"/>
      <c r="AX28" s="404"/>
      <c r="AY28" s="404"/>
      <c r="AZ28" s="404"/>
      <c r="BA28" s="404"/>
      <c r="BB28" s="404"/>
      <c r="BC28" s="404"/>
      <c r="BD28" s="407"/>
      <c r="BE28" s="403"/>
      <c r="BF28" s="404"/>
      <c r="BG28" s="404"/>
      <c r="BH28" s="404"/>
      <c r="BI28" s="404"/>
      <c r="BJ28" s="404"/>
      <c r="BK28" s="404"/>
      <c r="BL28" s="407"/>
      <c r="BM28" s="404"/>
    </row>
    <row r="29" spans="1:65" ht="14.25" customHeight="1" x14ac:dyDescent="0.2">
      <c r="A29" s="134" t="s">
        <v>258</v>
      </c>
      <c r="B29">
        <v>6</v>
      </c>
      <c r="C29" s="134" t="s">
        <v>216</v>
      </c>
      <c r="D29"/>
      <c r="E29"/>
      <c r="F29">
        <v>24</v>
      </c>
      <c r="G29" s="134"/>
      <c r="H29" t="s">
        <v>201</v>
      </c>
      <c r="I29" t="s">
        <v>202</v>
      </c>
      <c r="J29" t="s">
        <v>102</v>
      </c>
      <c r="K29" t="s">
        <v>203</v>
      </c>
      <c r="M29" s="163">
        <v>0.57291666666666663</v>
      </c>
      <c r="N29" s="426"/>
      <c r="O29" s="444"/>
      <c r="P29" s="444"/>
      <c r="Q29" s="444"/>
      <c r="R29" s="444"/>
      <c r="S29" s="873"/>
      <c r="T29" s="447"/>
      <c r="U29" s="426"/>
      <c r="V29" s="444"/>
      <c r="W29" s="444"/>
      <c r="X29" s="444"/>
      <c r="Y29" s="421"/>
      <c r="Z29" s="421"/>
      <c r="AA29" s="447"/>
      <c r="AB29" s="446"/>
      <c r="AC29" s="421"/>
      <c r="AD29" s="421"/>
      <c r="AE29" s="421"/>
      <c r="AF29" s="421"/>
      <c r="AG29" s="421"/>
      <c r="AH29" s="421"/>
      <c r="AI29" s="447"/>
      <c r="AJ29" s="446"/>
      <c r="AK29" s="421"/>
      <c r="AL29" s="421"/>
      <c r="AM29" s="421"/>
      <c r="AN29" s="874"/>
      <c r="AO29" s="447"/>
      <c r="AP29" s="446"/>
      <c r="AQ29" s="421"/>
      <c r="AR29" s="421"/>
      <c r="AS29" s="421"/>
      <c r="AT29" s="421"/>
      <c r="AU29" s="421"/>
      <c r="AV29" s="447"/>
      <c r="AW29" s="403"/>
      <c r="AX29" s="404"/>
      <c r="AY29" s="404"/>
      <c r="AZ29" s="404"/>
      <c r="BA29" s="404"/>
      <c r="BB29" s="404"/>
      <c r="BC29" s="404"/>
      <c r="BD29" s="407"/>
      <c r="BE29" s="403"/>
      <c r="BF29" s="404"/>
      <c r="BG29" s="404"/>
      <c r="BH29" s="404"/>
      <c r="BI29" s="404"/>
      <c r="BJ29" s="404"/>
      <c r="BK29" s="404"/>
      <c r="BL29" s="407"/>
      <c r="BM29" s="404"/>
    </row>
    <row r="30" spans="1:65" ht="14.25" customHeight="1" x14ac:dyDescent="0.2">
      <c r="A30" s="134" t="s">
        <v>258</v>
      </c>
      <c r="B30">
        <v>6</v>
      </c>
      <c r="C30" s="134" t="s">
        <v>231</v>
      </c>
      <c r="D30"/>
      <c r="E30"/>
      <c r="F30">
        <v>24</v>
      </c>
      <c r="G30" s="134"/>
      <c r="H30" t="s">
        <v>220</v>
      </c>
      <c r="I30" t="s">
        <v>101</v>
      </c>
      <c r="J30" t="s">
        <v>102</v>
      </c>
      <c r="K30" t="s">
        <v>993</v>
      </c>
      <c r="M30" s="163">
        <v>0.58333333333333337</v>
      </c>
      <c r="N30" s="426"/>
      <c r="O30" s="444"/>
      <c r="P30" s="444"/>
      <c r="Q30" s="444"/>
      <c r="R30" s="444"/>
      <c r="S30" s="873"/>
      <c r="T30" s="447"/>
      <c r="U30" s="426"/>
      <c r="V30" s="444"/>
      <c r="W30" s="444"/>
      <c r="X30" s="444"/>
      <c r="Y30" s="421"/>
      <c r="Z30" s="421"/>
      <c r="AA30" s="447"/>
      <c r="AB30" s="446"/>
      <c r="AC30" s="421"/>
      <c r="AD30" s="421"/>
      <c r="AE30" s="421"/>
      <c r="AF30" s="421"/>
      <c r="AG30" s="421"/>
      <c r="AH30" s="421"/>
      <c r="AI30" s="447"/>
      <c r="AJ30" s="446"/>
      <c r="AK30" s="421"/>
      <c r="AL30" s="421"/>
      <c r="AM30" s="421"/>
      <c r="AN30" s="874"/>
      <c r="AO30" s="447"/>
      <c r="AP30" s="446"/>
      <c r="AQ30" s="421"/>
      <c r="AR30" s="421"/>
      <c r="AS30" s="421"/>
      <c r="AT30" s="421"/>
      <c r="AU30" s="421"/>
      <c r="AV30" s="447"/>
      <c r="AW30" s="403"/>
      <c r="AX30" s="404"/>
      <c r="AY30" s="404"/>
      <c r="AZ30" s="404"/>
      <c r="BA30" s="404"/>
      <c r="BB30" s="404"/>
      <c r="BC30" s="404"/>
      <c r="BD30" s="407"/>
      <c r="BE30" s="403"/>
      <c r="BF30" s="404"/>
      <c r="BG30" s="404"/>
      <c r="BH30" s="404"/>
      <c r="BI30" s="404"/>
      <c r="BJ30" s="404"/>
      <c r="BK30" s="404"/>
      <c r="BL30" s="407"/>
      <c r="BM30" s="404"/>
    </row>
    <row r="31" spans="1:65" ht="14.25" customHeight="1" x14ac:dyDescent="0.2">
      <c r="A31" s="134" t="s">
        <v>258</v>
      </c>
      <c r="B31">
        <v>10</v>
      </c>
      <c r="C31" s="134" t="s">
        <v>244</v>
      </c>
      <c r="D31"/>
      <c r="E31"/>
      <c r="F31">
        <v>5</v>
      </c>
      <c r="G31" s="134"/>
      <c r="H31" s="100" t="s">
        <v>100</v>
      </c>
      <c r="I31" t="s">
        <v>101</v>
      </c>
      <c r="J31" t="s">
        <v>102</v>
      </c>
      <c r="K31" t="s">
        <v>103</v>
      </c>
      <c r="M31" s="163">
        <v>0.59375</v>
      </c>
      <c r="N31" s="426"/>
      <c r="O31" s="444"/>
      <c r="P31" s="444"/>
      <c r="Q31" s="444"/>
      <c r="R31" s="444"/>
      <c r="S31" s="873"/>
      <c r="T31" s="447"/>
      <c r="U31" s="426"/>
      <c r="V31" s="444"/>
      <c r="W31" s="444"/>
      <c r="X31" s="444"/>
      <c r="Y31" s="421"/>
      <c r="Z31" s="421"/>
      <c r="AA31" s="447"/>
      <c r="AB31" s="446"/>
      <c r="AC31" s="421"/>
      <c r="AD31" s="421"/>
      <c r="AE31" s="421"/>
      <c r="AF31" s="421"/>
      <c r="AG31" s="421"/>
      <c r="AH31" s="421"/>
      <c r="AI31" s="447"/>
      <c r="AJ31" s="446"/>
      <c r="AK31" s="421"/>
      <c r="AL31" s="421"/>
      <c r="AM31" s="421"/>
      <c r="AN31" s="874"/>
      <c r="AO31" s="447"/>
      <c r="AP31" s="446"/>
      <c r="AQ31" s="421"/>
      <c r="AR31" s="421"/>
      <c r="AS31" s="421"/>
      <c r="AT31" s="421"/>
      <c r="AU31" s="421"/>
      <c r="AV31" s="447"/>
      <c r="AW31" s="403"/>
      <c r="AX31" s="404"/>
      <c r="AY31" s="404"/>
      <c r="AZ31" s="404"/>
      <c r="BA31" s="404"/>
      <c r="BB31" s="404"/>
      <c r="BC31" s="404"/>
      <c r="BD31" s="407"/>
      <c r="BE31" s="403"/>
      <c r="BF31" s="404"/>
      <c r="BG31" s="404"/>
      <c r="BH31" s="404"/>
      <c r="BI31" s="404"/>
      <c r="BJ31" s="404"/>
      <c r="BK31" s="404"/>
      <c r="BL31" s="407"/>
      <c r="BM31" s="404"/>
    </row>
    <row r="32" spans="1:65" ht="14.25" customHeight="1" x14ac:dyDescent="0.2">
      <c r="A32" s="134" t="s">
        <v>258</v>
      </c>
      <c r="B32">
        <v>10</v>
      </c>
      <c r="C32" s="134" t="s">
        <v>245</v>
      </c>
      <c r="D32"/>
      <c r="E32"/>
      <c r="F32">
        <v>5</v>
      </c>
      <c r="G32" s="134"/>
      <c r="H32" t="s">
        <v>201</v>
      </c>
      <c r="I32" t="s">
        <v>202</v>
      </c>
      <c r="J32" t="s">
        <v>102</v>
      </c>
      <c r="K32" t="s">
        <v>203</v>
      </c>
      <c r="M32" s="163">
        <v>0.60416666666666663</v>
      </c>
      <c r="N32" s="426"/>
      <c r="O32" s="444"/>
      <c r="P32" s="444"/>
      <c r="Q32" s="444"/>
      <c r="R32" s="444"/>
      <c r="S32" s="873"/>
      <c r="T32" s="447"/>
      <c r="U32" s="426"/>
      <c r="V32" s="444"/>
      <c r="W32" s="444"/>
      <c r="X32" s="444"/>
      <c r="Y32" s="421"/>
      <c r="Z32" s="421"/>
      <c r="AA32" s="447"/>
      <c r="AB32" s="446"/>
      <c r="AC32" s="421"/>
      <c r="AD32" s="421"/>
      <c r="AE32" s="421"/>
      <c r="AF32" s="421"/>
      <c r="AG32" s="421"/>
      <c r="AH32" s="421"/>
      <c r="AI32" s="447"/>
      <c r="AJ32" s="446"/>
      <c r="AK32" s="421"/>
      <c r="AL32" s="421"/>
      <c r="AM32" s="421"/>
      <c r="AN32" s="874"/>
      <c r="AO32" s="447"/>
      <c r="AP32" s="446"/>
      <c r="AQ32" s="421"/>
      <c r="AR32" s="421"/>
      <c r="AS32" s="421"/>
      <c r="AT32" s="421"/>
      <c r="AU32" s="421"/>
      <c r="AV32" s="447"/>
      <c r="AW32" s="403"/>
      <c r="AX32" s="404"/>
      <c r="AY32" s="404"/>
      <c r="AZ32" s="404"/>
      <c r="BA32" s="404"/>
      <c r="BB32" s="404"/>
      <c r="BC32" s="404"/>
      <c r="BD32" s="407"/>
      <c r="BE32" s="403"/>
      <c r="BF32" s="404"/>
      <c r="BG32" s="404"/>
      <c r="BH32" s="404"/>
      <c r="BI32" s="404"/>
      <c r="BJ32" s="404"/>
      <c r="BK32" s="404"/>
      <c r="BL32" s="407"/>
      <c r="BM32" s="404"/>
    </row>
    <row r="33" spans="1:65" ht="13" customHeight="1" x14ac:dyDescent="0.15">
      <c r="G33" s="252"/>
      <c r="M33" s="163">
        <v>0.61458333333333337</v>
      </c>
      <c r="N33" s="426"/>
      <c r="O33" s="444"/>
      <c r="P33" s="444"/>
      <c r="Q33" s="444"/>
      <c r="R33" s="444"/>
      <c r="S33" s="873"/>
      <c r="T33" s="447"/>
      <c r="U33" s="426"/>
      <c r="V33" s="444"/>
      <c r="W33" s="444"/>
      <c r="X33" s="444"/>
      <c r="Y33" s="421"/>
      <c r="Z33" s="421"/>
      <c r="AA33" s="447"/>
      <c r="AB33" s="446"/>
      <c r="AC33" s="421"/>
      <c r="AD33" s="421"/>
      <c r="AE33" s="421"/>
      <c r="AF33" s="421"/>
      <c r="AG33" s="421"/>
      <c r="AH33" s="421"/>
      <c r="AI33" s="447"/>
      <c r="AJ33" s="446"/>
      <c r="AK33" s="421"/>
      <c r="AL33" s="421"/>
      <c r="AM33" s="421"/>
      <c r="AN33" s="874"/>
      <c r="AO33" s="447"/>
      <c r="AP33" s="446"/>
      <c r="AQ33" s="421"/>
      <c r="AR33" s="421"/>
      <c r="AS33" s="421"/>
      <c r="AT33" s="421"/>
      <c r="AU33" s="421"/>
      <c r="AV33" s="447"/>
      <c r="AW33" s="403"/>
      <c r="AX33" s="404"/>
      <c r="AY33" s="404"/>
      <c r="AZ33" s="404"/>
      <c r="BA33" s="404"/>
      <c r="BB33" s="404"/>
      <c r="BC33" s="404"/>
      <c r="BD33" s="407"/>
      <c r="BE33" s="403"/>
      <c r="BF33" s="404"/>
      <c r="BG33" s="404"/>
      <c r="BH33" s="404"/>
      <c r="BI33" s="404"/>
      <c r="BJ33" s="404"/>
      <c r="BK33" s="404"/>
      <c r="BL33" s="407"/>
      <c r="BM33" s="404"/>
    </row>
    <row r="34" spans="1:65" ht="13" customHeight="1" x14ac:dyDescent="0.15">
      <c r="G34" s="252"/>
      <c r="M34" s="163">
        <v>0.625</v>
      </c>
      <c r="N34" s="426"/>
      <c r="O34" s="444"/>
      <c r="P34" s="444"/>
      <c r="Q34" s="444"/>
      <c r="R34" s="444"/>
      <c r="S34" s="873"/>
      <c r="T34" s="411"/>
      <c r="U34" s="426"/>
      <c r="V34" s="444"/>
      <c r="W34" s="444"/>
      <c r="X34" s="444"/>
      <c r="Y34" s="421"/>
      <c r="Z34" s="421"/>
      <c r="AA34" s="411"/>
      <c r="AB34" s="446"/>
      <c r="AC34" s="421"/>
      <c r="AD34" s="421"/>
      <c r="AE34" s="421"/>
      <c r="AF34" s="421"/>
      <c r="AG34" s="421"/>
      <c r="AH34" s="421"/>
      <c r="AI34" s="411"/>
      <c r="AJ34" s="446"/>
      <c r="AK34" s="421"/>
      <c r="AL34" s="421"/>
      <c r="AM34" s="421"/>
      <c r="AN34" s="874"/>
      <c r="AO34" s="411"/>
      <c r="AP34" s="446"/>
      <c r="AQ34" s="421"/>
      <c r="AR34" s="421"/>
      <c r="AS34" s="421"/>
      <c r="AT34" s="421"/>
      <c r="AU34" s="421"/>
      <c r="AV34" s="411"/>
      <c r="AW34" s="403"/>
      <c r="AX34" s="404"/>
      <c r="AY34" s="404"/>
      <c r="AZ34" s="404"/>
      <c r="BA34" s="404"/>
      <c r="BB34" s="404"/>
      <c r="BC34" s="404"/>
      <c r="BD34" s="407"/>
      <c r="BE34" s="403"/>
      <c r="BF34" s="404"/>
      <c r="BG34" s="404"/>
      <c r="BH34" s="404"/>
      <c r="BI34" s="404"/>
      <c r="BJ34" s="404"/>
      <c r="BK34" s="404"/>
      <c r="BL34" s="407"/>
      <c r="BM34" s="404"/>
    </row>
    <row r="35" spans="1:65" ht="13" customHeight="1" x14ac:dyDescent="0.15">
      <c r="M35" s="163">
        <v>0.63541666666666663</v>
      </c>
      <c r="N35" s="426"/>
      <c r="O35" s="444"/>
      <c r="P35" s="444"/>
      <c r="Q35" s="444"/>
      <c r="R35" s="444"/>
      <c r="S35" s="873"/>
      <c r="T35" s="411"/>
      <c r="U35" s="426"/>
      <c r="V35" s="444"/>
      <c r="W35" s="444"/>
      <c r="X35" s="444"/>
      <c r="Y35" s="421"/>
      <c r="Z35" s="421"/>
      <c r="AA35" s="411"/>
      <c r="AB35" s="446"/>
      <c r="AC35" s="421"/>
      <c r="AD35" s="421"/>
      <c r="AE35" s="421"/>
      <c r="AF35" s="421"/>
      <c r="AG35" s="421"/>
      <c r="AH35" s="421"/>
      <c r="AI35" s="411"/>
      <c r="AJ35" s="446"/>
      <c r="AK35" s="421"/>
      <c r="AL35" s="421"/>
      <c r="AM35" s="421"/>
      <c r="AN35" s="874"/>
      <c r="AO35" s="411"/>
      <c r="AP35" s="446"/>
      <c r="AQ35" s="421"/>
      <c r="AR35" s="421"/>
      <c r="AS35" s="421"/>
      <c r="AT35" s="421"/>
      <c r="AU35" s="421"/>
      <c r="AV35" s="411"/>
      <c r="AW35" s="403"/>
      <c r="AX35" s="404"/>
      <c r="AY35" s="404"/>
      <c r="AZ35" s="404"/>
      <c r="BA35" s="404"/>
      <c r="BB35" s="404"/>
      <c r="BC35" s="404"/>
      <c r="BD35" s="407"/>
      <c r="BE35" s="403"/>
      <c r="BF35" s="404"/>
      <c r="BG35" s="404"/>
      <c r="BH35" s="404"/>
      <c r="BI35" s="404"/>
      <c r="BJ35" s="404"/>
      <c r="BK35" s="404"/>
      <c r="BL35" s="407"/>
      <c r="BM35" s="404"/>
    </row>
    <row r="36" spans="1:65" ht="13" customHeight="1" x14ac:dyDescent="0.15">
      <c r="M36" s="163">
        <v>0.64583333333333337</v>
      </c>
      <c r="N36" s="426"/>
      <c r="O36" s="444"/>
      <c r="P36" s="444"/>
      <c r="Q36" s="444"/>
      <c r="R36" s="444"/>
      <c r="S36" s="873"/>
      <c r="T36" s="447"/>
      <c r="U36" s="426"/>
      <c r="V36" s="444"/>
      <c r="W36" s="444"/>
      <c r="X36" s="444"/>
      <c r="Y36" s="421"/>
      <c r="Z36" s="421"/>
      <c r="AA36" s="447"/>
      <c r="AB36" s="446"/>
      <c r="AC36" s="421"/>
      <c r="AD36" s="421"/>
      <c r="AE36" s="421"/>
      <c r="AF36" s="421"/>
      <c r="AG36" s="421"/>
      <c r="AH36" s="421"/>
      <c r="AI36" s="447"/>
      <c r="AJ36" s="446"/>
      <c r="AK36" s="421"/>
      <c r="AL36" s="421"/>
      <c r="AM36" s="421"/>
      <c r="AN36" s="874"/>
      <c r="AO36" s="447"/>
      <c r="AP36" s="446"/>
      <c r="AQ36" s="421"/>
      <c r="AR36" s="421"/>
      <c r="AS36" s="421"/>
      <c r="AT36" s="421"/>
      <c r="AU36" s="421"/>
      <c r="AV36" s="447"/>
      <c r="AW36" s="403"/>
      <c r="AX36" s="404"/>
      <c r="AY36" s="404"/>
      <c r="AZ36" s="404"/>
      <c r="BA36" s="404"/>
      <c r="BB36" s="404"/>
      <c r="BC36" s="404"/>
      <c r="BD36" s="407"/>
      <c r="BE36" s="403"/>
      <c r="BF36" s="404"/>
      <c r="BG36" s="404"/>
      <c r="BH36" s="404"/>
      <c r="BI36" s="404"/>
      <c r="BJ36" s="404"/>
      <c r="BK36" s="404"/>
      <c r="BL36" s="407"/>
      <c r="BM36" s="404"/>
    </row>
    <row r="37" spans="1:65" ht="13" customHeight="1" x14ac:dyDescent="0.2">
      <c r="A37" s="252"/>
      <c r="B37" s="252"/>
      <c r="C37" s="871"/>
      <c r="D37" s="252"/>
      <c r="E37" s="252"/>
      <c r="F37" s="252"/>
      <c r="G37" s="252"/>
      <c r="H37" s="252"/>
      <c r="I37" s="252"/>
      <c r="J37" s="252"/>
      <c r="K37" s="252"/>
      <c r="M37" s="163">
        <v>0.65625</v>
      </c>
      <c r="N37" s="426"/>
      <c r="O37" s="444"/>
      <c r="P37" s="444"/>
      <c r="Q37" s="444"/>
      <c r="R37" s="444"/>
      <c r="S37" s="873"/>
      <c r="T37" s="447"/>
      <c r="U37" s="426"/>
      <c r="V37" s="444"/>
      <c r="W37" s="444"/>
      <c r="X37" s="444"/>
      <c r="Y37" s="421"/>
      <c r="Z37" s="421"/>
      <c r="AA37" s="447"/>
      <c r="AB37" s="446"/>
      <c r="AC37" s="421"/>
      <c r="AD37" s="421"/>
      <c r="AE37" s="421"/>
      <c r="AF37" s="421"/>
      <c r="AG37" s="421"/>
      <c r="AH37" s="421"/>
      <c r="AI37" s="447"/>
      <c r="AJ37" s="446"/>
      <c r="AK37" s="421"/>
      <c r="AL37" s="421"/>
      <c r="AM37" s="421"/>
      <c r="AN37" s="874"/>
      <c r="AO37" s="447"/>
      <c r="AP37" s="446"/>
      <c r="AQ37" s="421"/>
      <c r="AR37" s="421"/>
      <c r="AS37" s="421"/>
      <c r="AT37" s="421"/>
      <c r="AU37" s="421"/>
      <c r="AV37" s="447"/>
      <c r="AW37" s="403"/>
      <c r="AX37" s="404"/>
      <c r="AY37" s="404"/>
      <c r="AZ37" s="404"/>
      <c r="BA37" s="404"/>
      <c r="BB37" s="404"/>
      <c r="BC37" s="404"/>
      <c r="BD37" s="407"/>
      <c r="BE37" s="403"/>
      <c r="BF37" s="404"/>
      <c r="BG37" s="404"/>
      <c r="BH37" s="404"/>
      <c r="BI37" s="404"/>
      <c r="BJ37" s="404"/>
      <c r="BK37" s="404"/>
      <c r="BL37" s="407"/>
      <c r="BM37" s="404"/>
    </row>
    <row r="38" spans="1:65" ht="13" customHeight="1" x14ac:dyDescent="0.15">
      <c r="A38" s="252"/>
      <c r="B38" s="252"/>
      <c r="C38" s="252"/>
      <c r="D38" s="252"/>
      <c r="E38" s="252"/>
      <c r="F38" s="252"/>
      <c r="G38" s="252"/>
      <c r="H38" s="252"/>
      <c r="I38" s="252"/>
      <c r="J38" s="252"/>
      <c r="K38" s="252"/>
      <c r="M38" s="163">
        <v>0.66666666666666663</v>
      </c>
      <c r="N38" s="426"/>
      <c r="O38" s="444"/>
      <c r="P38" s="444"/>
      <c r="Q38" s="444"/>
      <c r="R38" s="444"/>
      <c r="S38" s="873"/>
      <c r="T38" s="447"/>
      <c r="U38" s="426"/>
      <c r="V38" s="444"/>
      <c r="W38" s="444"/>
      <c r="X38" s="444"/>
      <c r="Y38" s="421"/>
      <c r="Z38" s="421"/>
      <c r="AA38" s="447"/>
      <c r="AB38" s="446"/>
      <c r="AC38" s="421"/>
      <c r="AD38" s="421"/>
      <c r="AE38" s="421"/>
      <c r="AF38" s="421"/>
      <c r="AG38" s="421"/>
      <c r="AH38" s="421"/>
      <c r="AI38" s="447"/>
      <c r="AJ38" s="446"/>
      <c r="AK38" s="421"/>
      <c r="AL38" s="421"/>
      <c r="AM38" s="421"/>
      <c r="AN38" s="874"/>
      <c r="AO38" s="447"/>
      <c r="AP38" s="446"/>
      <c r="AQ38" s="421"/>
      <c r="AR38" s="421"/>
      <c r="AS38" s="421"/>
      <c r="AT38" s="421"/>
      <c r="AU38" s="421"/>
      <c r="AV38" s="447"/>
      <c r="AW38" s="403"/>
      <c r="AX38" s="404"/>
      <c r="AY38" s="404"/>
      <c r="AZ38" s="404"/>
      <c r="BA38" s="404"/>
      <c r="BB38" s="404"/>
      <c r="BC38" s="404"/>
      <c r="BD38" s="407"/>
      <c r="BE38" s="403"/>
      <c r="BF38" s="404"/>
      <c r="BG38" s="404"/>
      <c r="BH38" s="404"/>
      <c r="BI38" s="404"/>
      <c r="BJ38" s="404"/>
      <c r="BK38" s="404"/>
      <c r="BL38" s="407"/>
      <c r="BM38" s="404"/>
    </row>
    <row r="39" spans="1:65" ht="13" customHeight="1" x14ac:dyDescent="0.15">
      <c r="A39" s="252"/>
      <c r="B39" s="252"/>
      <c r="C39" s="252"/>
      <c r="D39" s="252"/>
      <c r="E39" s="252"/>
      <c r="F39" s="252"/>
      <c r="G39" s="252"/>
      <c r="H39" s="252"/>
      <c r="I39" s="252"/>
      <c r="J39" s="252"/>
      <c r="K39" s="252"/>
      <c r="M39" s="163">
        <v>0.67708333333333337</v>
      </c>
      <c r="N39" s="426"/>
      <c r="O39" s="444"/>
      <c r="P39" s="444"/>
      <c r="Q39" s="444"/>
      <c r="R39" s="444"/>
      <c r="S39" s="873"/>
      <c r="T39" s="447"/>
      <c r="U39" s="426"/>
      <c r="V39" s="444"/>
      <c r="W39" s="444"/>
      <c r="X39" s="444"/>
      <c r="Y39" s="421"/>
      <c r="Z39" s="421"/>
      <c r="AA39" s="447"/>
      <c r="AB39" s="446"/>
      <c r="AC39" s="421"/>
      <c r="AD39" s="421"/>
      <c r="AE39" s="421"/>
      <c r="AF39" s="421"/>
      <c r="AG39" s="421"/>
      <c r="AH39" s="421"/>
      <c r="AI39" s="447"/>
      <c r="AJ39" s="446"/>
      <c r="AK39" s="421"/>
      <c r="AL39" s="421"/>
      <c r="AM39" s="421"/>
      <c r="AN39" s="874"/>
      <c r="AO39" s="447"/>
      <c r="AP39" s="446"/>
      <c r="AQ39" s="421"/>
      <c r="AR39" s="421"/>
      <c r="AS39" s="421"/>
      <c r="AT39" s="421"/>
      <c r="AU39" s="421"/>
      <c r="AV39" s="447"/>
      <c r="AW39" s="403"/>
      <c r="AX39" s="404"/>
      <c r="AY39" s="404"/>
      <c r="AZ39" s="404"/>
      <c r="BA39" s="404"/>
      <c r="BB39" s="404"/>
      <c r="BC39" s="404"/>
      <c r="BD39" s="407"/>
      <c r="BE39" s="403"/>
      <c r="BF39" s="404"/>
      <c r="BG39" s="404"/>
      <c r="BH39" s="404"/>
      <c r="BI39" s="404"/>
      <c r="BJ39" s="404"/>
      <c r="BK39" s="404"/>
      <c r="BL39" s="407"/>
      <c r="BM39" s="404"/>
    </row>
    <row r="40" spans="1:65" ht="13" customHeight="1" x14ac:dyDescent="0.15">
      <c r="A40" s="252"/>
      <c r="B40" s="252"/>
      <c r="C40" s="252"/>
      <c r="D40" s="252"/>
      <c r="E40" s="252"/>
      <c r="F40" s="252"/>
      <c r="G40" s="252"/>
      <c r="H40" s="252"/>
      <c r="I40" s="252"/>
      <c r="J40" s="252"/>
      <c r="K40" s="252"/>
      <c r="M40" s="163">
        <v>0.6875</v>
      </c>
      <c r="N40" s="426"/>
      <c r="O40" s="444"/>
      <c r="P40" s="444"/>
      <c r="Q40" s="444"/>
      <c r="R40" s="444"/>
      <c r="S40" s="873"/>
      <c r="T40" s="447"/>
      <c r="U40" s="426"/>
      <c r="V40" s="444"/>
      <c r="W40" s="444"/>
      <c r="X40" s="444"/>
      <c r="Y40" s="421"/>
      <c r="Z40" s="421"/>
      <c r="AA40" s="447"/>
      <c r="AB40" s="446"/>
      <c r="AC40" s="421"/>
      <c r="AD40" s="421"/>
      <c r="AE40" s="421"/>
      <c r="AF40" s="421"/>
      <c r="AG40" s="421"/>
      <c r="AH40" s="421"/>
      <c r="AI40" s="447"/>
      <c r="AJ40" s="446"/>
      <c r="AK40" s="421"/>
      <c r="AL40" s="421"/>
      <c r="AM40" s="421"/>
      <c r="AN40" s="874"/>
      <c r="AO40" s="447"/>
      <c r="AP40" s="446"/>
      <c r="AQ40" s="421"/>
      <c r="AR40" s="421"/>
      <c r="AS40" s="421"/>
      <c r="AT40" s="421"/>
      <c r="AU40" s="421"/>
      <c r="AV40" s="447"/>
      <c r="AW40" s="403"/>
      <c r="AX40" s="404"/>
      <c r="AY40" s="404"/>
      <c r="AZ40" s="404"/>
      <c r="BA40" s="404"/>
      <c r="BB40" s="404"/>
      <c r="BC40" s="404"/>
      <c r="BD40" s="407"/>
      <c r="BE40" s="403"/>
      <c r="BF40" s="404"/>
      <c r="BG40" s="404"/>
      <c r="BH40" s="404"/>
      <c r="BI40" s="404"/>
      <c r="BJ40" s="404"/>
      <c r="BK40" s="404"/>
      <c r="BL40" s="407"/>
      <c r="BM40" s="404"/>
    </row>
    <row r="41" spans="1:65" ht="13" customHeight="1" x14ac:dyDescent="0.15">
      <c r="A41" s="252"/>
      <c r="B41" s="252"/>
      <c r="C41" s="252"/>
      <c r="D41" s="252"/>
      <c r="E41" s="252"/>
      <c r="F41" s="252"/>
      <c r="G41" s="252"/>
      <c r="H41" s="252"/>
      <c r="I41" s="252"/>
      <c r="J41" s="252"/>
      <c r="K41" s="252"/>
      <c r="M41" s="367">
        <v>0.69791666666666663</v>
      </c>
      <c r="N41" s="426"/>
      <c r="O41" s="444"/>
      <c r="P41" s="444"/>
      <c r="Q41" s="444"/>
      <c r="R41" s="444"/>
      <c r="S41" s="873"/>
      <c r="T41" s="447"/>
      <c r="U41" s="426"/>
      <c r="V41" s="444"/>
      <c r="W41" s="444"/>
      <c r="X41" s="444"/>
      <c r="Y41" s="421"/>
      <c r="Z41" s="421"/>
      <c r="AA41" s="447"/>
      <c r="AB41" s="446"/>
      <c r="AC41" s="421"/>
      <c r="AD41" s="421"/>
      <c r="AE41" s="421"/>
      <c r="AF41" s="421"/>
      <c r="AG41" s="421"/>
      <c r="AH41" s="421"/>
      <c r="AI41" s="447"/>
      <c r="AJ41" s="446"/>
      <c r="AK41" s="421"/>
      <c r="AL41" s="421"/>
      <c r="AM41" s="421"/>
      <c r="AN41" s="874"/>
      <c r="AO41" s="447"/>
      <c r="AP41" s="446"/>
      <c r="AQ41" s="421"/>
      <c r="AR41" s="421"/>
      <c r="AS41" s="421"/>
      <c r="AT41" s="421"/>
      <c r="AU41" s="421"/>
      <c r="AV41" s="447"/>
      <c r="AW41" s="403"/>
      <c r="AX41" s="404"/>
      <c r="AY41" s="404"/>
      <c r="AZ41" s="404"/>
      <c r="BA41" s="404"/>
      <c r="BB41" s="404"/>
      <c r="BC41" s="404"/>
      <c r="BD41" s="407"/>
      <c r="BE41" s="403"/>
      <c r="BF41" s="404"/>
      <c r="BG41" s="404"/>
      <c r="BH41" s="404"/>
      <c r="BI41" s="404"/>
      <c r="BJ41" s="404"/>
      <c r="BK41" s="404"/>
      <c r="BL41" s="407"/>
      <c r="BM41" s="404"/>
    </row>
    <row r="42" spans="1:65" ht="13" customHeight="1" x14ac:dyDescent="0.15">
      <c r="A42" s="252"/>
      <c r="B42" s="252"/>
      <c r="C42" s="252"/>
      <c r="D42" s="252"/>
      <c r="E42" s="252"/>
      <c r="F42" s="252"/>
      <c r="G42" s="252"/>
      <c r="H42" s="252"/>
      <c r="I42" s="252"/>
      <c r="J42" s="252"/>
      <c r="K42" s="252"/>
      <c r="M42" s="163">
        <v>0.70833333333333337</v>
      </c>
      <c r="N42" s="168"/>
      <c r="T42" s="420"/>
      <c r="U42" s="426"/>
      <c r="V42" s="444"/>
      <c r="W42" s="444"/>
      <c r="X42" s="444"/>
      <c r="Y42" s="294"/>
      <c r="Z42" s="294"/>
      <c r="AA42" s="420"/>
      <c r="AB42" s="446"/>
      <c r="AC42" s="421"/>
      <c r="AD42" s="421"/>
      <c r="AE42" s="421"/>
      <c r="AF42" s="421"/>
      <c r="AG42" s="294"/>
      <c r="AH42" s="294"/>
      <c r="AI42" s="420"/>
      <c r="AJ42" s="403"/>
      <c r="AK42" s="404"/>
      <c r="AL42" s="404"/>
      <c r="AM42" s="404"/>
      <c r="AN42" s="404"/>
      <c r="AO42" s="420"/>
      <c r="AP42" s="403"/>
      <c r="AQ42" s="404"/>
      <c r="AR42" s="404"/>
      <c r="AS42" s="404"/>
      <c r="AT42" s="404"/>
      <c r="AU42" s="404"/>
      <c r="AV42" s="420"/>
      <c r="AW42" s="403"/>
      <c r="AX42" s="404"/>
      <c r="AY42" s="404"/>
      <c r="AZ42" s="404"/>
      <c r="BA42" s="404"/>
      <c r="BB42" s="404"/>
      <c r="BC42" s="404"/>
      <c r="BD42" s="407"/>
      <c r="BE42" s="403"/>
      <c r="BF42" s="404"/>
      <c r="BG42" s="404"/>
      <c r="BH42" s="404"/>
      <c r="BI42" s="404"/>
      <c r="BJ42" s="404"/>
      <c r="BK42" s="404"/>
      <c r="BL42" s="407"/>
      <c r="BM42" s="404"/>
    </row>
    <row r="43" spans="1:65" ht="13" customHeight="1" x14ac:dyDescent="0.15">
      <c r="A43" s="252"/>
      <c r="B43" s="252"/>
      <c r="C43" s="252"/>
      <c r="D43" s="252"/>
      <c r="E43" s="252"/>
      <c r="F43" s="252"/>
      <c r="G43" s="252"/>
      <c r="H43" s="252"/>
      <c r="I43" s="252"/>
      <c r="J43" s="252"/>
      <c r="K43" s="252"/>
      <c r="M43" s="163">
        <v>0.71875</v>
      </c>
      <c r="N43" s="168"/>
      <c r="T43" s="411"/>
      <c r="U43" s="426"/>
      <c r="V43" s="444"/>
      <c r="W43" s="444"/>
      <c r="X43" s="444"/>
      <c r="Y43" s="404"/>
      <c r="Z43" s="404"/>
      <c r="AA43" s="411"/>
      <c r="AB43" s="446"/>
      <c r="AC43" s="421"/>
      <c r="AD43" s="421"/>
      <c r="AE43" s="421"/>
      <c r="AF43" s="421"/>
      <c r="AG43" s="404"/>
      <c r="AH43" s="404"/>
      <c r="AI43" s="411"/>
      <c r="AJ43" s="403"/>
      <c r="AK43" s="404"/>
      <c r="AL43" s="404"/>
      <c r="AM43" s="404"/>
      <c r="AN43" s="404"/>
      <c r="AO43" s="411"/>
      <c r="AP43" s="403"/>
      <c r="AQ43" s="404"/>
      <c r="AR43" s="404"/>
      <c r="AS43" s="404"/>
      <c r="AT43" s="404"/>
      <c r="AU43" s="404"/>
      <c r="AV43" s="411"/>
      <c r="AW43" s="403"/>
      <c r="AX43" s="404"/>
      <c r="AY43" s="404"/>
      <c r="AZ43" s="404"/>
      <c r="BA43" s="404"/>
      <c r="BB43" s="404"/>
      <c r="BC43" s="404"/>
      <c r="BD43" s="407"/>
      <c r="BE43" s="403"/>
      <c r="BF43" s="404"/>
      <c r="BG43" s="404"/>
      <c r="BH43" s="404"/>
      <c r="BI43" s="404"/>
      <c r="BJ43" s="404"/>
      <c r="BK43" s="404"/>
      <c r="BL43" s="407"/>
      <c r="BM43" s="404"/>
    </row>
    <row r="44" spans="1:65" ht="13" customHeight="1" x14ac:dyDescent="0.15">
      <c r="A44" s="252"/>
      <c r="B44" s="252"/>
      <c r="C44" s="252"/>
      <c r="D44" s="252"/>
      <c r="E44" s="252"/>
      <c r="F44" s="252"/>
      <c r="G44" s="252"/>
      <c r="H44" s="252"/>
      <c r="I44" s="252"/>
      <c r="J44" s="252"/>
      <c r="K44" s="252"/>
      <c r="M44" s="163">
        <v>0.72916666666666663</v>
      </c>
      <c r="N44" s="168"/>
      <c r="T44" s="420"/>
      <c r="U44" s="426"/>
      <c r="V44" s="444"/>
      <c r="W44" s="444"/>
      <c r="X44" s="444"/>
      <c r="Y44" s="404"/>
      <c r="Z44" s="404"/>
      <c r="AA44" s="420"/>
      <c r="AB44" s="446"/>
      <c r="AC44" s="421"/>
      <c r="AD44" s="421"/>
      <c r="AE44" s="421"/>
      <c r="AF44" s="421"/>
      <c r="AG44" s="404"/>
      <c r="AH44" s="404"/>
      <c r="AI44" s="420"/>
      <c r="AJ44" s="403"/>
      <c r="AK44" s="404"/>
      <c r="AL44" s="404"/>
      <c r="AM44" s="404"/>
      <c r="AN44" s="404"/>
      <c r="AO44" s="420"/>
      <c r="AP44" s="403"/>
      <c r="AQ44" s="404"/>
      <c r="AR44" s="404"/>
      <c r="AS44" s="404"/>
      <c r="AT44" s="404"/>
      <c r="AU44" s="404"/>
      <c r="AV44" s="420"/>
      <c r="AW44" s="403"/>
      <c r="AX44" s="404"/>
      <c r="AY44" s="404"/>
      <c r="AZ44" s="404"/>
      <c r="BA44" s="404"/>
      <c r="BB44" s="404"/>
      <c r="BC44" s="404"/>
      <c r="BD44" s="407"/>
      <c r="BE44" s="403"/>
      <c r="BF44" s="404"/>
      <c r="BG44" s="404"/>
      <c r="BH44" s="404"/>
      <c r="BI44" s="404"/>
      <c r="BJ44" s="404"/>
      <c r="BK44" s="404"/>
      <c r="BL44" s="407"/>
      <c r="BM44" s="404"/>
    </row>
    <row r="45" spans="1:65" ht="13" customHeight="1" x14ac:dyDescent="0.15">
      <c r="A45" s="252"/>
      <c r="B45" s="252"/>
      <c r="C45" s="252"/>
      <c r="D45" s="252"/>
      <c r="E45" s="252"/>
      <c r="F45" s="252"/>
      <c r="G45" s="252"/>
      <c r="H45" s="252"/>
      <c r="I45" s="252"/>
      <c r="J45" s="252"/>
      <c r="K45" s="252"/>
      <c r="M45" s="163">
        <v>0.73958333333333337</v>
      </c>
      <c r="N45" s="168"/>
      <c r="T45" s="420"/>
      <c r="U45" s="426"/>
      <c r="V45" s="444"/>
      <c r="W45" s="444"/>
      <c r="X45" s="444"/>
      <c r="AA45" s="420"/>
      <c r="AB45" s="426"/>
      <c r="AC45" s="444"/>
      <c r="AD45" s="444"/>
      <c r="AE45" s="444"/>
      <c r="AF45" s="444"/>
      <c r="AI45" s="420"/>
      <c r="AJ45" s="168"/>
      <c r="AO45" s="420"/>
      <c r="AP45" s="168"/>
      <c r="AV45" s="420"/>
      <c r="AW45" s="168"/>
      <c r="BD45" s="167"/>
      <c r="BE45" s="168"/>
      <c r="BL45" s="167"/>
    </row>
    <row r="46" spans="1:65" ht="13" customHeight="1" x14ac:dyDescent="0.15">
      <c r="A46" s="252"/>
      <c r="B46" s="252"/>
      <c r="C46" s="252"/>
      <c r="D46" s="252"/>
      <c r="E46" s="252"/>
      <c r="F46" s="252"/>
      <c r="G46" s="252"/>
      <c r="H46" s="252"/>
      <c r="I46" s="252"/>
      <c r="J46" s="252"/>
      <c r="K46" s="252"/>
      <c r="M46" s="163">
        <v>0.75</v>
      </c>
      <c r="N46" s="168"/>
      <c r="T46" s="420"/>
      <c r="U46" s="168"/>
      <c r="AA46" s="420"/>
      <c r="AB46" s="168"/>
      <c r="AI46" s="420"/>
      <c r="AJ46" s="168"/>
      <c r="AO46" s="420"/>
      <c r="AP46" s="168"/>
      <c r="AV46" s="420"/>
      <c r="AW46" s="168"/>
      <c r="BD46" s="167"/>
      <c r="BE46" s="168"/>
      <c r="BL46" s="167"/>
    </row>
    <row r="47" spans="1:65" ht="13" customHeight="1" x14ac:dyDescent="0.15">
      <c r="A47" s="252"/>
      <c r="B47" s="252"/>
      <c r="C47" s="252"/>
      <c r="D47" s="252"/>
      <c r="E47" s="252"/>
      <c r="F47" s="252"/>
      <c r="G47" s="252"/>
      <c r="H47" s="252"/>
      <c r="I47" s="252"/>
      <c r="J47" s="252"/>
      <c r="K47" s="252"/>
      <c r="M47" s="163">
        <v>0.76041666666666663</v>
      </c>
      <c r="N47" s="168"/>
      <c r="T47" s="420"/>
      <c r="U47" s="168"/>
      <c r="AA47" s="420"/>
      <c r="AB47" s="168"/>
      <c r="AI47" s="420"/>
      <c r="AJ47" s="168"/>
      <c r="AO47" s="420"/>
      <c r="AP47" s="168"/>
      <c r="AV47" s="420"/>
      <c r="AW47" s="168"/>
      <c r="BD47" s="167"/>
      <c r="BE47" s="168"/>
      <c r="BL47" s="167"/>
    </row>
    <row r="48" spans="1:65" ht="13" customHeight="1" x14ac:dyDescent="0.15">
      <c r="A48" s="252"/>
      <c r="B48" s="252"/>
      <c r="C48" s="252"/>
      <c r="D48" s="252"/>
      <c r="E48" s="252"/>
      <c r="F48" s="252"/>
      <c r="G48" s="252"/>
      <c r="H48" s="252"/>
      <c r="I48" s="252"/>
      <c r="J48" s="252"/>
      <c r="K48" s="252"/>
      <c r="M48" s="163">
        <v>0.77083333333333337</v>
      </c>
      <c r="N48" s="168"/>
      <c r="T48" s="420"/>
      <c r="U48" s="168"/>
      <c r="AA48" s="420"/>
      <c r="AB48" s="168"/>
      <c r="AI48" s="420"/>
      <c r="AJ48" s="168"/>
      <c r="AO48" s="420"/>
      <c r="AP48" s="168"/>
      <c r="AV48" s="420"/>
      <c r="AW48" s="168"/>
      <c r="BD48" s="167"/>
      <c r="BE48" s="168"/>
      <c r="BL48" s="167"/>
    </row>
    <row r="49" spans="1:64" ht="13" customHeight="1" x14ac:dyDescent="0.15">
      <c r="A49" s="252"/>
      <c r="B49" s="252"/>
      <c r="C49" s="252"/>
      <c r="D49" s="252"/>
      <c r="E49" s="252"/>
      <c r="F49" s="252"/>
      <c r="G49" s="252"/>
      <c r="H49" s="252"/>
      <c r="I49" s="252"/>
      <c r="J49" s="252"/>
      <c r="K49" s="252"/>
      <c r="M49" s="163">
        <v>0.78125</v>
      </c>
      <c r="N49" s="168"/>
      <c r="T49" s="420"/>
      <c r="U49" s="168"/>
      <c r="AA49" s="420"/>
      <c r="AB49" s="168"/>
      <c r="AI49" s="420"/>
      <c r="AJ49" s="168"/>
      <c r="AO49" s="420"/>
      <c r="AP49" s="168"/>
      <c r="AV49" s="420"/>
      <c r="AW49" s="168"/>
      <c r="BD49" s="167"/>
      <c r="BE49" s="168"/>
      <c r="BL49" s="167"/>
    </row>
    <row r="50" spans="1:64" ht="13" customHeight="1" thickBot="1" x14ac:dyDescent="0.2">
      <c r="A50" s="252"/>
      <c r="B50" s="252"/>
      <c r="C50" s="252"/>
      <c r="D50" s="252"/>
      <c r="E50" s="252"/>
      <c r="F50" s="252"/>
      <c r="G50" s="252"/>
      <c r="H50" s="252"/>
      <c r="I50" s="252"/>
      <c r="J50" s="252"/>
      <c r="K50" s="252"/>
      <c r="M50" s="163">
        <v>0.79166666666666663</v>
      </c>
      <c r="N50" s="169"/>
      <c r="O50" s="170"/>
      <c r="P50" s="170"/>
      <c r="Q50" s="170"/>
      <c r="R50" s="170"/>
      <c r="S50" s="170"/>
      <c r="T50" s="425"/>
      <c r="U50" s="169"/>
      <c r="V50" s="170"/>
      <c r="W50" s="170"/>
      <c r="X50" s="170"/>
      <c r="Y50" s="170"/>
      <c r="Z50" s="170"/>
      <c r="AA50" s="425"/>
      <c r="AB50" s="169"/>
      <c r="AC50" s="170"/>
      <c r="AD50" s="170"/>
      <c r="AE50" s="170"/>
      <c r="AF50" s="170"/>
      <c r="AG50" s="170"/>
      <c r="AH50" s="170"/>
      <c r="AI50" s="425"/>
      <c r="AJ50" s="169"/>
      <c r="AK50" s="170"/>
      <c r="AL50" s="170"/>
      <c r="AM50" s="170"/>
      <c r="AN50" s="170"/>
      <c r="AO50" s="425"/>
      <c r="AP50" s="169"/>
      <c r="AQ50" s="170"/>
      <c r="AR50" s="170"/>
      <c r="AS50" s="170"/>
      <c r="AT50" s="170"/>
      <c r="AU50" s="170"/>
      <c r="AV50" s="425"/>
      <c r="AW50" s="169"/>
      <c r="AX50" s="170"/>
      <c r="AY50" s="170"/>
      <c r="AZ50" s="170"/>
      <c r="BA50" s="170"/>
      <c r="BB50" s="170"/>
      <c r="BC50" s="170"/>
      <c r="BD50" s="171"/>
      <c r="BE50" s="169"/>
      <c r="BF50" s="170"/>
      <c r="BG50" s="170"/>
      <c r="BH50" s="170"/>
      <c r="BI50" s="170"/>
      <c r="BJ50" s="170"/>
      <c r="BK50" s="170"/>
      <c r="BL50" s="171"/>
    </row>
    <row r="51" spans="1:64" ht="13" customHeight="1" x14ac:dyDescent="0.15">
      <c r="A51" s="252"/>
      <c r="B51" s="252"/>
      <c r="C51" s="252"/>
      <c r="D51" s="252"/>
      <c r="E51" s="252"/>
      <c r="F51" s="252"/>
      <c r="G51" s="252"/>
      <c r="H51" s="252"/>
      <c r="I51" s="252"/>
      <c r="J51" s="252"/>
      <c r="K51" s="252"/>
    </row>
    <row r="52" spans="1:64" ht="13" customHeight="1" x14ac:dyDescent="0.15">
      <c r="A52" s="252"/>
      <c r="B52" s="252"/>
      <c r="C52" s="252"/>
      <c r="D52" s="252"/>
      <c r="E52" s="252"/>
      <c r="F52" s="252"/>
      <c r="G52" s="252"/>
      <c r="H52" s="252"/>
      <c r="I52" s="252"/>
      <c r="J52" s="252"/>
      <c r="K52" s="252"/>
    </row>
    <row r="53" spans="1:64" ht="13" customHeight="1" x14ac:dyDescent="0.15">
      <c r="A53" s="252"/>
      <c r="B53" s="252"/>
      <c r="C53" s="252"/>
      <c r="D53" s="252"/>
      <c r="E53" s="252"/>
      <c r="F53" s="252"/>
      <c r="G53" s="252"/>
      <c r="H53" s="252"/>
      <c r="I53" s="252"/>
      <c r="J53" s="252"/>
      <c r="K53" s="252"/>
    </row>
    <row r="54" spans="1:64" ht="13" customHeight="1" x14ac:dyDescent="0.15">
      <c r="A54" s="252"/>
      <c r="B54" s="252"/>
      <c r="C54" s="252"/>
      <c r="D54" s="252"/>
      <c r="E54" s="252"/>
      <c r="F54" s="252"/>
      <c r="G54" s="252"/>
      <c r="H54" s="252"/>
      <c r="I54" s="252"/>
      <c r="J54" s="252"/>
      <c r="K54" s="252"/>
    </row>
    <row r="55" spans="1:64" ht="13" customHeight="1" x14ac:dyDescent="0.15">
      <c r="A55" s="252"/>
      <c r="B55" s="252"/>
      <c r="C55" s="252"/>
      <c r="D55" s="252"/>
      <c r="E55" s="252"/>
      <c r="F55" s="252"/>
      <c r="G55" s="252"/>
      <c r="H55" s="252"/>
      <c r="I55" s="252"/>
      <c r="J55" s="252"/>
      <c r="K55" s="252"/>
    </row>
    <row r="56" spans="1:64" ht="13" customHeight="1" x14ac:dyDescent="0.15">
      <c r="A56" s="252"/>
      <c r="B56" s="252"/>
      <c r="C56" s="252"/>
      <c r="D56" s="252"/>
      <c r="E56" s="252"/>
      <c r="F56" s="252"/>
      <c r="G56" s="252"/>
      <c r="H56" s="252"/>
      <c r="I56" s="252"/>
      <c r="J56" s="252"/>
      <c r="K56" s="252"/>
    </row>
    <row r="57" spans="1:64" ht="13" customHeight="1" x14ac:dyDescent="0.15">
      <c r="A57" s="252"/>
      <c r="B57" s="252"/>
      <c r="C57" s="252"/>
      <c r="D57" s="252"/>
      <c r="E57" s="252"/>
      <c r="F57" s="252"/>
      <c r="G57" s="252"/>
      <c r="H57" s="252"/>
      <c r="I57" s="252"/>
      <c r="J57" s="252"/>
      <c r="K57" s="252"/>
    </row>
    <row r="58" spans="1:64" ht="13" customHeight="1" x14ac:dyDescent="0.15">
      <c r="A58" s="252"/>
      <c r="B58" s="252"/>
      <c r="C58" s="252"/>
      <c r="D58" s="252"/>
      <c r="E58" s="252"/>
      <c r="F58" s="252"/>
      <c r="G58" s="252"/>
      <c r="H58" s="252"/>
      <c r="I58" s="252"/>
      <c r="J58" s="252"/>
      <c r="K58" s="252"/>
    </row>
    <row r="59" spans="1:64" ht="13" customHeight="1" x14ac:dyDescent="0.15">
      <c r="A59" s="252"/>
      <c r="B59" s="252"/>
      <c r="C59" s="252"/>
      <c r="D59" s="252"/>
      <c r="E59" s="252"/>
      <c r="F59" s="252"/>
      <c r="G59" s="252"/>
      <c r="H59" s="252"/>
      <c r="I59" s="252"/>
      <c r="J59" s="252"/>
      <c r="K59" s="252"/>
    </row>
    <row r="60" spans="1:64" ht="13" customHeight="1" x14ac:dyDescent="0.15">
      <c r="A60" s="252"/>
      <c r="B60" s="252"/>
      <c r="C60" s="252"/>
      <c r="D60" s="252"/>
      <c r="E60" s="252"/>
      <c r="F60" s="252"/>
      <c r="G60" s="252"/>
      <c r="H60" s="252"/>
      <c r="I60" s="252"/>
      <c r="J60" s="252"/>
      <c r="K60" s="252"/>
    </row>
    <row r="61" spans="1:64" ht="13" customHeight="1" x14ac:dyDescent="0.15">
      <c r="A61" s="252"/>
      <c r="B61" s="252"/>
      <c r="C61" s="252"/>
      <c r="D61" s="252"/>
      <c r="E61" s="252"/>
      <c r="F61" s="252"/>
      <c r="G61" s="252"/>
      <c r="H61" s="252"/>
      <c r="I61" s="252"/>
      <c r="J61" s="252"/>
      <c r="K61" s="252"/>
    </row>
    <row r="62" spans="1:64" ht="13" customHeight="1" x14ac:dyDescent="0.15">
      <c r="A62" s="252"/>
      <c r="B62" s="252"/>
      <c r="C62" s="252"/>
      <c r="D62" s="252"/>
      <c r="E62" s="252"/>
      <c r="F62" s="252"/>
      <c r="G62" s="252"/>
      <c r="H62" s="252"/>
      <c r="I62" s="252"/>
      <c r="J62" s="252"/>
      <c r="K62" s="252"/>
    </row>
    <row r="63" spans="1:64" ht="13" customHeight="1" x14ac:dyDescent="0.15">
      <c r="A63" s="252"/>
      <c r="B63" s="252"/>
      <c r="C63" s="252"/>
      <c r="D63" s="252"/>
      <c r="E63" s="252"/>
      <c r="F63" s="252"/>
      <c r="G63" s="252"/>
      <c r="H63" s="252"/>
      <c r="I63" s="252"/>
      <c r="J63" s="252"/>
      <c r="K63" s="252"/>
    </row>
    <row r="64" spans="1:64" ht="13" customHeight="1" x14ac:dyDescent="0.15">
      <c r="A64" s="252"/>
      <c r="B64" s="252"/>
      <c r="C64" s="252"/>
      <c r="D64" s="252"/>
      <c r="E64" s="252"/>
      <c r="F64" s="252"/>
      <c r="G64" s="252"/>
      <c r="H64" s="252"/>
      <c r="I64" s="252"/>
      <c r="J64" s="252"/>
      <c r="K64" s="252"/>
    </row>
    <row r="65" spans="1:11" ht="13" customHeight="1" x14ac:dyDescent="0.15">
      <c r="A65" s="252"/>
      <c r="B65" s="252"/>
      <c r="C65" s="252"/>
      <c r="D65" s="252"/>
      <c r="E65" s="252"/>
      <c r="F65" s="252"/>
      <c r="G65" s="252"/>
      <c r="H65" s="252"/>
      <c r="I65" s="252"/>
      <c r="J65" s="252"/>
      <c r="K65" s="252"/>
    </row>
    <row r="66" spans="1:11" ht="13" customHeight="1" x14ac:dyDescent="0.15">
      <c r="A66" s="252"/>
      <c r="B66" s="252"/>
      <c r="C66" s="252"/>
      <c r="D66" s="252"/>
      <c r="E66" s="252"/>
      <c r="F66" s="252"/>
      <c r="G66" s="252"/>
      <c r="H66" s="252"/>
      <c r="I66" s="252"/>
      <c r="J66" s="252"/>
      <c r="K66" s="252"/>
    </row>
    <row r="67" spans="1:11" ht="13" customHeight="1" x14ac:dyDescent="0.15">
      <c r="A67" s="252"/>
      <c r="B67" s="252"/>
      <c r="C67" s="252"/>
      <c r="D67" s="252"/>
      <c r="E67" s="252"/>
      <c r="F67" s="252"/>
      <c r="G67" s="252"/>
      <c r="H67" s="252"/>
      <c r="I67" s="252"/>
      <c r="J67" s="252"/>
      <c r="K67" s="252"/>
    </row>
    <row r="68" spans="1:11" ht="13" customHeight="1" x14ac:dyDescent="0.15">
      <c r="A68" s="252"/>
      <c r="B68" s="252"/>
      <c r="C68" s="252"/>
      <c r="D68" s="252"/>
      <c r="E68" s="252"/>
      <c r="F68" s="252"/>
      <c r="G68" s="252"/>
      <c r="H68" s="252"/>
      <c r="I68" s="252"/>
      <c r="J68" s="252"/>
      <c r="K68" s="252"/>
    </row>
    <row r="69" spans="1:11" ht="13" customHeight="1" x14ac:dyDescent="0.15">
      <c r="A69" s="252"/>
      <c r="B69" s="252"/>
      <c r="C69" s="252"/>
      <c r="D69" s="252"/>
      <c r="E69" s="252"/>
      <c r="F69" s="252"/>
      <c r="G69" s="252"/>
      <c r="H69" s="252"/>
      <c r="I69" s="252"/>
      <c r="J69" s="252"/>
      <c r="K69" s="252"/>
    </row>
    <row r="70" spans="1:11" ht="13" customHeight="1" x14ac:dyDescent="0.15">
      <c r="A70" s="252"/>
      <c r="B70" s="252"/>
      <c r="C70" s="252"/>
      <c r="D70" s="252"/>
      <c r="E70" s="252"/>
      <c r="F70" s="252"/>
      <c r="G70" s="252"/>
      <c r="H70" s="252"/>
      <c r="I70" s="252"/>
      <c r="J70" s="252"/>
      <c r="K70" s="252"/>
    </row>
    <row r="71" spans="1:11" ht="13" customHeight="1" x14ac:dyDescent="0.15"/>
    <row r="72" spans="1:11" ht="13" customHeight="1" x14ac:dyDescent="0.15"/>
    <row r="73" spans="1:11" ht="13" customHeight="1" x14ac:dyDescent="0.15"/>
  </sheetData>
  <mergeCells count="9">
    <mergeCell ref="A1:K1"/>
    <mergeCell ref="M1:BL1"/>
    <mergeCell ref="N3:S3"/>
    <mergeCell ref="U3:Z3"/>
    <mergeCell ref="AB3:AH3"/>
    <mergeCell ref="AJ3:AN3"/>
    <mergeCell ref="AP3:AU3"/>
    <mergeCell ref="AW3:BD3"/>
    <mergeCell ref="BE3:BL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BDC3D-5CB9-CA44-9A44-0427C00112B0}">
  <sheetPr codeName="Sheet12">
    <tabColor theme="4"/>
  </sheetPr>
  <dimension ref="A1:DJ76"/>
  <sheetViews>
    <sheetView topLeftCell="M1" zoomScaleNormal="100" workbookViewId="0">
      <pane xSplit="1" topLeftCell="BO1" activePane="topRight" state="frozen"/>
      <selection activeCell="M1" sqref="M1"/>
      <selection pane="topRight" activeCell="BU52" sqref="BU52"/>
    </sheetView>
  </sheetViews>
  <sheetFormatPr baseColWidth="10" defaultColWidth="6.83203125" defaultRowHeight="11.25" customHeight="1" x14ac:dyDescent="0.15"/>
  <cols>
    <col min="1" max="1" width="10.5" style="161" hidden="1" customWidth="1"/>
    <col min="2" max="2" width="8.5" style="161" hidden="1" customWidth="1"/>
    <col min="3" max="3" width="31.5" style="161" hidden="1" customWidth="1"/>
    <col min="4" max="5" width="14.5" style="161" hidden="1" customWidth="1"/>
    <col min="6" max="6" width="14.1640625" style="161" hidden="1" customWidth="1"/>
    <col min="7" max="7" width="10.1640625" style="161" hidden="1" customWidth="1"/>
    <col min="8" max="8" width="14.5" style="161" hidden="1" customWidth="1"/>
    <col min="9" max="9" width="15.5" style="161" hidden="1" customWidth="1"/>
    <col min="10" max="10" width="12" style="161" hidden="1" customWidth="1"/>
    <col min="11" max="11" width="14.5" style="161" hidden="1" customWidth="1"/>
    <col min="12" max="12" width="3.83203125" style="183" hidden="1" customWidth="1"/>
    <col min="13" max="13" width="12.5" style="161" customWidth="1"/>
    <col min="14" max="14" width="15.5" style="161" bestFit="1" customWidth="1"/>
    <col min="15" max="15" width="18.5" style="161" customWidth="1"/>
    <col min="16" max="16" width="19.5" style="161" customWidth="1"/>
    <col min="17" max="23" width="18.1640625" style="161" customWidth="1"/>
    <col min="24" max="24" width="15.6640625" style="161" customWidth="1"/>
    <col min="25" max="25" width="16.6640625" style="161" customWidth="1"/>
    <col min="26" max="29" width="18.1640625" style="161" customWidth="1"/>
    <col min="30" max="61" width="18.5" style="161" customWidth="1"/>
    <col min="62" max="63" width="18.5" style="180" customWidth="1"/>
    <col min="64" max="64" width="16.6640625" style="161" customWidth="1"/>
    <col min="65" max="71" width="18.5" style="161" customWidth="1"/>
    <col min="72" max="72" width="18.5" style="180" customWidth="1"/>
    <col min="73" max="78" width="18.5" style="161" customWidth="1"/>
    <col min="79" max="80" width="18.5" style="180" customWidth="1"/>
    <col min="81" max="83" width="18.5" style="161" customWidth="1"/>
    <col min="84" max="84" width="18.5" style="180" customWidth="1"/>
    <col min="85" max="108" width="18.5" style="161" customWidth="1"/>
    <col min="109" max="109" width="18.5" style="180" customWidth="1"/>
    <col min="110" max="113" width="18.5" style="161" customWidth="1"/>
    <col min="114" max="16384" width="6.83203125" style="161"/>
  </cols>
  <sheetData>
    <row r="1" spans="1:114" s="181" customFormat="1" ht="15" customHeight="1" thickBot="1" x14ac:dyDescent="0.2">
      <c r="A1" s="1402" t="s">
        <v>67</v>
      </c>
      <c r="B1" s="1402"/>
      <c r="C1" s="1402"/>
      <c r="D1" s="1402"/>
      <c r="E1" s="1402"/>
      <c r="F1" s="1402"/>
      <c r="G1" s="1402"/>
      <c r="H1" s="1402"/>
      <c r="I1" s="1402"/>
      <c r="J1" s="1402"/>
      <c r="K1" s="1403"/>
      <c r="L1" s="182"/>
      <c r="M1" s="1528" t="s">
        <v>454</v>
      </c>
      <c r="N1" s="1528"/>
      <c r="O1" s="1528"/>
      <c r="P1" s="1528"/>
      <c r="Q1" s="1528"/>
      <c r="R1" s="1528"/>
      <c r="S1" s="1528"/>
      <c r="T1" s="1528"/>
      <c r="U1" s="1528"/>
      <c r="V1" s="1528"/>
      <c r="W1" s="1528"/>
      <c r="X1" s="1528"/>
      <c r="Y1" s="1528"/>
      <c r="Z1" s="1528"/>
      <c r="AA1" s="1528"/>
      <c r="AB1" s="1528"/>
      <c r="AC1" s="1528"/>
      <c r="AD1" s="1528"/>
      <c r="AE1" s="1528"/>
      <c r="AF1" s="1528"/>
      <c r="AG1" s="1528"/>
      <c r="AH1" s="1528"/>
      <c r="AI1" s="1528"/>
      <c r="AJ1" s="1528"/>
      <c r="AK1" s="1528"/>
      <c r="AL1" s="1528"/>
      <c r="AM1" s="1528"/>
      <c r="AN1" s="1528"/>
      <c r="AO1" s="1528"/>
      <c r="AP1" s="1528"/>
      <c r="AQ1" s="1528"/>
      <c r="AR1" s="1528"/>
      <c r="AS1" s="1528"/>
      <c r="AT1" s="1528"/>
      <c r="AU1" s="1528"/>
      <c r="AV1" s="1528"/>
      <c r="AW1" s="1528"/>
      <c r="AX1" s="1528"/>
      <c r="AY1" s="1528"/>
      <c r="AZ1" s="1528"/>
      <c r="BA1" s="1528"/>
      <c r="BB1" s="1528"/>
      <c r="BC1" s="1528"/>
      <c r="BD1" s="1528"/>
      <c r="BE1" s="1528"/>
      <c r="BF1" s="1528"/>
      <c r="BG1" s="1528"/>
      <c r="BH1" s="1528"/>
      <c r="BI1" s="1528"/>
      <c r="BJ1" s="1528"/>
      <c r="BK1" s="1528"/>
      <c r="BL1" s="1528"/>
      <c r="BM1" s="1528"/>
      <c r="BN1" s="1528"/>
      <c r="BO1" s="1528"/>
      <c r="BP1" s="1528"/>
      <c r="BQ1" s="1528"/>
      <c r="BR1" s="1528"/>
      <c r="BS1" s="1528"/>
      <c r="BT1" s="1528"/>
      <c r="BU1" s="1528"/>
      <c r="BV1" s="1528"/>
      <c r="BW1" s="1528"/>
      <c r="BX1" s="1528"/>
      <c r="BY1" s="1528"/>
      <c r="BZ1" s="1528"/>
      <c r="CA1" s="1528"/>
      <c r="CB1" s="1528"/>
      <c r="CC1" s="1528"/>
      <c r="CD1" s="1528"/>
      <c r="CE1" s="1528"/>
      <c r="CF1" s="1528"/>
      <c r="CG1" s="1528"/>
      <c r="CH1" s="1528"/>
      <c r="CI1" s="1528"/>
      <c r="CJ1" s="1528"/>
      <c r="CK1" s="1528"/>
      <c r="CL1" s="1528"/>
      <c r="CM1" s="1528"/>
      <c r="CN1" s="1528"/>
      <c r="CO1" s="1528"/>
      <c r="CP1" s="1528"/>
      <c r="CQ1" s="1528"/>
      <c r="CR1" s="1528"/>
      <c r="CS1" s="1528"/>
      <c r="CT1" s="1528"/>
      <c r="CU1" s="1528"/>
      <c r="CV1" s="1528"/>
      <c r="CW1" s="1528"/>
      <c r="CX1" s="1528"/>
      <c r="CY1" s="1528"/>
      <c r="CZ1" s="1528"/>
      <c r="DA1" s="1528"/>
      <c r="DB1" s="1528"/>
      <c r="DC1" s="1528"/>
      <c r="DD1" s="1528"/>
      <c r="DE1" s="1528"/>
      <c r="DF1" s="1528"/>
      <c r="DG1" s="1528"/>
      <c r="DH1" s="1529"/>
      <c r="DI1" s="269"/>
    </row>
    <row r="2" spans="1:114" s="181" customFormat="1" ht="15" customHeight="1" thickBot="1" x14ac:dyDescent="0.2">
      <c r="A2" s="336"/>
      <c r="B2" s="336"/>
      <c r="C2" s="336"/>
      <c r="D2" s="336"/>
      <c r="E2" s="336"/>
      <c r="F2" s="336"/>
      <c r="G2" s="336"/>
      <c r="H2" s="336"/>
      <c r="I2" s="336"/>
      <c r="J2" s="336"/>
      <c r="K2" s="337"/>
      <c r="L2" s="182"/>
      <c r="M2" s="721" t="s">
        <v>455</v>
      </c>
      <c r="N2" s="722"/>
      <c r="O2" s="723"/>
      <c r="P2" s="723"/>
      <c r="Q2" s="723"/>
      <c r="R2" s="723"/>
      <c r="S2" s="723"/>
      <c r="T2" s="723"/>
      <c r="U2" s="723"/>
      <c r="V2" s="723"/>
      <c r="W2" s="723"/>
      <c r="X2" s="723"/>
      <c r="Y2" s="724"/>
      <c r="Z2" s="723"/>
      <c r="AA2" s="723"/>
      <c r="AB2" s="723"/>
      <c r="AC2" s="723"/>
      <c r="AD2" s="1518"/>
      <c r="AE2" s="1518"/>
      <c r="AF2" s="1518"/>
      <c r="AG2" s="1519"/>
      <c r="AH2" s="1520" t="s">
        <v>17</v>
      </c>
      <c r="AI2" s="1521"/>
      <c r="AJ2" s="1520" t="s">
        <v>69</v>
      </c>
      <c r="AK2" s="1521"/>
      <c r="AL2" s="1530"/>
      <c r="AM2" s="1520"/>
      <c r="AN2" s="1520"/>
      <c r="AO2" s="1520"/>
      <c r="AP2" s="1520"/>
      <c r="AQ2" s="1520"/>
      <c r="AR2" s="1520"/>
      <c r="AS2" s="1520"/>
      <c r="AT2" s="725"/>
      <c r="AU2" s="1519"/>
      <c r="AV2" s="1527"/>
      <c r="AW2" s="1527"/>
      <c r="AX2" s="1527"/>
      <c r="AY2" s="1530" t="s">
        <v>17</v>
      </c>
      <c r="AZ2" s="1530"/>
      <c r="BA2" s="1520" t="s">
        <v>69</v>
      </c>
      <c r="BB2" s="1521"/>
      <c r="BC2" s="1132"/>
      <c r="BD2" s="1527"/>
      <c r="BE2" s="1527"/>
      <c r="BF2" s="1530"/>
      <c r="BG2" s="1530"/>
      <c r="BH2" s="1530"/>
      <c r="BI2" s="1530"/>
      <c r="BJ2" s="1133"/>
      <c r="BK2" s="1133"/>
      <c r="BL2" s="1519"/>
      <c r="BM2" s="1527"/>
      <c r="BN2" s="1527"/>
      <c r="BO2" s="1527"/>
      <c r="BP2" s="1530" t="s">
        <v>17</v>
      </c>
      <c r="BQ2" s="1530"/>
      <c r="BR2" s="1520" t="s">
        <v>69</v>
      </c>
      <c r="BS2" s="1521"/>
      <c r="BT2" s="1133"/>
      <c r="BU2" s="726"/>
      <c r="BV2" s="726"/>
      <c r="BW2" s="1133"/>
      <c r="BX2" s="1133"/>
      <c r="BY2" s="1133"/>
      <c r="BZ2" s="1133"/>
      <c r="CA2" s="1133"/>
      <c r="CB2" s="1133"/>
      <c r="CC2" s="1133"/>
      <c r="CD2" s="1133"/>
      <c r="CE2" s="1133"/>
      <c r="CF2" s="1133"/>
      <c r="CG2" s="1530" t="s">
        <v>17</v>
      </c>
      <c r="CH2" s="1530"/>
      <c r="CI2" s="1579" t="s">
        <v>69</v>
      </c>
      <c r="CJ2" s="1580"/>
      <c r="CK2" s="727"/>
      <c r="CL2" s="1134"/>
      <c r="CM2" s="1134"/>
      <c r="CN2" s="1134"/>
      <c r="CO2" s="1134"/>
      <c r="CP2" s="1134"/>
      <c r="CQ2" s="1134"/>
      <c r="CR2" s="726"/>
      <c r="CS2" s="727"/>
      <c r="CT2" s="726"/>
      <c r="CU2" s="726"/>
      <c r="CV2" s="726"/>
      <c r="CW2" s="1131"/>
      <c r="CX2" s="1614" t="s">
        <v>17</v>
      </c>
      <c r="CY2" s="1615"/>
      <c r="CZ2" s="1614" t="s">
        <v>69</v>
      </c>
      <c r="DA2" s="1615"/>
      <c r="DB2" s="212"/>
      <c r="DC2" s="212"/>
      <c r="DD2" s="212"/>
      <c r="DE2" s="212"/>
      <c r="DF2" s="728"/>
      <c r="DG2" s="721"/>
      <c r="DH2" s="729"/>
      <c r="DI2" s="210"/>
    </row>
    <row r="3" spans="1:114" s="238" customFormat="1" ht="61.5" customHeight="1" thickBot="1" x14ac:dyDescent="0.25">
      <c r="A3" s="229" t="s">
        <v>70</v>
      </c>
      <c r="B3" s="229" t="s">
        <v>71</v>
      </c>
      <c r="C3" s="229" t="s">
        <v>72</v>
      </c>
      <c r="D3" s="229" t="s">
        <v>73</v>
      </c>
      <c r="E3" s="229" t="s">
        <v>74</v>
      </c>
      <c r="F3" s="229" t="s">
        <v>75</v>
      </c>
      <c r="G3" s="229" t="s">
        <v>76</v>
      </c>
      <c r="H3" s="229" t="s">
        <v>77</v>
      </c>
      <c r="I3" s="229" t="s">
        <v>78</v>
      </c>
      <c r="J3" s="229" t="s">
        <v>79</v>
      </c>
      <c r="K3" s="229" t="s">
        <v>80</v>
      </c>
      <c r="L3" s="242"/>
      <c r="M3" s="243" t="s">
        <v>81</v>
      </c>
      <c r="N3" s="640">
        <v>208</v>
      </c>
      <c r="O3" s="637">
        <v>209</v>
      </c>
      <c r="P3" s="637" t="s">
        <v>82</v>
      </c>
      <c r="Q3" s="641" t="s">
        <v>83</v>
      </c>
      <c r="R3" s="559" t="s">
        <v>84</v>
      </c>
      <c r="S3" s="746" t="s">
        <v>91</v>
      </c>
      <c r="T3" s="733" t="s">
        <v>92</v>
      </c>
      <c r="U3" s="559" t="s">
        <v>84</v>
      </c>
      <c r="V3" s="742">
        <v>208</v>
      </c>
      <c r="W3" s="743">
        <v>209</v>
      </c>
      <c r="X3" s="638" t="s">
        <v>82</v>
      </c>
      <c r="Y3" s="639" t="s">
        <v>83</v>
      </c>
      <c r="Z3" s="741" t="s">
        <v>84</v>
      </c>
      <c r="AA3" s="746" t="s">
        <v>91</v>
      </c>
      <c r="AB3" s="733" t="s">
        <v>92</v>
      </c>
      <c r="AC3" s="559" t="s">
        <v>84</v>
      </c>
      <c r="AD3" s="563" t="s">
        <v>85</v>
      </c>
      <c r="AE3" s="526" t="s">
        <v>86</v>
      </c>
      <c r="AF3" s="296" t="s">
        <v>83</v>
      </c>
      <c r="AG3" s="296" t="s">
        <v>82</v>
      </c>
      <c r="AH3" s="296" t="s">
        <v>87</v>
      </c>
      <c r="AI3" s="296" t="s">
        <v>88</v>
      </c>
      <c r="AJ3" s="296" t="s">
        <v>89</v>
      </c>
      <c r="AK3" s="295" t="s">
        <v>90</v>
      </c>
      <c r="AL3" s="233" t="s">
        <v>84</v>
      </c>
      <c r="AM3" s="295" t="s">
        <v>91</v>
      </c>
      <c r="AN3" s="295" t="s">
        <v>92</v>
      </c>
      <c r="AO3" s="295" t="s">
        <v>97</v>
      </c>
      <c r="AP3" s="295" t="s">
        <v>94</v>
      </c>
      <c r="AQ3" s="295" t="s">
        <v>95</v>
      </c>
      <c r="AR3" s="295" t="s">
        <v>96</v>
      </c>
      <c r="AS3" s="233"/>
      <c r="AT3" s="240" t="s">
        <v>84</v>
      </c>
      <c r="AU3" s="563" t="s">
        <v>85</v>
      </c>
      <c r="AV3" s="526" t="s">
        <v>86</v>
      </c>
      <c r="AW3" s="296" t="s">
        <v>83</v>
      </c>
      <c r="AX3" s="296" t="s">
        <v>82</v>
      </c>
      <c r="AY3" s="296" t="s">
        <v>87</v>
      </c>
      <c r="AZ3" s="296" t="s">
        <v>88</v>
      </c>
      <c r="BA3" s="296" t="s">
        <v>89</v>
      </c>
      <c r="BB3" s="295" t="s">
        <v>90</v>
      </c>
      <c r="BC3" s="275" t="s">
        <v>84</v>
      </c>
      <c r="BD3" s="295" t="s">
        <v>91</v>
      </c>
      <c r="BE3" s="295" t="s">
        <v>92</v>
      </c>
      <c r="BF3" s="295" t="s">
        <v>97</v>
      </c>
      <c r="BG3" s="295" t="s">
        <v>94</v>
      </c>
      <c r="BH3" s="295" t="s">
        <v>95</v>
      </c>
      <c r="BI3" s="296" t="s">
        <v>96</v>
      </c>
      <c r="BJ3" s="688"/>
      <c r="BK3" s="697" t="s">
        <v>84</v>
      </c>
      <c r="BL3" s="563" t="s">
        <v>85</v>
      </c>
      <c r="BM3" s="526" t="s">
        <v>86</v>
      </c>
      <c r="BN3" s="296" t="s">
        <v>83</v>
      </c>
      <c r="BO3" s="296" t="s">
        <v>82</v>
      </c>
      <c r="BP3" s="296" t="s">
        <v>87</v>
      </c>
      <c r="BQ3" s="296" t="s">
        <v>88</v>
      </c>
      <c r="BR3" s="296" t="s">
        <v>89</v>
      </c>
      <c r="BS3" s="563" t="s">
        <v>90</v>
      </c>
      <c r="BT3" s="697" t="s">
        <v>84</v>
      </c>
      <c r="BU3" s="296" t="s">
        <v>91</v>
      </c>
      <c r="BV3" s="296" t="s">
        <v>92</v>
      </c>
      <c r="BW3" s="296" t="s">
        <v>97</v>
      </c>
      <c r="BX3" s="295" t="s">
        <v>94</v>
      </c>
      <c r="BY3" s="563" t="s">
        <v>95</v>
      </c>
      <c r="BZ3" s="295" t="s">
        <v>96</v>
      </c>
      <c r="CA3" s="236"/>
      <c r="CB3" s="697" t="s">
        <v>84</v>
      </c>
      <c r="CC3" s="563" t="s">
        <v>85</v>
      </c>
      <c r="CD3" s="526" t="s">
        <v>86</v>
      </c>
      <c r="CE3" s="296" t="s">
        <v>83</v>
      </c>
      <c r="CF3" s="296" t="s">
        <v>82</v>
      </c>
      <c r="CG3" s="296" t="s">
        <v>87</v>
      </c>
      <c r="CH3" s="296" t="s">
        <v>88</v>
      </c>
      <c r="CI3" s="296" t="s">
        <v>89</v>
      </c>
      <c r="CJ3" s="563" t="s">
        <v>90</v>
      </c>
      <c r="CK3" s="239" t="s">
        <v>84</v>
      </c>
      <c r="CL3" s="296" t="s">
        <v>91</v>
      </c>
      <c r="CM3" s="296" t="s">
        <v>92</v>
      </c>
      <c r="CN3" s="296" t="s">
        <v>97</v>
      </c>
      <c r="CO3" s="295" t="s">
        <v>94</v>
      </c>
      <c r="CP3" s="563" t="s">
        <v>95</v>
      </c>
      <c r="CQ3" s="295" t="s">
        <v>96</v>
      </c>
      <c r="CR3" s="232"/>
      <c r="CS3" s="239" t="s">
        <v>84</v>
      </c>
      <c r="CT3" s="563" t="s">
        <v>85</v>
      </c>
      <c r="CU3" s="526" t="s">
        <v>86</v>
      </c>
      <c r="CV3" s="296" t="s">
        <v>83</v>
      </c>
      <c r="CW3" s="296" t="s">
        <v>82</v>
      </c>
      <c r="CX3" s="296" t="s">
        <v>87</v>
      </c>
      <c r="CY3" s="296" t="s">
        <v>88</v>
      </c>
      <c r="CZ3" s="296" t="s">
        <v>89</v>
      </c>
      <c r="DA3" s="563" t="s">
        <v>90</v>
      </c>
      <c r="DB3" s="239" t="s">
        <v>84</v>
      </c>
      <c r="DC3" s="296" t="s">
        <v>91</v>
      </c>
      <c r="DD3" s="296" t="s">
        <v>92</v>
      </c>
      <c r="DE3" s="296" t="s">
        <v>97</v>
      </c>
      <c r="DF3" s="295" t="s">
        <v>94</v>
      </c>
      <c r="DG3" s="563" t="s">
        <v>95</v>
      </c>
      <c r="DH3" s="563" t="s">
        <v>96</v>
      </c>
      <c r="DI3" s="232"/>
    </row>
    <row r="4" spans="1:114" ht="20" thickBot="1" x14ac:dyDescent="0.3">
      <c r="A4" s="188" t="s">
        <v>98</v>
      </c>
      <c r="B4" s="189">
        <v>1</v>
      </c>
      <c r="C4" s="184" t="s">
        <v>99</v>
      </c>
      <c r="D4" s="189">
        <v>1.5</v>
      </c>
      <c r="E4" s="189"/>
      <c r="F4" s="189">
        <v>68</v>
      </c>
      <c r="G4" s="190">
        <v>8</v>
      </c>
      <c r="H4" s="186" t="s">
        <v>100</v>
      </c>
      <c r="I4" s="186" t="s">
        <v>101</v>
      </c>
      <c r="J4" s="186" t="s">
        <v>102</v>
      </c>
      <c r="K4" s="186" t="s">
        <v>103</v>
      </c>
      <c r="M4" s="406"/>
      <c r="N4" s="1430" t="s">
        <v>456</v>
      </c>
      <c r="O4" s="1422"/>
      <c r="P4" s="1422"/>
      <c r="Q4" s="1423"/>
      <c r="R4" s="636"/>
      <c r="S4" s="1430" t="s">
        <v>457</v>
      </c>
      <c r="T4" s="1423"/>
      <c r="U4" s="636"/>
      <c r="V4" s="1430" t="s">
        <v>458</v>
      </c>
      <c r="W4" s="1422"/>
      <c r="X4" s="1422"/>
      <c r="Y4" s="1423"/>
      <c r="Z4" s="636"/>
      <c r="AA4" s="1430" t="s">
        <v>459</v>
      </c>
      <c r="AB4" s="1423"/>
      <c r="AC4" s="643"/>
      <c r="AD4" s="1386" t="s">
        <v>460</v>
      </c>
      <c r="AE4" s="1384"/>
      <c r="AF4" s="1384"/>
      <c r="AG4" s="1384"/>
      <c r="AH4" s="1384"/>
      <c r="AI4" s="1384"/>
      <c r="AJ4" s="1384"/>
      <c r="AK4" s="1385"/>
      <c r="AL4" s="663"/>
      <c r="AM4" s="1386" t="s">
        <v>461</v>
      </c>
      <c r="AN4" s="1384"/>
      <c r="AO4" s="1384"/>
      <c r="AP4" s="1384"/>
      <c r="AQ4" s="1384"/>
      <c r="AR4" s="1385"/>
      <c r="AS4" s="217" t="s">
        <v>462</v>
      </c>
      <c r="AT4" s="217"/>
      <c r="AU4" s="1543" t="s">
        <v>463</v>
      </c>
      <c r="AV4" s="1543"/>
      <c r="AW4" s="1543"/>
      <c r="AX4" s="1543"/>
      <c r="AY4" s="1543"/>
      <c r="AZ4" s="1543"/>
      <c r="BA4" s="1543"/>
      <c r="BB4" s="1543"/>
      <c r="BD4" s="1540" t="s">
        <v>464</v>
      </c>
      <c r="BE4" s="1541"/>
      <c r="BF4" s="1541"/>
      <c r="BG4" s="1541"/>
      <c r="BH4" s="1541"/>
      <c r="BI4" s="1542"/>
      <c r="BJ4" s="224" t="s">
        <v>465</v>
      </c>
      <c r="BK4" s="696"/>
      <c r="BL4" s="1386" t="s">
        <v>466</v>
      </c>
      <c r="BM4" s="1384"/>
      <c r="BN4" s="1384"/>
      <c r="BO4" s="1384"/>
      <c r="BP4" s="1384"/>
      <c r="BQ4" s="1384"/>
      <c r="BR4" s="1384"/>
      <c r="BS4" s="1385"/>
      <c r="BT4" s="696"/>
      <c r="BU4" s="1430" t="s">
        <v>467</v>
      </c>
      <c r="BV4" s="1422"/>
      <c r="BW4" s="1422"/>
      <c r="BX4" s="1422"/>
      <c r="BY4" s="1422"/>
      <c r="BZ4" s="1422"/>
      <c r="CA4" s="705" t="s">
        <v>468</v>
      </c>
      <c r="CB4" s="706"/>
      <c r="CC4" s="1386" t="s">
        <v>469</v>
      </c>
      <c r="CD4" s="1384"/>
      <c r="CE4" s="1384"/>
      <c r="CF4" s="1384"/>
      <c r="CG4" s="1384"/>
      <c r="CH4" s="1384"/>
      <c r="CI4" s="1384"/>
      <c r="CJ4" s="1384"/>
      <c r="CK4" s="570"/>
      <c r="CL4" s="1386" t="s">
        <v>470</v>
      </c>
      <c r="CM4" s="1384"/>
      <c r="CN4" s="1384"/>
      <c r="CO4" s="1384"/>
      <c r="CP4" s="1384"/>
      <c r="CQ4" s="1385"/>
      <c r="CR4" s="196" t="s">
        <v>471</v>
      </c>
      <c r="CS4" s="570"/>
      <c r="CT4" s="1386" t="s">
        <v>472</v>
      </c>
      <c r="CU4" s="1384"/>
      <c r="CV4" s="1384"/>
      <c r="CW4" s="1384"/>
      <c r="CX4" s="1384"/>
      <c r="CY4" s="1384"/>
      <c r="CZ4" s="1384"/>
      <c r="DA4" s="1384"/>
      <c r="DB4" s="570"/>
      <c r="DC4" s="1386" t="s">
        <v>473</v>
      </c>
      <c r="DD4" s="1384"/>
      <c r="DE4" s="1384"/>
      <c r="DF4" s="1384"/>
      <c r="DG4" s="1384"/>
      <c r="DH4" s="1385"/>
      <c r="DI4" s="718" t="s">
        <v>474</v>
      </c>
      <c r="DJ4" s="168"/>
    </row>
    <row r="5" spans="1:114" ht="12.75" customHeight="1" x14ac:dyDescent="0.2">
      <c r="A5" s="188" t="s">
        <v>98</v>
      </c>
      <c r="B5" s="189">
        <v>1</v>
      </c>
      <c r="C5" s="189" t="s">
        <v>121</v>
      </c>
      <c r="D5" s="189">
        <v>1.5</v>
      </c>
      <c r="E5" s="189"/>
      <c r="F5" s="189">
        <v>68</v>
      </c>
      <c r="G5" s="190">
        <v>8</v>
      </c>
      <c r="H5" s="186" t="s">
        <v>122</v>
      </c>
      <c r="I5" s="186" t="s">
        <v>101</v>
      </c>
      <c r="J5" s="186" t="s">
        <v>123</v>
      </c>
      <c r="K5" s="186" t="s">
        <v>103</v>
      </c>
      <c r="M5" s="352">
        <v>0.3125</v>
      </c>
      <c r="N5" s="632" t="s">
        <v>475</v>
      </c>
      <c r="O5" s="362"/>
      <c r="P5" s="362"/>
      <c r="Q5" s="628"/>
      <c r="R5" s="352">
        <v>0.3125</v>
      </c>
      <c r="S5" s="734" t="s">
        <v>476</v>
      </c>
      <c r="T5" s="736"/>
      <c r="U5" s="352">
        <v>0.3125</v>
      </c>
      <c r="V5" s="632" t="s">
        <v>475</v>
      </c>
      <c r="W5" s="574"/>
      <c r="X5" s="574"/>
      <c r="Y5" s="738"/>
      <c r="Z5" s="352">
        <v>0.3125</v>
      </c>
      <c r="AA5" s="734" t="s">
        <v>476</v>
      </c>
      <c r="AB5" s="736"/>
      <c r="AC5" s="489">
        <v>0.3125</v>
      </c>
      <c r="AD5" s="656" t="s">
        <v>477</v>
      </c>
      <c r="AE5" s="647"/>
      <c r="AF5" s="455"/>
      <c r="AG5" s="455"/>
      <c r="AH5" s="455"/>
      <c r="AI5" s="455"/>
      <c r="AJ5" s="455"/>
      <c r="AK5" s="645"/>
      <c r="AL5" s="666">
        <v>0.3125</v>
      </c>
      <c r="AM5" s="670" t="s">
        <v>478</v>
      </c>
      <c r="AN5" s="671"/>
      <c r="AO5" s="382"/>
      <c r="AP5" s="382"/>
      <c r="AQ5" s="642"/>
      <c r="AR5" s="642"/>
      <c r="AS5" s="465"/>
      <c r="AT5" s="489">
        <v>0.3125</v>
      </c>
      <c r="AU5" s="1084" t="s">
        <v>322</v>
      </c>
      <c r="AV5" s="383"/>
      <c r="AW5" s="383"/>
      <c r="AX5" s="383"/>
      <c r="AY5" s="383"/>
      <c r="AZ5" s="383"/>
      <c r="BA5" s="383"/>
      <c r="BB5" s="689"/>
      <c r="BC5" s="401">
        <v>0.3125</v>
      </c>
      <c r="BD5" s="704" t="s">
        <v>478</v>
      </c>
      <c r="BE5" s="383"/>
      <c r="BF5" s="383"/>
      <c r="BG5" s="383"/>
      <c r="BH5" s="382"/>
      <c r="BI5" s="689"/>
      <c r="BJ5" s="465"/>
      <c r="BK5" s="401">
        <v>0.3125</v>
      </c>
      <c r="BL5" s="632" t="s">
        <v>127</v>
      </c>
      <c r="BS5" s="689"/>
      <c r="BT5" s="489">
        <v>0.3125</v>
      </c>
      <c r="BU5" s="704" t="s">
        <v>478</v>
      </c>
      <c r="BV5" s="702"/>
      <c r="BW5" s="702"/>
      <c r="BX5" s="702"/>
      <c r="BY5" s="702"/>
      <c r="BZ5" s="702"/>
      <c r="CA5" s="465"/>
      <c r="CB5" s="401">
        <v>0.3125</v>
      </c>
      <c r="CC5" s="708" t="s">
        <v>479</v>
      </c>
      <c r="CD5" s="388"/>
      <c r="CE5" s="388"/>
      <c r="CF5" s="388"/>
      <c r="CG5" s="388"/>
      <c r="CH5" s="388"/>
      <c r="CI5" s="388"/>
      <c r="CJ5" s="709"/>
      <c r="CK5" s="667">
        <v>0.3125</v>
      </c>
      <c r="CL5" s="478"/>
      <c r="CM5" s="709"/>
      <c r="CN5" s="709"/>
      <c r="CO5" s="709"/>
      <c r="CP5" s="709"/>
      <c r="CQ5" s="689"/>
      <c r="CR5" s="465"/>
      <c r="CS5" s="710">
        <v>0.3125</v>
      </c>
      <c r="CT5" s="717" t="s">
        <v>480</v>
      </c>
      <c r="CU5" s="716"/>
      <c r="CV5" s="383"/>
      <c r="CW5" s="383"/>
      <c r="CX5" s="383"/>
      <c r="CY5" s="383"/>
      <c r="CZ5" s="383"/>
      <c r="DA5" s="388"/>
      <c r="DB5" s="666">
        <v>0.3125</v>
      </c>
      <c r="DC5" s="320"/>
      <c r="DD5" s="450"/>
      <c r="DE5" s="450"/>
      <c r="DF5" s="478"/>
      <c r="DH5" s="406"/>
      <c r="DI5" s="465"/>
    </row>
    <row r="6" spans="1:114" ht="12.75" customHeight="1" x14ac:dyDescent="0.2">
      <c r="A6" s="188" t="s">
        <v>98</v>
      </c>
      <c r="B6" s="189">
        <v>1</v>
      </c>
      <c r="C6" s="189" t="s">
        <v>131</v>
      </c>
      <c r="D6" s="189"/>
      <c r="E6" s="189"/>
      <c r="F6" s="189">
        <v>68</v>
      </c>
      <c r="G6" s="189"/>
      <c r="H6" s="186" t="s">
        <v>132</v>
      </c>
      <c r="I6" s="186" t="s">
        <v>101</v>
      </c>
      <c r="J6" s="186" t="s">
        <v>102</v>
      </c>
      <c r="K6" s="186" t="s">
        <v>103</v>
      </c>
      <c r="M6" s="278">
        <v>0.32291666666666669</v>
      </c>
      <c r="N6" s="514">
        <v>0.31597222222222221</v>
      </c>
      <c r="O6" s="514">
        <v>0.31944444444444448</v>
      </c>
      <c r="P6" s="514">
        <v>0.32291666666666669</v>
      </c>
      <c r="Q6" s="633">
        <v>0.3263888888888889</v>
      </c>
      <c r="R6" s="352">
        <v>0.32291666666666669</v>
      </c>
      <c r="S6" s="735"/>
      <c r="T6" s="352"/>
      <c r="U6" s="352">
        <v>0.32291666666666669</v>
      </c>
      <c r="V6" s="744"/>
      <c r="W6" s="515"/>
      <c r="X6" s="454"/>
      <c r="Y6" s="739"/>
      <c r="Z6" s="352">
        <v>0.32291666666666669</v>
      </c>
      <c r="AA6" s="737"/>
      <c r="AB6" s="352"/>
      <c r="AC6" s="278">
        <v>0.32291666666666669</v>
      </c>
      <c r="AH6" s="456"/>
      <c r="AI6" s="564"/>
      <c r="AJ6" s="195"/>
      <c r="AK6" s="627"/>
      <c r="AL6" s="667">
        <v>0.32291666666666669</v>
      </c>
      <c r="AM6" s="664">
        <v>0.31597222222222221</v>
      </c>
      <c r="AN6" s="306">
        <v>0.32291666666666669</v>
      </c>
      <c r="AO6" s="532">
        <v>0.3298611111111111</v>
      </c>
      <c r="AP6" s="642"/>
      <c r="AQ6" s="642"/>
      <c r="AR6" s="642"/>
      <c r="AS6" s="466"/>
      <c r="AT6" s="278">
        <v>0.32291666666666669</v>
      </c>
      <c r="AU6" s="306"/>
      <c r="AV6" s="306"/>
      <c r="AW6" s="306"/>
      <c r="AX6" s="306"/>
      <c r="BC6" s="278">
        <v>0.32291666666666669</v>
      </c>
      <c r="BD6" s="681">
        <v>0.32291666666666669</v>
      </c>
      <c r="BE6" s="681">
        <v>0.3263888888888889</v>
      </c>
      <c r="BF6" s="515">
        <v>0.3298611111111111</v>
      </c>
      <c r="BG6" s="477"/>
      <c r="BH6" s="642"/>
      <c r="BI6" s="676"/>
      <c r="BJ6" s="428"/>
      <c r="BK6" s="278">
        <v>0.32291666666666669</v>
      </c>
      <c r="BL6" s="282"/>
      <c r="BS6" s="383"/>
      <c r="BT6" s="278">
        <v>0.32291666666666669</v>
      </c>
      <c r="BU6" s="624"/>
      <c r="BV6" s="703"/>
      <c r="BW6" s="702"/>
      <c r="BX6" s="702"/>
      <c r="BY6" s="702"/>
      <c r="BZ6" s="702"/>
      <c r="CA6" s="466"/>
      <c r="CB6" s="278">
        <v>0.32291666666666669</v>
      </c>
      <c r="CC6" s="707">
        <v>0.31944444444444448</v>
      </c>
      <c r="CD6" s="306">
        <v>0.32291666666666669</v>
      </c>
      <c r="CE6" s="306">
        <v>0.3263888888888889</v>
      </c>
      <c r="CF6" s="339">
        <v>0.3298611111111111</v>
      </c>
      <c r="CG6" s="478"/>
      <c r="CH6" s="478"/>
      <c r="CI6" s="478"/>
      <c r="CJ6" s="478"/>
      <c r="CK6" s="667">
        <v>0.32291666666666669</v>
      </c>
      <c r="CL6" s="478"/>
      <c r="CM6" s="478"/>
      <c r="CN6" s="478"/>
      <c r="CO6" s="478"/>
      <c r="CP6" s="478"/>
      <c r="CQ6" s="676"/>
      <c r="CR6" s="466"/>
      <c r="CS6" s="676">
        <v>0.32291666666666669</v>
      </c>
      <c r="CT6" s="622"/>
      <c r="CU6" s="306"/>
      <c r="CV6" s="306"/>
      <c r="CW6" s="876"/>
      <c r="CX6" s="681"/>
      <c r="CY6" s="681"/>
      <c r="CZ6" s="681"/>
      <c r="DA6" s="388"/>
      <c r="DB6" s="667">
        <v>0.32291666666666669</v>
      </c>
      <c r="DC6" s="681"/>
      <c r="DD6" s="681"/>
      <c r="DE6" s="681"/>
      <c r="DF6" s="681"/>
      <c r="DG6" s="180"/>
      <c r="DH6" s="167"/>
      <c r="DI6" s="466"/>
    </row>
    <row r="7" spans="1:114" ht="12.75" customHeight="1" thickBot="1" x14ac:dyDescent="0.25">
      <c r="A7" s="188" t="s">
        <v>98</v>
      </c>
      <c r="B7" s="189">
        <v>2</v>
      </c>
      <c r="C7" s="189" t="s">
        <v>133</v>
      </c>
      <c r="D7" s="189">
        <v>1.5</v>
      </c>
      <c r="E7" s="189"/>
      <c r="F7" s="189">
        <v>67</v>
      </c>
      <c r="G7" s="190">
        <v>8</v>
      </c>
      <c r="H7" s="186" t="s">
        <v>100</v>
      </c>
      <c r="I7" s="186" t="s">
        <v>101</v>
      </c>
      <c r="J7" s="186" t="s">
        <v>102</v>
      </c>
      <c r="K7" s="186" t="s">
        <v>103</v>
      </c>
      <c r="M7" s="278">
        <v>0.33333333333333298</v>
      </c>
      <c r="N7" s="1497" t="s">
        <v>481</v>
      </c>
      <c r="O7" s="1495" t="s">
        <v>482</v>
      </c>
      <c r="P7" s="1495" t="s">
        <v>483</v>
      </c>
      <c r="Q7" s="1496" t="s">
        <v>484</v>
      </c>
      <c r="R7" s="352">
        <v>0.33333333333333298</v>
      </c>
      <c r="T7" s="167"/>
      <c r="U7" s="352">
        <v>0.33333333333333298</v>
      </c>
      <c r="V7" s="1497" t="s">
        <v>485</v>
      </c>
      <c r="W7" s="1495" t="s">
        <v>485</v>
      </c>
      <c r="X7" s="1495" t="s">
        <v>486</v>
      </c>
      <c r="Y7" s="1496" t="s">
        <v>487</v>
      </c>
      <c r="Z7" s="352">
        <v>0.33333333333333298</v>
      </c>
      <c r="AB7" s="167"/>
      <c r="AC7" s="278">
        <v>0.33333333333333298</v>
      </c>
      <c r="AL7" s="667">
        <v>0.33333333333333331</v>
      </c>
      <c r="AM7" s="1483" t="s">
        <v>488</v>
      </c>
      <c r="AN7" s="1486" t="s">
        <v>489</v>
      </c>
      <c r="AO7" s="1486" t="s">
        <v>490</v>
      </c>
      <c r="AP7" s="330">
        <v>0.33333333333333331</v>
      </c>
      <c r="AQ7" s="669">
        <v>0.33680555555555558</v>
      </c>
      <c r="AR7" s="330">
        <v>0.34027777777777773</v>
      </c>
      <c r="AS7" s="466"/>
      <c r="AT7" s="278">
        <v>0.33333333333333298</v>
      </c>
      <c r="BC7" s="278">
        <v>0.33333333333333298</v>
      </c>
      <c r="BD7" s="1549" t="s">
        <v>491</v>
      </c>
      <c r="BE7" s="1552" t="s">
        <v>492</v>
      </c>
      <c r="BF7" s="1552" t="s">
        <v>493</v>
      </c>
      <c r="BG7" s="702">
        <v>0.33333333333333331</v>
      </c>
      <c r="BH7" s="702">
        <v>0.33680555555555558</v>
      </c>
      <c r="BI7" s="702">
        <v>0.34027777777777773</v>
      </c>
      <c r="BJ7" s="466"/>
      <c r="BK7" s="278">
        <v>0.33333333333333298</v>
      </c>
      <c r="BM7" s="293"/>
      <c r="BN7" s="293"/>
      <c r="BO7" s="293"/>
      <c r="BP7" s="250"/>
      <c r="BQ7" s="250"/>
      <c r="BR7" s="250"/>
      <c r="BS7" s="250"/>
      <c r="BT7" s="278">
        <v>0.33333333333333298</v>
      </c>
      <c r="BU7" s="1572" t="s">
        <v>494</v>
      </c>
      <c r="BV7" s="1560" t="s">
        <v>495</v>
      </c>
      <c r="BW7" s="1560" t="s">
        <v>496</v>
      </c>
      <c r="BX7" s="702"/>
      <c r="BY7" s="702"/>
      <c r="BZ7" s="702"/>
      <c r="CA7" s="466"/>
      <c r="CB7" s="278">
        <v>0.33333333333333298</v>
      </c>
      <c r="CC7" s="1581" t="s">
        <v>497</v>
      </c>
      <c r="CD7" s="1584" t="s">
        <v>498</v>
      </c>
      <c r="CE7" s="1587" t="s">
        <v>499</v>
      </c>
      <c r="CF7" s="1584" t="s">
        <v>500</v>
      </c>
      <c r="CG7" s="175"/>
      <c r="CH7" s="175"/>
      <c r="CI7" s="175"/>
      <c r="CJ7" s="175"/>
      <c r="CK7" s="667">
        <v>0.33333333333333331</v>
      </c>
      <c r="CL7" s="175"/>
      <c r="CM7" s="175"/>
      <c r="CN7" s="175"/>
      <c r="CO7" s="175"/>
      <c r="CP7" s="175"/>
      <c r="CQ7" s="468"/>
      <c r="CR7" s="466"/>
      <c r="CS7" s="676">
        <v>0.33333333333333331</v>
      </c>
      <c r="CT7" s="387"/>
      <c r="CU7" s="387"/>
      <c r="CV7" s="387"/>
      <c r="CW7" s="876"/>
      <c r="CX7" s="330"/>
      <c r="CY7" s="330"/>
      <c r="CZ7" s="330"/>
      <c r="DA7" s="467"/>
      <c r="DB7" s="667">
        <v>0.33333333333333331</v>
      </c>
      <c r="DC7" s="460"/>
      <c r="DD7" s="460"/>
      <c r="DE7" s="460"/>
      <c r="DF7" s="460"/>
      <c r="DG7" s="180"/>
      <c r="DH7" s="167"/>
      <c r="DI7" s="466"/>
    </row>
    <row r="8" spans="1:114" ht="12.75" customHeight="1" thickBot="1" x14ac:dyDescent="0.25">
      <c r="A8" s="188" t="s">
        <v>98</v>
      </c>
      <c r="B8" s="189">
        <v>2</v>
      </c>
      <c r="C8" s="189" t="s">
        <v>168</v>
      </c>
      <c r="D8" s="190">
        <v>1.5</v>
      </c>
      <c r="E8" s="189"/>
      <c r="F8" s="189">
        <v>67</v>
      </c>
      <c r="G8" s="190">
        <v>8</v>
      </c>
      <c r="H8" s="186" t="s">
        <v>169</v>
      </c>
      <c r="I8" s="186" t="s">
        <v>101</v>
      </c>
      <c r="J8" s="186" t="s">
        <v>102</v>
      </c>
      <c r="K8" s="186" t="s">
        <v>103</v>
      </c>
      <c r="M8" s="278">
        <v>0.34375</v>
      </c>
      <c r="N8" s="1498"/>
      <c r="O8" s="1500"/>
      <c r="P8" s="1500"/>
      <c r="Q8" s="1501"/>
      <c r="R8" s="352">
        <v>0.34375</v>
      </c>
      <c r="T8" s="167"/>
      <c r="U8" s="352">
        <v>0.34375</v>
      </c>
      <c r="V8" s="1498"/>
      <c r="W8" s="1500"/>
      <c r="X8" s="1500"/>
      <c r="Y8" s="1501"/>
      <c r="Z8" s="352">
        <v>0.34375</v>
      </c>
      <c r="AB8" s="167"/>
      <c r="AC8" s="278">
        <v>0.34375</v>
      </c>
      <c r="AL8" s="667">
        <v>0.34375</v>
      </c>
      <c r="AM8" s="1484"/>
      <c r="AN8" s="1487"/>
      <c r="AO8" s="1489"/>
      <c r="AP8" s="1491" t="s">
        <v>501</v>
      </c>
      <c r="AQ8" s="1491" t="s">
        <v>502</v>
      </c>
      <c r="AR8" s="1513" t="s">
        <v>503</v>
      </c>
      <c r="AS8" s="466"/>
      <c r="AT8" s="278">
        <v>0.34375</v>
      </c>
      <c r="BC8" s="278">
        <v>0.34375</v>
      </c>
      <c r="BD8" s="1550"/>
      <c r="BE8" s="1552"/>
      <c r="BF8" s="1553"/>
      <c r="BG8" s="1552" t="s">
        <v>504</v>
      </c>
      <c r="BH8" s="1552" t="s">
        <v>505</v>
      </c>
      <c r="BI8" s="1554" t="s">
        <v>506</v>
      </c>
      <c r="BJ8" s="466"/>
      <c r="BK8" s="278">
        <v>0.34375</v>
      </c>
      <c r="BT8" s="278">
        <v>0.34375</v>
      </c>
      <c r="BU8" s="1573"/>
      <c r="BV8" s="1560"/>
      <c r="BW8" s="1560"/>
      <c r="BX8" s="1560" t="s">
        <v>507</v>
      </c>
      <c r="BY8" s="1560" t="s">
        <v>508</v>
      </c>
      <c r="BZ8" s="1561" t="s">
        <v>509</v>
      </c>
      <c r="CA8" s="466"/>
      <c r="CB8" s="278">
        <v>0.34375</v>
      </c>
      <c r="CC8" s="1582"/>
      <c r="CD8" s="1585"/>
      <c r="CE8" s="1588"/>
      <c r="CF8" s="1585"/>
      <c r="CG8" s="261">
        <v>0.34027777777777773</v>
      </c>
      <c r="CH8" s="261">
        <v>0.34375</v>
      </c>
      <c r="CI8" s="261">
        <v>0.34722222222222227</v>
      </c>
      <c r="CJ8" s="261">
        <v>0.35069444444444442</v>
      </c>
      <c r="CK8" s="667">
        <v>0.34375</v>
      </c>
      <c r="CL8" s="261"/>
      <c r="CM8" s="261"/>
      <c r="CN8" s="261"/>
      <c r="CO8" s="261"/>
      <c r="CP8" s="261"/>
      <c r="CQ8" s="468"/>
      <c r="CR8" s="466"/>
      <c r="CS8" s="676">
        <v>0.34375</v>
      </c>
      <c r="CT8" s="714">
        <v>0.34027777777777773</v>
      </c>
      <c r="CU8" s="714">
        <v>0.34375</v>
      </c>
      <c r="CV8" s="714">
        <v>0.34722222222222227</v>
      </c>
      <c r="CW8" s="715">
        <v>0.35069444444444442</v>
      </c>
      <c r="CX8" s="385"/>
      <c r="CY8" s="385"/>
      <c r="CZ8" s="385"/>
      <c r="DA8" s="467"/>
      <c r="DB8" s="667">
        <v>0.34375</v>
      </c>
      <c r="DC8" s="460"/>
      <c r="DD8" s="460"/>
      <c r="DE8" s="460"/>
      <c r="DF8" s="460"/>
      <c r="DG8" s="180"/>
      <c r="DH8" s="167"/>
      <c r="DI8" s="466"/>
    </row>
    <row r="9" spans="1:114" ht="12.75" customHeight="1" thickBot="1" x14ac:dyDescent="0.25">
      <c r="A9" s="188" t="s">
        <v>98</v>
      </c>
      <c r="B9" s="189">
        <v>2</v>
      </c>
      <c r="C9" s="189" t="s">
        <v>173</v>
      </c>
      <c r="D9" s="189"/>
      <c r="E9" s="189"/>
      <c r="F9" s="189">
        <v>67</v>
      </c>
      <c r="G9" s="189"/>
      <c r="H9" s="186" t="s">
        <v>100</v>
      </c>
      <c r="I9" s="186" t="s">
        <v>101</v>
      </c>
      <c r="J9" s="186" t="s">
        <v>102</v>
      </c>
      <c r="K9" s="186" t="s">
        <v>103</v>
      </c>
      <c r="M9" s="278">
        <v>0.35416666666666702</v>
      </c>
      <c r="N9" s="1498"/>
      <c r="O9" s="1500"/>
      <c r="P9" s="1500"/>
      <c r="Q9" s="1501"/>
      <c r="R9" s="352">
        <v>0.35416666666666702</v>
      </c>
      <c r="S9" s="1431" t="s">
        <v>510</v>
      </c>
      <c r="T9" s="1434" t="s">
        <v>511</v>
      </c>
      <c r="U9" s="352">
        <v>0.35416666666666702</v>
      </c>
      <c r="V9" s="1498"/>
      <c r="W9" s="1500"/>
      <c r="X9" s="1500"/>
      <c r="Y9" s="1501"/>
      <c r="Z9" s="352">
        <v>0.35416666666666702</v>
      </c>
      <c r="AA9" s="1627" t="s">
        <v>512</v>
      </c>
      <c r="AB9" s="1434" t="s">
        <v>511</v>
      </c>
      <c r="AC9" s="278">
        <v>0.35416666666666702</v>
      </c>
      <c r="AL9" s="667">
        <v>0.35416666666666669</v>
      </c>
      <c r="AM9" s="1484"/>
      <c r="AN9" s="1487"/>
      <c r="AO9" s="1489"/>
      <c r="AP9" s="1492"/>
      <c r="AQ9" s="1492"/>
      <c r="AR9" s="1516"/>
      <c r="AS9" s="1479" t="s">
        <v>513</v>
      </c>
      <c r="AT9" s="278">
        <v>0.35416666666666702</v>
      </c>
      <c r="BC9" s="278">
        <v>0.35416666666666702</v>
      </c>
      <c r="BD9" s="1550"/>
      <c r="BE9" s="1552"/>
      <c r="BF9" s="1553"/>
      <c r="BG9" s="1552"/>
      <c r="BH9" s="1552"/>
      <c r="BI9" s="1555"/>
      <c r="BJ9" s="1479" t="s">
        <v>513</v>
      </c>
      <c r="BK9" s="278">
        <v>0.35416666666666702</v>
      </c>
      <c r="BT9" s="278">
        <v>0.35416666666666702</v>
      </c>
      <c r="BU9" s="1573"/>
      <c r="BV9" s="1560"/>
      <c r="BW9" s="1560"/>
      <c r="BX9" s="1560"/>
      <c r="BY9" s="1560"/>
      <c r="BZ9" s="1560"/>
      <c r="CA9" s="1479" t="s">
        <v>513</v>
      </c>
      <c r="CB9" s="278">
        <v>0.35416666666666702</v>
      </c>
      <c r="CC9" s="1582"/>
      <c r="CD9" s="1585"/>
      <c r="CE9" s="1588"/>
      <c r="CF9" s="1590"/>
      <c r="CG9" s="1592" t="s">
        <v>514</v>
      </c>
      <c r="CH9" s="1595" t="s">
        <v>515</v>
      </c>
      <c r="CI9" s="1595" t="s">
        <v>516</v>
      </c>
      <c r="CJ9" s="1598" t="s">
        <v>517</v>
      </c>
      <c r="CK9" s="667">
        <v>0.35416666666666669</v>
      </c>
      <c r="CL9" s="1079"/>
      <c r="CM9" s="1079"/>
      <c r="CN9" s="1079"/>
      <c r="CO9" s="1079"/>
      <c r="CP9" s="1079"/>
      <c r="CQ9" s="468"/>
      <c r="CR9" s="1479" t="s">
        <v>513</v>
      </c>
      <c r="CS9" s="676">
        <v>0.35416666666666669</v>
      </c>
      <c r="CT9" s="1537" t="s">
        <v>518</v>
      </c>
      <c r="CU9" s="1531" t="s">
        <v>519</v>
      </c>
      <c r="CV9" s="1531" t="s">
        <v>520</v>
      </c>
      <c r="CW9" s="1531" t="s">
        <v>521</v>
      </c>
      <c r="DB9" s="667">
        <v>0.35416666666666669</v>
      </c>
      <c r="DC9" s="460"/>
      <c r="DD9" s="460"/>
      <c r="DE9" s="460"/>
      <c r="DF9" s="460"/>
      <c r="DG9" s="180"/>
      <c r="DH9" s="167"/>
      <c r="DI9" s="1479" t="s">
        <v>513</v>
      </c>
    </row>
    <row r="10" spans="1:114" ht="12.75" customHeight="1" thickBot="1" x14ac:dyDescent="0.25">
      <c r="A10" s="188" t="s">
        <v>98</v>
      </c>
      <c r="B10" s="186">
        <v>2</v>
      </c>
      <c r="C10" s="188" t="s">
        <v>199</v>
      </c>
      <c r="D10" s="189"/>
      <c r="E10" s="189"/>
      <c r="F10" s="189">
        <v>67</v>
      </c>
      <c r="G10" s="189"/>
      <c r="H10" s="186" t="s">
        <v>122</v>
      </c>
      <c r="I10" s="186" t="s">
        <v>101</v>
      </c>
      <c r="J10" s="186" t="s">
        <v>123</v>
      </c>
      <c r="K10" s="186" t="s">
        <v>103</v>
      </c>
      <c r="M10" s="278">
        <v>0.36458333333333298</v>
      </c>
      <c r="N10" s="1498"/>
      <c r="O10" s="1500"/>
      <c r="P10" s="1500"/>
      <c r="Q10" s="1501"/>
      <c r="R10" s="352">
        <v>0.36458333333333298</v>
      </c>
      <c r="S10" s="1432"/>
      <c r="T10" s="1435"/>
      <c r="U10" s="352">
        <v>0.36458333333333298</v>
      </c>
      <c r="V10" s="1498"/>
      <c r="W10" s="1500"/>
      <c r="X10" s="1500"/>
      <c r="Y10" s="1501"/>
      <c r="Z10" s="352">
        <v>0.36458333333333298</v>
      </c>
      <c r="AA10" s="1628"/>
      <c r="AB10" s="1435"/>
      <c r="AC10" s="278">
        <v>0.36458333333333298</v>
      </c>
      <c r="AD10" s="408">
        <v>0.3576388888888889</v>
      </c>
      <c r="AE10" s="532">
        <v>0.3611111111111111</v>
      </c>
      <c r="AF10" s="306">
        <v>0.36458333333333331</v>
      </c>
      <c r="AG10" s="306">
        <v>0.36805555555555558</v>
      </c>
      <c r="AL10" s="667">
        <v>0.36458333333333331</v>
      </c>
      <c r="AM10" s="1484"/>
      <c r="AN10" s="1487"/>
      <c r="AO10" s="1489"/>
      <c r="AP10" s="1492"/>
      <c r="AQ10" s="1492"/>
      <c r="AR10" s="1516"/>
      <c r="AS10" s="1479"/>
      <c r="AT10" s="278">
        <v>0.36458333333333298</v>
      </c>
      <c r="AY10" s="321">
        <v>0.3576388888888889</v>
      </c>
      <c r="AZ10" s="306">
        <v>0.3611111111111111</v>
      </c>
      <c r="BA10" s="306">
        <v>0.36458333333333331</v>
      </c>
      <c r="BB10" s="306">
        <v>0.36805555555555558</v>
      </c>
      <c r="BC10" s="278">
        <v>0.36458333333333298</v>
      </c>
      <c r="BD10" s="1550"/>
      <c r="BE10" s="1552"/>
      <c r="BF10" s="1553"/>
      <c r="BG10" s="1552"/>
      <c r="BH10" s="1552"/>
      <c r="BI10" s="1555"/>
      <c r="BJ10" s="1479"/>
      <c r="BK10" s="278">
        <v>0.36458333333333298</v>
      </c>
      <c r="BT10" s="278">
        <v>0.36458333333333298</v>
      </c>
      <c r="BU10" s="1573"/>
      <c r="BV10" s="1560"/>
      <c r="BW10" s="1560"/>
      <c r="BX10" s="1560"/>
      <c r="BY10" s="1560"/>
      <c r="BZ10" s="1560"/>
      <c r="CA10" s="1479"/>
      <c r="CB10" s="278">
        <v>0.36458333333333298</v>
      </c>
      <c r="CC10" s="1582"/>
      <c r="CD10" s="1585"/>
      <c r="CE10" s="1588"/>
      <c r="CF10" s="1590"/>
      <c r="CG10" s="1593"/>
      <c r="CH10" s="1596"/>
      <c r="CI10" s="1596"/>
      <c r="CJ10" s="1599"/>
      <c r="CK10" s="667">
        <v>0.36458333333333331</v>
      </c>
      <c r="CL10" s="1079"/>
      <c r="CM10" s="1079"/>
      <c r="CN10" s="1079"/>
      <c r="CO10" s="1079"/>
      <c r="CP10" s="1079"/>
      <c r="CQ10" s="468"/>
      <c r="CR10" s="1479"/>
      <c r="CS10" s="676">
        <v>0.36458333333333331</v>
      </c>
      <c r="CT10" s="1538"/>
      <c r="CU10" s="1532"/>
      <c r="CV10" s="1532"/>
      <c r="CW10" s="1532"/>
      <c r="CX10" s="408">
        <v>0.3611111111111111</v>
      </c>
      <c r="CY10" s="408">
        <v>0.36458333333333331</v>
      </c>
      <c r="CZ10" s="408">
        <v>0.36805555555555558</v>
      </c>
      <c r="DA10" s="408">
        <v>0.37152777777777773</v>
      </c>
      <c r="DB10" s="667">
        <v>0.36458333333333331</v>
      </c>
      <c r="DC10" s="460"/>
      <c r="DD10" s="460"/>
      <c r="DE10" s="460"/>
      <c r="DF10" s="460"/>
      <c r="DG10" s="180"/>
      <c r="DH10" s="167"/>
      <c r="DI10" s="1479"/>
    </row>
    <row r="11" spans="1:114" ht="12.75" customHeight="1" thickBot="1" x14ac:dyDescent="0.25">
      <c r="A11" s="188" t="s">
        <v>98</v>
      </c>
      <c r="B11" s="189">
        <v>3</v>
      </c>
      <c r="C11" s="189" t="s">
        <v>200</v>
      </c>
      <c r="D11" s="189">
        <v>1.5</v>
      </c>
      <c r="E11" s="189"/>
      <c r="F11" s="189">
        <v>64</v>
      </c>
      <c r="G11" s="190">
        <v>8</v>
      </c>
      <c r="H11" s="186" t="s">
        <v>201</v>
      </c>
      <c r="I11" s="186" t="s">
        <v>202</v>
      </c>
      <c r="J11" s="186" t="s">
        <v>102</v>
      </c>
      <c r="K11" s="186" t="s">
        <v>203</v>
      </c>
      <c r="M11" s="278">
        <v>0.375</v>
      </c>
      <c r="N11" s="1498"/>
      <c r="O11" s="1500"/>
      <c r="P11" s="1500"/>
      <c r="Q11" s="1501"/>
      <c r="R11" s="352">
        <v>0.375</v>
      </c>
      <c r="S11" s="1432"/>
      <c r="T11" s="1435"/>
      <c r="U11" s="352">
        <v>0.375</v>
      </c>
      <c r="V11" s="1498"/>
      <c r="W11" s="1500"/>
      <c r="X11" s="1500"/>
      <c r="Y11" s="1501"/>
      <c r="Z11" s="352">
        <v>0.375</v>
      </c>
      <c r="AA11" s="1628"/>
      <c r="AB11" s="1435"/>
      <c r="AC11" s="278">
        <v>0.375</v>
      </c>
      <c r="AD11" s="1379" t="s">
        <v>522</v>
      </c>
      <c r="AE11" s="1284" t="s">
        <v>523</v>
      </c>
      <c r="AF11" s="1284" t="s">
        <v>524</v>
      </c>
      <c r="AG11" s="1284" t="s">
        <v>525</v>
      </c>
      <c r="AL11" s="667">
        <v>0.375</v>
      </c>
      <c r="AM11" s="1484"/>
      <c r="AN11" s="1487"/>
      <c r="AO11" s="1489"/>
      <c r="AP11" s="1492"/>
      <c r="AQ11" s="1492"/>
      <c r="AR11" s="1516"/>
      <c r="AS11" s="466"/>
      <c r="AT11" s="278">
        <v>0.375</v>
      </c>
      <c r="AU11" s="952"/>
      <c r="AV11" s="386"/>
      <c r="AW11" s="386"/>
      <c r="AX11" s="386"/>
      <c r="AY11" s="1544" t="s">
        <v>526</v>
      </c>
      <c r="AZ11" s="1544" t="s">
        <v>527</v>
      </c>
      <c r="BA11" s="1544" t="s">
        <v>528</v>
      </c>
      <c r="BB11" s="1545" t="s">
        <v>529</v>
      </c>
      <c r="BC11" s="278">
        <v>0.375</v>
      </c>
      <c r="BD11" s="1550"/>
      <c r="BE11" s="1552"/>
      <c r="BF11" s="1553"/>
      <c r="BG11" s="1552"/>
      <c r="BH11" s="1552"/>
      <c r="BI11" s="1555"/>
      <c r="BJ11" s="466"/>
      <c r="BK11" s="278">
        <v>0.375</v>
      </c>
      <c r="BT11" s="278">
        <v>0.375</v>
      </c>
      <c r="BU11" s="1573"/>
      <c r="BV11" s="1560"/>
      <c r="BW11" s="1560"/>
      <c r="BX11" s="1560"/>
      <c r="BY11" s="1560"/>
      <c r="BZ11" s="1560"/>
      <c r="CA11" s="466"/>
      <c r="CB11" s="278">
        <v>0.375</v>
      </c>
      <c r="CC11" s="1582"/>
      <c r="CD11" s="1585"/>
      <c r="CE11" s="1588"/>
      <c r="CF11" s="1590"/>
      <c r="CG11" s="1593"/>
      <c r="CH11" s="1596"/>
      <c r="CI11" s="1596"/>
      <c r="CJ11" s="1599"/>
      <c r="CK11" s="667">
        <v>0.375</v>
      </c>
      <c r="CL11" s="1079"/>
      <c r="CM11" s="1079"/>
      <c r="CN11" s="1079"/>
      <c r="CO11" s="1079"/>
      <c r="CP11" s="1079"/>
      <c r="CQ11" s="468"/>
      <c r="CR11" s="466"/>
      <c r="CS11" s="676">
        <v>0.375</v>
      </c>
      <c r="CT11" s="1538"/>
      <c r="CU11" s="1532"/>
      <c r="CV11" s="1532"/>
      <c r="CW11" s="1532"/>
      <c r="CX11" s="1531" t="s">
        <v>530</v>
      </c>
      <c r="CY11" s="1531" t="s">
        <v>531</v>
      </c>
      <c r="CZ11" s="1531" t="s">
        <v>532</v>
      </c>
      <c r="DA11" s="1534" t="s">
        <v>533</v>
      </c>
      <c r="DB11" s="667">
        <v>0.375</v>
      </c>
      <c r="DC11" s="460"/>
      <c r="DD11" s="460"/>
      <c r="DE11" s="460"/>
      <c r="DF11" s="460"/>
      <c r="DG11" s="180"/>
      <c r="DH11" s="167"/>
      <c r="DI11" s="466"/>
    </row>
    <row r="12" spans="1:114" ht="12.75" customHeight="1" thickBot="1" x14ac:dyDescent="0.25">
      <c r="A12" s="188" t="s">
        <v>98</v>
      </c>
      <c r="B12" s="189">
        <v>3</v>
      </c>
      <c r="C12" s="189" t="s">
        <v>208</v>
      </c>
      <c r="D12" s="189"/>
      <c r="E12" s="189"/>
      <c r="F12" s="189">
        <v>64</v>
      </c>
      <c r="G12" s="189"/>
      <c r="H12" s="186" t="s">
        <v>169</v>
      </c>
      <c r="I12" s="186" t="s">
        <v>101</v>
      </c>
      <c r="J12" s="186" t="s">
        <v>102</v>
      </c>
      <c r="K12" s="186" t="s">
        <v>103</v>
      </c>
      <c r="M12" s="278">
        <v>0.38541666666666702</v>
      </c>
      <c r="N12" s="1498"/>
      <c r="O12" s="1500"/>
      <c r="P12" s="1500"/>
      <c r="Q12" s="1501"/>
      <c r="R12" s="352">
        <v>0.38541666666666702</v>
      </c>
      <c r="S12" s="1432"/>
      <c r="T12" s="1435"/>
      <c r="U12" s="352">
        <v>0.38541666666666702</v>
      </c>
      <c r="V12" s="1498"/>
      <c r="W12" s="1500"/>
      <c r="X12" s="1500"/>
      <c r="Y12" s="1501"/>
      <c r="Z12" s="352">
        <v>0.38541666666666702</v>
      </c>
      <c r="AA12" s="1628"/>
      <c r="AB12" s="1435"/>
      <c r="AC12" s="278">
        <v>0.38541666666666702</v>
      </c>
      <c r="AD12" s="1320"/>
      <c r="AE12" s="1285"/>
      <c r="AF12" s="1285"/>
      <c r="AG12" s="1285"/>
      <c r="AH12" s="515">
        <v>0.38194444444444442</v>
      </c>
      <c r="AI12" s="515">
        <v>0.38541666666666669</v>
      </c>
      <c r="AJ12" s="515">
        <v>0.3888888888888889</v>
      </c>
      <c r="AK12" s="657">
        <v>0.3923611111111111</v>
      </c>
      <c r="AL12" s="667">
        <v>0.38541666666666669</v>
      </c>
      <c r="AM12" s="1484"/>
      <c r="AN12" s="1487"/>
      <c r="AO12" s="1489"/>
      <c r="AP12" s="1492"/>
      <c r="AQ12" s="1492"/>
      <c r="AR12" s="1516"/>
      <c r="AS12" s="466"/>
      <c r="AT12" s="278">
        <v>0.38541666666666702</v>
      </c>
      <c r="AW12" s="321">
        <v>0.3888888888888889</v>
      </c>
      <c r="AX12" s="321">
        <v>0.3923611111111111</v>
      </c>
      <c r="AY12" s="1544"/>
      <c r="AZ12" s="1544"/>
      <c r="BA12" s="1544"/>
      <c r="BB12" s="1545"/>
      <c r="BC12" s="278">
        <v>0.38541666666666702</v>
      </c>
      <c r="BD12" s="1550"/>
      <c r="BE12" s="1552"/>
      <c r="BF12" s="1553"/>
      <c r="BG12" s="1552"/>
      <c r="BH12" s="1552"/>
      <c r="BI12" s="1555"/>
      <c r="BJ12" s="466"/>
      <c r="BK12" s="278">
        <v>0.38541666666666702</v>
      </c>
      <c r="BT12" s="278">
        <v>0.38541666666666702</v>
      </c>
      <c r="BU12" s="1573"/>
      <c r="BV12" s="1560"/>
      <c r="BW12" s="1560"/>
      <c r="BX12" s="1560"/>
      <c r="BY12" s="1560"/>
      <c r="BZ12" s="1560"/>
      <c r="CA12" s="466"/>
      <c r="CB12" s="278">
        <v>0.38541666666666702</v>
      </c>
      <c r="CC12" s="1582"/>
      <c r="CD12" s="1585"/>
      <c r="CE12" s="1588"/>
      <c r="CF12" s="1590"/>
      <c r="CG12" s="1593"/>
      <c r="CH12" s="1596"/>
      <c r="CI12" s="1596"/>
      <c r="CJ12" s="1599"/>
      <c r="CK12" s="667">
        <v>0.38541666666666669</v>
      </c>
      <c r="CL12" s="1079"/>
      <c r="CM12" s="1079"/>
      <c r="CN12" s="1079"/>
      <c r="CO12" s="1079"/>
      <c r="CP12" s="1079"/>
      <c r="CQ12" s="468"/>
      <c r="CR12" s="466"/>
      <c r="CS12" s="676">
        <v>0.38541666666666669</v>
      </c>
      <c r="CT12" s="1538"/>
      <c r="CU12" s="1532"/>
      <c r="CV12" s="1532"/>
      <c r="CW12" s="1532"/>
      <c r="CX12" s="1532"/>
      <c r="CY12" s="1532"/>
      <c r="CZ12" s="1532"/>
      <c r="DA12" s="1535"/>
      <c r="DB12" s="667">
        <v>0.38541666666666669</v>
      </c>
      <c r="DC12" s="460"/>
      <c r="DD12" s="460"/>
      <c r="DE12" s="460"/>
      <c r="DF12" s="460"/>
      <c r="DG12" s="180"/>
      <c r="DH12" s="167"/>
      <c r="DI12" s="466"/>
    </row>
    <row r="13" spans="1:114" ht="12.75" customHeight="1" thickBot="1" x14ac:dyDescent="0.25">
      <c r="A13" s="188" t="s">
        <v>98</v>
      </c>
      <c r="B13" s="189">
        <v>3</v>
      </c>
      <c r="C13" s="189" t="s">
        <v>209</v>
      </c>
      <c r="D13" s="189">
        <v>1.5</v>
      </c>
      <c r="E13" s="189"/>
      <c r="F13" s="189">
        <v>64</v>
      </c>
      <c r="G13" s="190">
        <v>8</v>
      </c>
      <c r="H13" s="186" t="s">
        <v>210</v>
      </c>
      <c r="I13" s="186" t="s">
        <v>101</v>
      </c>
      <c r="J13" s="186" t="s">
        <v>102</v>
      </c>
      <c r="K13" s="186" t="s">
        <v>103</v>
      </c>
      <c r="M13" s="278">
        <v>0.39583333333333298</v>
      </c>
      <c r="N13" s="1498"/>
      <c r="O13" s="1500"/>
      <c r="P13" s="1500"/>
      <c r="Q13" s="1501"/>
      <c r="R13" s="352">
        <v>0.39583333333333298</v>
      </c>
      <c r="S13" s="1432"/>
      <c r="T13" s="1435"/>
      <c r="U13" s="352">
        <v>0.39583333333333298</v>
      </c>
      <c r="V13" s="1498"/>
      <c r="W13" s="1500"/>
      <c r="X13" s="1500"/>
      <c r="Y13" s="1501"/>
      <c r="Z13" s="352">
        <v>0.39583333333333298</v>
      </c>
      <c r="AA13" s="1628"/>
      <c r="AB13" s="1435"/>
      <c r="AC13" s="278">
        <v>0.39583333333333298</v>
      </c>
      <c r="AD13" s="1320"/>
      <c r="AE13" s="1285"/>
      <c r="AF13" s="1285"/>
      <c r="AG13" s="1285"/>
      <c r="AH13" s="1378" t="s">
        <v>534</v>
      </c>
      <c r="AI13" s="1378" t="s">
        <v>535</v>
      </c>
      <c r="AJ13" s="1378" t="s">
        <v>536</v>
      </c>
      <c r="AK13" s="1522" t="s">
        <v>537</v>
      </c>
      <c r="AL13" s="667">
        <v>0.39583333333333331</v>
      </c>
      <c r="AM13" s="1484"/>
      <c r="AN13" s="1487"/>
      <c r="AO13" s="1489"/>
      <c r="AP13" s="1492"/>
      <c r="AQ13" s="1492"/>
      <c r="AR13" s="1516"/>
      <c r="AS13" s="466"/>
      <c r="AT13" s="278">
        <v>0.39583333333333298</v>
      </c>
      <c r="AW13" s="1544" t="s">
        <v>538</v>
      </c>
      <c r="AX13" s="1545" t="s">
        <v>539</v>
      </c>
      <c r="AY13" s="1544"/>
      <c r="AZ13" s="1544"/>
      <c r="BA13" s="1544"/>
      <c r="BB13" s="1545"/>
      <c r="BC13" s="278">
        <v>0.39583333333333298</v>
      </c>
      <c r="BD13" s="1550"/>
      <c r="BE13" s="1552"/>
      <c r="BF13" s="1553"/>
      <c r="BG13" s="1552"/>
      <c r="BH13" s="1552"/>
      <c r="BI13" s="1555"/>
      <c r="BJ13" s="466"/>
      <c r="BK13" s="278">
        <v>0.39583333333333298</v>
      </c>
      <c r="BT13" s="278">
        <v>0.39583333333333298</v>
      </c>
      <c r="BU13" s="1573"/>
      <c r="BV13" s="1560"/>
      <c r="BW13" s="1560"/>
      <c r="BX13" s="1560"/>
      <c r="BY13" s="1560"/>
      <c r="BZ13" s="1560"/>
      <c r="CA13" s="466"/>
      <c r="CB13" s="278">
        <v>0.39583333333333298</v>
      </c>
      <c r="CC13" s="1582"/>
      <c r="CD13" s="1585"/>
      <c r="CE13" s="1588"/>
      <c r="CF13" s="1590"/>
      <c r="CG13" s="1593"/>
      <c r="CH13" s="1596"/>
      <c r="CI13" s="1596"/>
      <c r="CJ13" s="1599"/>
      <c r="CK13" s="667">
        <v>0.39583333333333331</v>
      </c>
      <c r="CL13" s="1079"/>
      <c r="CM13" s="1079"/>
      <c r="CN13" s="1079"/>
      <c r="CO13" s="1079"/>
      <c r="CP13" s="1079"/>
      <c r="CQ13" s="468"/>
      <c r="CR13" s="466"/>
      <c r="CS13" s="676">
        <v>0.39583333333333331</v>
      </c>
      <c r="CT13" s="1538"/>
      <c r="CU13" s="1532"/>
      <c r="CV13" s="1532"/>
      <c r="CW13" s="1532"/>
      <c r="CX13" s="1532"/>
      <c r="CY13" s="1532"/>
      <c r="CZ13" s="1532"/>
      <c r="DA13" s="1535"/>
      <c r="DB13" s="667">
        <v>0.39583333333333331</v>
      </c>
      <c r="DC13" s="460"/>
      <c r="DD13" s="460"/>
      <c r="DE13" s="460"/>
      <c r="DF13" s="460"/>
      <c r="DG13" s="180"/>
      <c r="DH13" s="167"/>
      <c r="DI13" s="466"/>
    </row>
    <row r="14" spans="1:114" ht="12.75" customHeight="1" thickBot="1" x14ac:dyDescent="0.25">
      <c r="A14" s="188" t="s">
        <v>98</v>
      </c>
      <c r="B14" s="186">
        <v>3</v>
      </c>
      <c r="C14" s="188" t="s">
        <v>215</v>
      </c>
      <c r="D14" s="189"/>
      <c r="E14" s="189"/>
      <c r="F14" s="189">
        <v>64</v>
      </c>
      <c r="G14" s="189"/>
      <c r="H14" s="186" t="s">
        <v>169</v>
      </c>
      <c r="I14" s="186" t="s">
        <v>101</v>
      </c>
      <c r="J14" s="186" t="s">
        <v>102</v>
      </c>
      <c r="K14" s="186" t="s">
        <v>103</v>
      </c>
      <c r="M14" s="278">
        <v>0.40625</v>
      </c>
      <c r="N14" s="1498"/>
      <c r="O14" s="1500"/>
      <c r="P14" s="1500"/>
      <c r="Q14" s="1501"/>
      <c r="R14" s="352">
        <v>0.40625</v>
      </c>
      <c r="S14" s="1432"/>
      <c r="T14" s="1435"/>
      <c r="U14" s="352">
        <v>0.40625</v>
      </c>
      <c r="V14" s="1498"/>
      <c r="W14" s="1500"/>
      <c r="X14" s="1500"/>
      <c r="Y14" s="1501"/>
      <c r="Z14" s="352">
        <v>0.40625</v>
      </c>
      <c r="AA14" s="1628"/>
      <c r="AB14" s="1435"/>
      <c r="AC14" s="278">
        <v>0.40625</v>
      </c>
      <c r="AD14" s="1320"/>
      <c r="AE14" s="1285"/>
      <c r="AF14" s="1285"/>
      <c r="AG14" s="1285"/>
      <c r="AH14" s="1378"/>
      <c r="AI14" s="1378"/>
      <c r="AJ14" s="1378"/>
      <c r="AK14" s="1523"/>
      <c r="AL14" s="667">
        <v>0.40625</v>
      </c>
      <c r="AM14" s="1484"/>
      <c r="AN14" s="1487"/>
      <c r="AO14" s="1489"/>
      <c r="AP14" s="1492"/>
      <c r="AQ14" s="1492"/>
      <c r="AR14" s="1516"/>
      <c r="AS14" s="466"/>
      <c r="AT14" s="278">
        <v>0.40625</v>
      </c>
      <c r="AW14" s="1544"/>
      <c r="AX14" s="1545"/>
      <c r="AY14" s="1544"/>
      <c r="AZ14" s="1544"/>
      <c r="BA14" s="1544"/>
      <c r="BB14" s="1545"/>
      <c r="BC14" s="278">
        <v>0.40625</v>
      </c>
      <c r="BD14" s="1550"/>
      <c r="BE14" s="1552"/>
      <c r="BF14" s="1553"/>
      <c r="BG14" s="1552"/>
      <c r="BH14" s="1552"/>
      <c r="BI14" s="1555"/>
      <c r="BJ14" s="466"/>
      <c r="BK14" s="278">
        <v>0.40625</v>
      </c>
      <c r="BT14" s="278">
        <v>0.40625</v>
      </c>
      <c r="BU14" s="1573"/>
      <c r="BV14" s="1560"/>
      <c r="BW14" s="1560"/>
      <c r="BX14" s="1560"/>
      <c r="BY14" s="1560"/>
      <c r="BZ14" s="1560"/>
      <c r="CA14" s="466"/>
      <c r="CB14" s="278">
        <v>0.40625</v>
      </c>
      <c r="CC14" s="1583"/>
      <c r="CD14" s="1586"/>
      <c r="CE14" s="1589"/>
      <c r="CF14" s="1591"/>
      <c r="CG14" s="1593"/>
      <c r="CH14" s="1596"/>
      <c r="CI14" s="1596"/>
      <c r="CJ14" s="1599"/>
      <c r="CK14" s="667">
        <v>0.40625</v>
      </c>
      <c r="CL14" s="1079"/>
      <c r="CM14" s="1079"/>
      <c r="CN14" s="1079"/>
      <c r="CO14" s="1079"/>
      <c r="CP14" s="1079"/>
      <c r="CQ14" s="468"/>
      <c r="CR14" s="466"/>
      <c r="CS14" s="676">
        <v>0.40625</v>
      </c>
      <c r="CT14" s="1538"/>
      <c r="CU14" s="1532"/>
      <c r="CV14" s="1532"/>
      <c r="CW14" s="1532"/>
      <c r="CX14" s="1532"/>
      <c r="CY14" s="1532"/>
      <c r="CZ14" s="1532"/>
      <c r="DA14" s="1535"/>
      <c r="DB14" s="667">
        <v>0.40625</v>
      </c>
      <c r="DC14" s="460"/>
      <c r="DD14" s="460"/>
      <c r="DE14" s="460"/>
      <c r="DF14" s="460"/>
      <c r="DG14" s="180"/>
      <c r="DH14" s="167"/>
      <c r="DI14" s="466"/>
    </row>
    <row r="15" spans="1:114" ht="12.75" customHeight="1" thickBot="1" x14ac:dyDescent="0.25">
      <c r="A15" s="188" t="s">
        <v>98</v>
      </c>
      <c r="B15" s="189">
        <v>4</v>
      </c>
      <c r="C15" s="189" t="s">
        <v>216</v>
      </c>
      <c r="D15" s="189">
        <v>3</v>
      </c>
      <c r="E15" s="189"/>
      <c r="F15" s="189">
        <v>65</v>
      </c>
      <c r="G15" s="190">
        <v>8</v>
      </c>
      <c r="H15" s="186" t="s">
        <v>201</v>
      </c>
      <c r="I15" s="186" t="s">
        <v>202</v>
      </c>
      <c r="J15" s="186" t="s">
        <v>102</v>
      </c>
      <c r="K15" s="186" t="s">
        <v>203</v>
      </c>
      <c r="M15" s="278">
        <v>0.41666666666666702</v>
      </c>
      <c r="N15" s="1498"/>
      <c r="O15" s="1500"/>
      <c r="P15" s="1500"/>
      <c r="Q15" s="1501"/>
      <c r="R15" s="352">
        <v>0.41666666666666702</v>
      </c>
      <c r="S15" s="1432"/>
      <c r="T15" s="1435"/>
      <c r="U15" s="352">
        <v>0.41666666666666702</v>
      </c>
      <c r="V15" s="1498"/>
      <c r="W15" s="1500"/>
      <c r="X15" s="1500"/>
      <c r="Y15" s="1501"/>
      <c r="Z15" s="352">
        <v>0.41666666666666702</v>
      </c>
      <c r="AA15" s="1628"/>
      <c r="AB15" s="1435"/>
      <c r="AC15" s="278">
        <v>0.41666666666666702</v>
      </c>
      <c r="AD15" s="1320"/>
      <c r="AE15" s="1285"/>
      <c r="AF15" s="1285"/>
      <c r="AG15" s="1285"/>
      <c r="AH15" s="1378"/>
      <c r="AI15" s="1378"/>
      <c r="AJ15" s="1378"/>
      <c r="AK15" s="1523"/>
      <c r="AL15" s="667">
        <v>0.41666666666666669</v>
      </c>
      <c r="AM15" s="1484"/>
      <c r="AN15" s="1487"/>
      <c r="AO15" s="1489"/>
      <c r="AP15" s="1492"/>
      <c r="AQ15" s="1492"/>
      <c r="AR15" s="1516"/>
      <c r="AS15" s="469"/>
      <c r="AT15" s="278">
        <v>0.41666666666666702</v>
      </c>
      <c r="AW15" s="1544"/>
      <c r="AX15" s="1545"/>
      <c r="AY15" s="1544"/>
      <c r="AZ15" s="1544"/>
      <c r="BA15" s="1544"/>
      <c r="BB15" s="1545"/>
      <c r="BC15" s="278">
        <v>0.41666666666666702</v>
      </c>
      <c r="BD15" s="1550"/>
      <c r="BE15" s="1552"/>
      <c r="BF15" s="1553"/>
      <c r="BG15" s="1552"/>
      <c r="BH15" s="1552"/>
      <c r="BI15" s="1555"/>
      <c r="BJ15" s="469"/>
      <c r="BK15" s="278">
        <v>0.41666666666666702</v>
      </c>
      <c r="BL15" s="408">
        <v>0.41319444444444442</v>
      </c>
      <c r="BM15" s="875">
        <v>0.41666666666666669</v>
      </c>
      <c r="BN15" s="948">
        <v>0.4201388888888889</v>
      </c>
      <c r="BO15" s="875">
        <v>0.4236111111111111</v>
      </c>
      <c r="BP15" s="250"/>
      <c r="BQ15" s="250"/>
      <c r="BR15" s="250"/>
      <c r="BS15" s="250"/>
      <c r="BT15" s="278">
        <v>0.41666666666666702</v>
      </c>
      <c r="BU15" s="1573"/>
      <c r="BV15" s="1560"/>
      <c r="BW15" s="1560"/>
      <c r="BX15" s="1560"/>
      <c r="BY15" s="1560"/>
      <c r="BZ15" s="1560"/>
      <c r="CA15" s="469"/>
      <c r="CB15" s="278">
        <v>0.41666666666666702</v>
      </c>
      <c r="CC15" s="546"/>
      <c r="CD15" s="552"/>
      <c r="CE15" s="552"/>
      <c r="CF15" s="552"/>
      <c r="CG15" s="1593"/>
      <c r="CH15" s="1596"/>
      <c r="CI15" s="1596"/>
      <c r="CJ15" s="1599"/>
      <c r="CK15" s="667">
        <v>0.41666666666666669</v>
      </c>
      <c r="CL15" s="1079"/>
      <c r="CM15" s="1079"/>
      <c r="CN15" s="1079"/>
      <c r="CO15" s="1079"/>
      <c r="CP15" s="1079"/>
      <c r="CQ15" s="468"/>
      <c r="CR15" s="469"/>
      <c r="CS15" s="676">
        <v>0.41666666666666669</v>
      </c>
      <c r="CT15" s="1538"/>
      <c r="CU15" s="1532"/>
      <c r="CV15" s="1532"/>
      <c r="CW15" s="1532"/>
      <c r="CX15" s="1532"/>
      <c r="CY15" s="1532"/>
      <c r="CZ15" s="1532"/>
      <c r="DA15" s="1535"/>
      <c r="DB15" s="667">
        <v>0.41666666666666669</v>
      </c>
      <c r="DC15" s="455"/>
      <c r="DD15" s="455"/>
      <c r="DE15" s="455"/>
      <c r="DF15" s="455"/>
      <c r="DG15" s="180"/>
      <c r="DH15" s="167"/>
      <c r="DI15" s="469"/>
    </row>
    <row r="16" spans="1:114" ht="12.75" customHeight="1" thickBot="1" x14ac:dyDescent="0.25">
      <c r="A16" s="188" t="s">
        <v>98</v>
      </c>
      <c r="B16" s="189">
        <v>4</v>
      </c>
      <c r="C16" s="189" t="s">
        <v>218</v>
      </c>
      <c r="D16" s="189">
        <v>1.5</v>
      </c>
      <c r="E16" s="189"/>
      <c r="F16" s="189">
        <v>65</v>
      </c>
      <c r="G16" s="190">
        <v>8</v>
      </c>
      <c r="H16" s="186" t="s">
        <v>100</v>
      </c>
      <c r="I16" s="186" t="s">
        <v>101</v>
      </c>
      <c r="J16" s="186" t="s">
        <v>102</v>
      </c>
      <c r="K16" s="186" t="s">
        <v>103</v>
      </c>
      <c r="M16" s="278">
        <v>0.42708333333333398</v>
      </c>
      <c r="N16" s="1498"/>
      <c r="O16" s="1500"/>
      <c r="P16" s="1500"/>
      <c r="Q16" s="1501"/>
      <c r="R16" s="352">
        <v>0.42708333333333398</v>
      </c>
      <c r="S16" s="1432"/>
      <c r="T16" s="1435"/>
      <c r="U16" s="352">
        <v>0.42708333333333398</v>
      </c>
      <c r="V16" s="1498"/>
      <c r="W16" s="1500"/>
      <c r="X16" s="1500"/>
      <c r="Y16" s="1501"/>
      <c r="Z16" s="352">
        <v>0.42708333333333398</v>
      </c>
      <c r="AA16" s="1628"/>
      <c r="AB16" s="1435"/>
      <c r="AC16" s="278">
        <v>0.42708333333333398</v>
      </c>
      <c r="AD16" s="1320"/>
      <c r="AE16" s="1285"/>
      <c r="AF16" s="1285"/>
      <c r="AG16" s="1285"/>
      <c r="AH16" s="1378"/>
      <c r="AI16" s="1378"/>
      <c r="AJ16" s="1378"/>
      <c r="AK16" s="1523"/>
      <c r="AL16" s="667">
        <v>0.42708333333333331</v>
      </c>
      <c r="AM16" s="1484"/>
      <c r="AN16" s="1487"/>
      <c r="AO16" s="1489"/>
      <c r="AP16" s="1492"/>
      <c r="AQ16" s="1492"/>
      <c r="AR16" s="1516"/>
      <c r="AS16" s="469"/>
      <c r="AT16" s="278">
        <v>0.42708333333333398</v>
      </c>
      <c r="AW16" s="1544"/>
      <c r="AX16" s="1545"/>
      <c r="AY16" s="1544"/>
      <c r="AZ16" s="1544"/>
      <c r="BA16" s="1544"/>
      <c r="BB16" s="1545"/>
      <c r="BC16" s="278">
        <v>0.42708333333333398</v>
      </c>
      <c r="BD16" s="1550"/>
      <c r="BE16" s="1552"/>
      <c r="BF16" s="1553"/>
      <c r="BG16" s="1552"/>
      <c r="BH16" s="1552"/>
      <c r="BI16" s="1555"/>
      <c r="BJ16" s="469"/>
      <c r="BK16" s="278">
        <v>0.42708333333333398</v>
      </c>
      <c r="BL16" s="1562" t="s">
        <v>540</v>
      </c>
      <c r="BM16" s="1565" t="s">
        <v>541</v>
      </c>
      <c r="BN16" s="1565" t="s">
        <v>542</v>
      </c>
      <c r="BO16" s="1565" t="s">
        <v>543</v>
      </c>
      <c r="BP16" s="949"/>
      <c r="BQ16" s="293"/>
      <c r="BR16" s="293"/>
      <c r="BS16" s="293"/>
      <c r="BT16" s="278">
        <v>0.42708333333333398</v>
      </c>
      <c r="BU16" s="1573"/>
      <c r="BV16" s="1560"/>
      <c r="BW16" s="1560"/>
      <c r="BX16" s="1560"/>
      <c r="BY16" s="1560"/>
      <c r="BZ16" s="1560"/>
      <c r="CA16" s="469"/>
      <c r="CB16" s="278">
        <v>0.42708333333333398</v>
      </c>
      <c r="CC16" s="536"/>
      <c r="CD16" s="549"/>
      <c r="CE16" s="536"/>
      <c r="CF16" s="536"/>
      <c r="CG16" s="1594"/>
      <c r="CH16" s="1597"/>
      <c r="CI16" s="1597"/>
      <c r="CJ16" s="1600"/>
      <c r="CK16" s="667">
        <v>0.42708333333333331</v>
      </c>
      <c r="CL16" s="1079"/>
      <c r="CM16" s="1079"/>
      <c r="CN16" s="1079"/>
      <c r="CO16" s="1079"/>
      <c r="CP16" s="1079"/>
      <c r="CQ16" s="468"/>
      <c r="CR16" s="469"/>
      <c r="CS16" s="676">
        <v>0.42708333333333331</v>
      </c>
      <c r="CT16" s="1538"/>
      <c r="CU16" s="1532"/>
      <c r="CV16" s="1532"/>
      <c r="CW16" s="1532"/>
      <c r="CX16" s="1532"/>
      <c r="CY16" s="1532"/>
      <c r="CZ16" s="1532"/>
      <c r="DA16" s="1535"/>
      <c r="DB16" s="667">
        <v>0.42708333333333331</v>
      </c>
      <c r="DC16" s="458"/>
      <c r="DD16" s="458"/>
      <c r="DE16" s="719"/>
      <c r="DF16" s="476"/>
      <c r="DG16" s="165"/>
      <c r="DH16" s="167"/>
      <c r="DI16" s="469"/>
    </row>
    <row r="17" spans="1:113" ht="12.75" customHeight="1" x14ac:dyDescent="0.2">
      <c r="A17" s="188" t="s">
        <v>98</v>
      </c>
      <c r="B17" s="189">
        <v>4</v>
      </c>
      <c r="C17" s="189" t="s">
        <v>219</v>
      </c>
      <c r="D17" s="189"/>
      <c r="E17" s="189"/>
      <c r="F17" s="189">
        <v>65</v>
      </c>
      <c r="G17" s="189"/>
      <c r="H17" s="186" t="s">
        <v>220</v>
      </c>
      <c r="I17" s="186" t="s">
        <v>101</v>
      </c>
      <c r="J17" s="186" t="s">
        <v>102</v>
      </c>
      <c r="K17" s="188" t="s">
        <v>221</v>
      </c>
      <c r="M17" s="278">
        <v>0.4375</v>
      </c>
      <c r="N17" s="1498"/>
      <c r="O17" s="1500"/>
      <c r="P17" s="1500"/>
      <c r="Q17" s="1501"/>
      <c r="R17" s="352">
        <v>0.4375</v>
      </c>
      <c r="S17" s="1432"/>
      <c r="T17" s="1435"/>
      <c r="U17" s="352">
        <v>0.4375</v>
      </c>
      <c r="V17" s="1498"/>
      <c r="W17" s="1500"/>
      <c r="X17" s="1500"/>
      <c r="Y17" s="1501"/>
      <c r="Z17" s="352">
        <v>0.4375</v>
      </c>
      <c r="AA17" s="1628"/>
      <c r="AB17" s="1435"/>
      <c r="AC17" s="278">
        <v>0.4375</v>
      </c>
      <c r="AD17" s="1320"/>
      <c r="AE17" s="1285"/>
      <c r="AF17" s="1285"/>
      <c r="AG17" s="1285"/>
      <c r="AH17" s="1378"/>
      <c r="AI17" s="1378"/>
      <c r="AJ17" s="1378"/>
      <c r="AK17" s="1523"/>
      <c r="AL17" s="667">
        <v>0.4375</v>
      </c>
      <c r="AM17" s="1484"/>
      <c r="AN17" s="1487"/>
      <c r="AO17" s="1489"/>
      <c r="AP17" s="1492"/>
      <c r="AQ17" s="1492"/>
      <c r="AR17" s="1516"/>
      <c r="AS17" s="1380" t="s">
        <v>217</v>
      </c>
      <c r="AT17" s="278">
        <v>0.4375</v>
      </c>
      <c r="AW17" s="1544"/>
      <c r="AX17" s="1545"/>
      <c r="AY17" s="1544"/>
      <c r="AZ17" s="1544"/>
      <c r="BA17" s="1544"/>
      <c r="BB17" s="1545"/>
      <c r="BC17" s="278">
        <v>0.4375</v>
      </c>
      <c r="BD17" s="1550"/>
      <c r="BE17" s="1552"/>
      <c r="BF17" s="1553"/>
      <c r="BG17" s="1552"/>
      <c r="BH17" s="1552"/>
      <c r="BI17" s="1555"/>
      <c r="BJ17" s="1380" t="s">
        <v>217</v>
      </c>
      <c r="BK17" s="278">
        <v>0.4375</v>
      </c>
      <c r="BL17" s="1563"/>
      <c r="BM17" s="1566"/>
      <c r="BN17" s="1566"/>
      <c r="BO17" s="1566"/>
      <c r="BP17" s="950">
        <v>0.43402777777777773</v>
      </c>
      <c r="BQ17" s="875">
        <v>0.4375</v>
      </c>
      <c r="BR17" s="875">
        <v>0.44097222222222227</v>
      </c>
      <c r="BS17" s="875">
        <v>0.44444444444444442</v>
      </c>
      <c r="BT17" s="278">
        <v>0.4375</v>
      </c>
      <c r="BU17" s="1573"/>
      <c r="BV17" s="1560"/>
      <c r="BW17" s="1560"/>
      <c r="BX17" s="1560"/>
      <c r="BY17" s="1560"/>
      <c r="BZ17" s="1560"/>
      <c r="CA17" s="1380" t="s">
        <v>217</v>
      </c>
      <c r="CB17" s="278">
        <v>0.4375</v>
      </c>
      <c r="CC17" s="1601" t="s">
        <v>544</v>
      </c>
      <c r="CD17" s="1604" t="s">
        <v>545</v>
      </c>
      <c r="CE17" s="1604" t="s">
        <v>546</v>
      </c>
      <c r="CF17" s="1607" t="s">
        <v>547</v>
      </c>
      <c r="CG17" s="536"/>
      <c r="CH17" s="536"/>
      <c r="CI17" s="536"/>
      <c r="CJ17" s="536"/>
      <c r="CK17" s="667">
        <v>0.4375</v>
      </c>
      <c r="CL17" s="536"/>
      <c r="CM17" s="536"/>
      <c r="CN17" s="536"/>
      <c r="CO17" s="536"/>
      <c r="CP17" s="536"/>
      <c r="CQ17" s="468"/>
      <c r="CR17" s="1380" t="s">
        <v>217</v>
      </c>
      <c r="CS17" s="676">
        <v>0.4375</v>
      </c>
      <c r="CT17" s="1538"/>
      <c r="CU17" s="1532"/>
      <c r="CV17" s="1532"/>
      <c r="CW17" s="1532"/>
      <c r="CX17" s="1532"/>
      <c r="CY17" s="1532"/>
      <c r="CZ17" s="1532"/>
      <c r="DA17" s="1535"/>
      <c r="DB17" s="667">
        <v>0.4375</v>
      </c>
      <c r="DC17" s="460"/>
      <c r="DD17" s="460"/>
      <c r="DE17" s="460"/>
      <c r="DF17" s="694"/>
      <c r="DG17" s="165"/>
      <c r="DH17" s="167"/>
      <c r="DI17" s="1380" t="s">
        <v>217</v>
      </c>
    </row>
    <row r="18" spans="1:113" ht="12.75" customHeight="1" x14ac:dyDescent="0.2">
      <c r="A18" s="188" t="s">
        <v>98</v>
      </c>
      <c r="B18" s="189">
        <v>4</v>
      </c>
      <c r="C18" s="189" t="s">
        <v>225</v>
      </c>
      <c r="D18" s="189">
        <v>1.5</v>
      </c>
      <c r="E18" s="189"/>
      <c r="F18" s="189">
        <v>65</v>
      </c>
      <c r="G18" s="190">
        <v>8</v>
      </c>
      <c r="H18" s="186" t="s">
        <v>226</v>
      </c>
      <c r="I18" s="186" t="s">
        <v>227</v>
      </c>
      <c r="J18" s="186" t="s">
        <v>102</v>
      </c>
      <c r="K18" s="186" t="s">
        <v>103</v>
      </c>
      <c r="M18" s="278">
        <v>0.44791666666666702</v>
      </c>
      <c r="N18" s="1498"/>
      <c r="O18" s="1500"/>
      <c r="P18" s="1500"/>
      <c r="Q18" s="1501"/>
      <c r="R18" s="352">
        <v>0.44791666666666702</v>
      </c>
      <c r="S18" s="1432"/>
      <c r="T18" s="1435"/>
      <c r="U18" s="352">
        <v>0.44791666666666702</v>
      </c>
      <c r="V18" s="1498"/>
      <c r="W18" s="1500"/>
      <c r="X18" s="1500"/>
      <c r="Y18" s="1501"/>
      <c r="Z18" s="352">
        <v>0.44791666666666702</v>
      </c>
      <c r="AA18" s="1628"/>
      <c r="AB18" s="1435"/>
      <c r="AC18" s="278">
        <v>0.44791666666666702</v>
      </c>
      <c r="AD18" s="1320"/>
      <c r="AE18" s="1285"/>
      <c r="AF18" s="1285"/>
      <c r="AG18" s="1285"/>
      <c r="AH18" s="1378"/>
      <c r="AI18" s="1378"/>
      <c r="AJ18" s="1378"/>
      <c r="AK18" s="1523"/>
      <c r="AL18" s="667">
        <v>0.44791666666666669</v>
      </c>
      <c r="AM18" s="1484"/>
      <c r="AN18" s="1487"/>
      <c r="AO18" s="1489"/>
      <c r="AP18" s="1492"/>
      <c r="AQ18" s="1492"/>
      <c r="AR18" s="1516"/>
      <c r="AS18" s="1380"/>
      <c r="AT18" s="278">
        <v>0.44791666666666702</v>
      </c>
      <c r="AW18" s="1544"/>
      <c r="AX18" s="1545"/>
      <c r="AY18" s="1544"/>
      <c r="AZ18" s="1544"/>
      <c r="BA18" s="1544"/>
      <c r="BB18" s="1545"/>
      <c r="BC18" s="278">
        <v>0.44791666666666702</v>
      </c>
      <c r="BD18" s="1551"/>
      <c r="BE18" s="1552"/>
      <c r="BF18" s="1553"/>
      <c r="BG18" s="1552"/>
      <c r="BH18" s="1552"/>
      <c r="BI18" s="1555"/>
      <c r="BJ18" s="1380"/>
      <c r="BK18" s="278">
        <v>0.44791666666666702</v>
      </c>
      <c r="BL18" s="1563"/>
      <c r="BM18" s="1566"/>
      <c r="BN18" s="1566"/>
      <c r="BO18" s="1566"/>
      <c r="BP18" s="1565" t="s">
        <v>548</v>
      </c>
      <c r="BQ18" s="1565" t="s">
        <v>549</v>
      </c>
      <c r="BR18" s="1565" t="s">
        <v>550</v>
      </c>
      <c r="BS18" s="1569" t="s">
        <v>551</v>
      </c>
      <c r="BT18" s="278">
        <v>0.44791666666666702</v>
      </c>
      <c r="BU18" s="1574"/>
      <c r="BV18" s="1560"/>
      <c r="BW18" s="1560"/>
      <c r="BX18" s="1560"/>
      <c r="BY18" s="1560"/>
      <c r="BZ18" s="1560"/>
      <c r="CA18" s="1380"/>
      <c r="CB18" s="278">
        <v>0.44791666666666702</v>
      </c>
      <c r="CC18" s="1602"/>
      <c r="CD18" s="1605"/>
      <c r="CE18" s="1605"/>
      <c r="CF18" s="1608"/>
      <c r="CG18" s="536"/>
      <c r="CH18" s="549"/>
      <c r="CI18" s="549"/>
      <c r="CJ18" s="536"/>
      <c r="CK18" s="667">
        <v>0.44791666666666669</v>
      </c>
      <c r="CL18" s="536"/>
      <c r="CM18" s="536"/>
      <c r="CN18" s="536"/>
      <c r="CO18" s="536"/>
      <c r="CP18" s="536"/>
      <c r="CQ18" s="468"/>
      <c r="CR18" s="1380"/>
      <c r="CS18" s="676">
        <v>0.44791666666666669</v>
      </c>
      <c r="CT18" s="1538"/>
      <c r="CU18" s="1532"/>
      <c r="CV18" s="1532"/>
      <c r="CW18" s="1532"/>
      <c r="CX18" s="1532"/>
      <c r="CY18" s="1532"/>
      <c r="CZ18" s="1532"/>
      <c r="DA18" s="1535"/>
      <c r="DB18" s="667">
        <v>0.44791666666666669</v>
      </c>
      <c r="DC18" s="460"/>
      <c r="DD18" s="460"/>
      <c r="DE18" s="460"/>
      <c r="DF18" s="694"/>
      <c r="DG18" s="165"/>
      <c r="DH18" s="167"/>
      <c r="DI18" s="1380"/>
    </row>
    <row r="19" spans="1:113" ht="12.75" customHeight="1" x14ac:dyDescent="0.2">
      <c r="A19" s="188" t="s">
        <v>98</v>
      </c>
      <c r="B19" s="189">
        <v>4</v>
      </c>
      <c r="C19" s="189" t="s">
        <v>231</v>
      </c>
      <c r="D19" s="189"/>
      <c r="E19" s="189"/>
      <c r="F19" s="189">
        <v>65</v>
      </c>
      <c r="G19" s="189"/>
      <c r="H19" s="186" t="s">
        <v>220</v>
      </c>
      <c r="I19" s="186" t="s">
        <v>101</v>
      </c>
      <c r="J19" s="186" t="s">
        <v>102</v>
      </c>
      <c r="K19" s="188" t="s">
        <v>221</v>
      </c>
      <c r="M19" s="278">
        <v>0.45833333333333398</v>
      </c>
      <c r="N19" s="1498"/>
      <c r="O19" s="1500"/>
      <c r="P19" s="1500"/>
      <c r="Q19" s="1501"/>
      <c r="R19" s="352">
        <v>0.45833333333333398</v>
      </c>
      <c r="S19" s="1432"/>
      <c r="T19" s="1435"/>
      <c r="U19" s="352">
        <v>0.45833333333333398</v>
      </c>
      <c r="V19" s="1498"/>
      <c r="W19" s="1500"/>
      <c r="X19" s="1500"/>
      <c r="Y19" s="1501"/>
      <c r="Z19" s="352">
        <v>0.45833333333333398</v>
      </c>
      <c r="AA19" s="1628"/>
      <c r="AB19" s="1435"/>
      <c r="AC19" s="278">
        <v>0.45833333333333398</v>
      </c>
      <c r="AD19" s="1320"/>
      <c r="AE19" s="1285"/>
      <c r="AF19" s="1285"/>
      <c r="AG19" s="1525"/>
      <c r="AH19" s="1378"/>
      <c r="AI19" s="1378"/>
      <c r="AJ19" s="1378"/>
      <c r="AK19" s="1523"/>
      <c r="AL19" s="667">
        <v>0.45833333333333331</v>
      </c>
      <c r="AM19" s="1484"/>
      <c r="AN19" s="1487"/>
      <c r="AO19" s="1489"/>
      <c r="AP19" s="1492"/>
      <c r="AQ19" s="1492"/>
      <c r="AR19" s="1516"/>
      <c r="AS19" s="1380"/>
      <c r="AT19" s="278">
        <v>0.45833333333333398</v>
      </c>
      <c r="AW19" s="1544"/>
      <c r="AX19" s="1545"/>
      <c r="AY19" s="1544"/>
      <c r="AZ19" s="1544"/>
      <c r="BA19" s="1544"/>
      <c r="BB19" s="1545"/>
      <c r="BC19" s="278">
        <v>0.45833333333333398</v>
      </c>
      <c r="BD19" s="701"/>
      <c r="BE19" s="702"/>
      <c r="BF19" s="702"/>
      <c r="BG19" s="1552"/>
      <c r="BH19" s="1552"/>
      <c r="BI19" s="1556"/>
      <c r="BJ19" s="1380"/>
      <c r="BK19" s="278">
        <v>0.45833333333333398</v>
      </c>
      <c r="BL19" s="1563"/>
      <c r="BM19" s="1566"/>
      <c r="BN19" s="1566"/>
      <c r="BO19" s="1566"/>
      <c r="BP19" s="1566"/>
      <c r="BQ19" s="1566"/>
      <c r="BR19" s="1566"/>
      <c r="BS19" s="1570"/>
      <c r="BT19" s="278">
        <v>0.45833333333333398</v>
      </c>
      <c r="BU19" s="701"/>
      <c r="BV19" s="702"/>
      <c r="BW19" s="702"/>
      <c r="BX19" s="1560"/>
      <c r="BY19" s="1560"/>
      <c r="BZ19" s="1560"/>
      <c r="CA19" s="1380"/>
      <c r="CB19" s="278">
        <v>0.45833333333333398</v>
      </c>
      <c r="CC19" s="1602"/>
      <c r="CD19" s="1605"/>
      <c r="CE19" s="1605"/>
      <c r="CF19" s="1609"/>
      <c r="CG19" s="1604" t="s">
        <v>552</v>
      </c>
      <c r="CH19" s="1607" t="s">
        <v>553</v>
      </c>
      <c r="CI19" s="1604" t="s">
        <v>554</v>
      </c>
      <c r="CJ19" s="1611" t="s">
        <v>555</v>
      </c>
      <c r="CK19" s="667">
        <v>0.45833333333333331</v>
      </c>
      <c r="CL19" s="1079"/>
      <c r="CM19" s="1079"/>
      <c r="CN19" s="1079"/>
      <c r="CO19" s="1079"/>
      <c r="CP19" s="1079"/>
      <c r="CQ19" s="468"/>
      <c r="CR19" s="1380"/>
      <c r="CS19" s="676">
        <v>0.45833333333333331</v>
      </c>
      <c r="CT19" s="1538"/>
      <c r="CU19" s="1532"/>
      <c r="CV19" s="1532"/>
      <c r="CW19" s="1532"/>
      <c r="CX19" s="1532"/>
      <c r="CY19" s="1532"/>
      <c r="CZ19" s="1532"/>
      <c r="DA19" s="1535"/>
      <c r="DB19" s="667">
        <v>0.45833333333333331</v>
      </c>
      <c r="DC19" s="460"/>
      <c r="DD19" s="460"/>
      <c r="DE19" s="460"/>
      <c r="DF19" s="694"/>
      <c r="DG19" s="165"/>
      <c r="DH19" s="167"/>
      <c r="DI19" s="1380"/>
    </row>
    <row r="20" spans="1:113" ht="12.75" customHeight="1" x14ac:dyDescent="0.2">
      <c r="A20" s="188" t="s">
        <v>98</v>
      </c>
      <c r="B20" s="189">
        <v>6</v>
      </c>
      <c r="C20" s="189" t="s">
        <v>244</v>
      </c>
      <c r="D20" s="189"/>
      <c r="E20" s="189"/>
      <c r="F20" s="189">
        <v>67</v>
      </c>
      <c r="G20" s="189"/>
      <c r="H20" s="186" t="s">
        <v>100</v>
      </c>
      <c r="I20" s="186" t="s">
        <v>101</v>
      </c>
      <c r="J20" s="186" t="s">
        <v>102</v>
      </c>
      <c r="K20" s="186" t="s">
        <v>103</v>
      </c>
      <c r="M20" s="278">
        <v>0.46875</v>
      </c>
      <c r="N20" s="1498"/>
      <c r="O20" s="1500"/>
      <c r="P20" s="1500"/>
      <c r="Q20" s="1501"/>
      <c r="R20" s="352">
        <v>0.46875</v>
      </c>
      <c r="S20" s="1432"/>
      <c r="T20" s="1435"/>
      <c r="U20" s="352">
        <v>0.46875</v>
      </c>
      <c r="V20" s="1498"/>
      <c r="W20" s="1500"/>
      <c r="X20" s="1500"/>
      <c r="Y20" s="1501"/>
      <c r="Z20" s="352">
        <v>0.46875</v>
      </c>
      <c r="AA20" s="1628"/>
      <c r="AB20" s="1435"/>
      <c r="AC20" s="278">
        <v>0.46875</v>
      </c>
      <c r="AD20" s="1320"/>
      <c r="AE20" s="1285"/>
      <c r="AF20" s="1285"/>
      <c r="AG20" s="1525"/>
      <c r="AH20" s="1378"/>
      <c r="AI20" s="1378"/>
      <c r="AJ20" s="1378"/>
      <c r="AK20" s="1523"/>
      <c r="AL20" s="667">
        <v>0.46875</v>
      </c>
      <c r="AM20" s="1484"/>
      <c r="AN20" s="1487"/>
      <c r="AO20" s="1489"/>
      <c r="AP20" s="1492"/>
      <c r="AQ20" s="1492"/>
      <c r="AR20" s="1516"/>
      <c r="AS20" s="469"/>
      <c r="AT20" s="278">
        <v>0.46875</v>
      </c>
      <c r="AU20" s="321">
        <v>0.47222222222222227</v>
      </c>
      <c r="AV20" s="321">
        <v>0.47569444444444442</v>
      </c>
      <c r="AW20" s="1544"/>
      <c r="AX20" s="1545"/>
      <c r="AY20" s="1544"/>
      <c r="AZ20" s="1544"/>
      <c r="BA20" s="1544"/>
      <c r="BB20" s="1545"/>
      <c r="BC20" s="278">
        <v>0.46875</v>
      </c>
      <c r="BJ20" s="469"/>
      <c r="BK20" s="278">
        <v>0.46875</v>
      </c>
      <c r="BL20" s="1563"/>
      <c r="BM20" s="1566"/>
      <c r="BN20" s="1566"/>
      <c r="BO20" s="1566"/>
      <c r="BP20" s="1566"/>
      <c r="BQ20" s="1566"/>
      <c r="BR20" s="1566"/>
      <c r="BS20" s="1570"/>
      <c r="BT20" s="278">
        <v>0.46875</v>
      </c>
      <c r="BU20" s="1502" t="s">
        <v>556</v>
      </c>
      <c r="BV20" s="1578" t="s">
        <v>557</v>
      </c>
      <c r="BW20" s="1560" t="s">
        <v>558</v>
      </c>
      <c r="BX20" s="702"/>
      <c r="BY20" s="702"/>
      <c r="BZ20" s="702"/>
      <c r="CA20" s="469"/>
      <c r="CB20" s="278">
        <v>0.46875</v>
      </c>
      <c r="CC20" s="1602"/>
      <c r="CD20" s="1605"/>
      <c r="CE20" s="1605"/>
      <c r="CF20" s="1609"/>
      <c r="CG20" s="1605"/>
      <c r="CH20" s="1608"/>
      <c r="CI20" s="1605"/>
      <c r="CJ20" s="1612"/>
      <c r="CK20" s="667">
        <v>0.46875</v>
      </c>
      <c r="CL20" s="1079"/>
      <c r="CM20" s="1079"/>
      <c r="CN20" s="1079"/>
      <c r="CO20" s="1079"/>
      <c r="CP20" s="1079"/>
      <c r="CQ20" s="468"/>
      <c r="CR20" s="469"/>
      <c r="CS20" s="676">
        <v>0.46875</v>
      </c>
      <c r="CT20" s="1539"/>
      <c r="CU20" s="1533"/>
      <c r="CV20" s="1533"/>
      <c r="CW20" s="1533"/>
      <c r="CX20" s="1532"/>
      <c r="CY20" s="1532"/>
      <c r="CZ20" s="1532"/>
      <c r="DA20" s="1535"/>
      <c r="DB20" s="667">
        <v>0.46875</v>
      </c>
      <c r="DC20" s="460"/>
      <c r="DD20" s="460"/>
      <c r="DE20" s="460"/>
      <c r="DF20" s="694"/>
      <c r="DG20" s="165"/>
      <c r="DH20" s="167"/>
      <c r="DI20" s="469"/>
    </row>
    <row r="21" spans="1:113" ht="12.75" customHeight="1" x14ac:dyDescent="0.2">
      <c r="A21" s="188" t="s">
        <v>98</v>
      </c>
      <c r="B21" s="189">
        <v>6</v>
      </c>
      <c r="C21" s="189" t="s">
        <v>245</v>
      </c>
      <c r="D21" s="189">
        <v>1.5</v>
      </c>
      <c r="E21" s="189"/>
      <c r="F21" s="189">
        <v>67</v>
      </c>
      <c r="G21" s="190">
        <v>8</v>
      </c>
      <c r="H21" s="186" t="s">
        <v>201</v>
      </c>
      <c r="I21" s="186" t="s">
        <v>202</v>
      </c>
      <c r="J21" s="186" t="s">
        <v>102</v>
      </c>
      <c r="K21" s="186" t="s">
        <v>203</v>
      </c>
      <c r="M21" s="278">
        <v>0.47916666666666702</v>
      </c>
      <c r="N21" s="1498"/>
      <c r="O21" s="1500"/>
      <c r="P21" s="1500"/>
      <c r="Q21" s="1501"/>
      <c r="R21" s="352">
        <v>0.47916666666666702</v>
      </c>
      <c r="S21" s="1432"/>
      <c r="T21" s="1435"/>
      <c r="U21" s="352">
        <v>0.47916666666666702</v>
      </c>
      <c r="V21" s="1498"/>
      <c r="W21" s="1500"/>
      <c r="X21" s="1500"/>
      <c r="Y21" s="1501"/>
      <c r="Z21" s="352">
        <v>0.47916666666666702</v>
      </c>
      <c r="AA21" s="1628"/>
      <c r="AB21" s="1435"/>
      <c r="AC21" s="278">
        <v>0.47916666666666702</v>
      </c>
      <c r="AD21" s="1320"/>
      <c r="AE21" s="1285"/>
      <c r="AF21" s="1285"/>
      <c r="AG21" s="1525"/>
      <c r="AH21" s="1378"/>
      <c r="AI21" s="1378"/>
      <c r="AJ21" s="1378"/>
      <c r="AK21" s="1523"/>
      <c r="AL21" s="667">
        <v>0.47916666666666669</v>
      </c>
      <c r="AM21" s="1484"/>
      <c r="AN21" s="1487"/>
      <c r="AO21" s="1489"/>
      <c r="AP21" s="1492"/>
      <c r="AQ21" s="1492"/>
      <c r="AR21" s="1516"/>
      <c r="AS21" s="469"/>
      <c r="AT21" s="278">
        <v>0.47916666666666702</v>
      </c>
      <c r="AU21" s="1546" t="s">
        <v>559</v>
      </c>
      <c r="AV21" s="1544" t="s">
        <v>560</v>
      </c>
      <c r="AW21" s="1544"/>
      <c r="AX21" s="1545"/>
      <c r="AY21" s="1544"/>
      <c r="AZ21" s="1544"/>
      <c r="BA21" s="1544"/>
      <c r="BB21" s="1545"/>
      <c r="BC21" s="278">
        <v>0.47916666666666702</v>
      </c>
      <c r="BD21" s="1549" t="s">
        <v>561</v>
      </c>
      <c r="BE21" s="1552" t="s">
        <v>562</v>
      </c>
      <c r="BF21" s="1552" t="s">
        <v>563</v>
      </c>
      <c r="BG21" s="702"/>
      <c r="BH21" s="702"/>
      <c r="BI21" s="702"/>
      <c r="BJ21" s="469"/>
      <c r="BK21" s="278">
        <v>0.47916666666666702</v>
      </c>
      <c r="BL21" s="1563"/>
      <c r="BM21" s="1566"/>
      <c r="BN21" s="1566"/>
      <c r="BO21" s="1566"/>
      <c r="BP21" s="1566"/>
      <c r="BQ21" s="1566"/>
      <c r="BR21" s="1566"/>
      <c r="BS21" s="1570"/>
      <c r="BT21" s="278">
        <v>0.47916666666666702</v>
      </c>
      <c r="BU21" s="1503"/>
      <c r="BV21" s="1578"/>
      <c r="BW21" s="1561"/>
      <c r="BX21" s="1560" t="s">
        <v>564</v>
      </c>
      <c r="BY21" s="1560" t="s">
        <v>565</v>
      </c>
      <c r="BZ21" s="1575" t="s">
        <v>566</v>
      </c>
      <c r="CA21" s="469"/>
      <c r="CB21" s="278">
        <v>0.47916666666666702</v>
      </c>
      <c r="CC21" s="1602"/>
      <c r="CD21" s="1605"/>
      <c r="CE21" s="1605"/>
      <c r="CF21" s="1609"/>
      <c r="CG21" s="1605"/>
      <c r="CH21" s="1608"/>
      <c r="CI21" s="1605"/>
      <c r="CJ21" s="1612"/>
      <c r="CK21" s="667">
        <v>0.47916666666666669</v>
      </c>
      <c r="CL21" s="1079"/>
      <c r="CM21" s="1079"/>
      <c r="CN21" s="1079"/>
      <c r="CO21" s="1079"/>
      <c r="CP21" s="1079"/>
      <c r="CQ21" s="468"/>
      <c r="CR21" s="469"/>
      <c r="CS21" s="676">
        <v>0.47916666666666669</v>
      </c>
      <c r="CX21" s="1532"/>
      <c r="CY21" s="1532"/>
      <c r="CZ21" s="1532"/>
      <c r="DA21" s="1535"/>
      <c r="DB21" s="667">
        <v>0.47916666666666669</v>
      </c>
      <c r="DC21" s="460"/>
      <c r="DD21" s="460"/>
      <c r="DE21" s="460"/>
      <c r="DF21" s="694"/>
      <c r="DG21" s="165"/>
      <c r="DH21" s="167"/>
      <c r="DI21" s="469"/>
    </row>
    <row r="22" spans="1:113" ht="12.75" customHeight="1" x14ac:dyDescent="0.2">
      <c r="A22" s="186" t="s">
        <v>258</v>
      </c>
      <c r="B22" s="189">
        <v>2</v>
      </c>
      <c r="C22" s="189" t="s">
        <v>121</v>
      </c>
      <c r="D22" s="189"/>
      <c r="E22" s="189"/>
      <c r="F22" s="189">
        <v>34</v>
      </c>
      <c r="G22" s="189"/>
      <c r="H22" s="186" t="s">
        <v>122</v>
      </c>
      <c r="I22" s="186" t="s">
        <v>101</v>
      </c>
      <c r="J22" s="186" t="s">
        <v>123</v>
      </c>
      <c r="K22" s="186" t="s">
        <v>103</v>
      </c>
      <c r="M22" s="278">
        <v>0.48958333333333398</v>
      </c>
      <c r="N22" s="1498"/>
      <c r="O22" s="1500"/>
      <c r="P22" s="1500"/>
      <c r="Q22" s="1501"/>
      <c r="R22" s="352">
        <v>0.48958333333333398</v>
      </c>
      <c r="S22" s="1432"/>
      <c r="T22" s="1435"/>
      <c r="U22" s="352">
        <v>0.48958333333333398</v>
      </c>
      <c r="V22" s="1498"/>
      <c r="W22" s="1500"/>
      <c r="X22" s="1500"/>
      <c r="Y22" s="1501"/>
      <c r="Z22" s="352">
        <v>0.48958333333333398</v>
      </c>
      <c r="AA22" s="1628"/>
      <c r="AB22" s="1435"/>
      <c r="AC22" s="278">
        <v>0.48958333333333398</v>
      </c>
      <c r="AD22" s="1321"/>
      <c r="AE22" s="1286"/>
      <c r="AF22" s="1286"/>
      <c r="AG22" s="1526"/>
      <c r="AH22" s="1378"/>
      <c r="AI22" s="1378"/>
      <c r="AJ22" s="1378"/>
      <c r="AK22" s="1523"/>
      <c r="AL22" s="667">
        <v>0.48958333333333331</v>
      </c>
      <c r="AM22" s="1485"/>
      <c r="AN22" s="1488"/>
      <c r="AO22" s="1490"/>
      <c r="AP22" s="1492"/>
      <c r="AQ22" s="1492"/>
      <c r="AR22" s="1516"/>
      <c r="AS22" s="466"/>
      <c r="AT22" s="278">
        <v>0.48958333333333398</v>
      </c>
      <c r="AU22" s="1547"/>
      <c r="AV22" s="1544"/>
      <c r="AW22" s="1544"/>
      <c r="AX22" s="1545"/>
      <c r="AY22" s="1544"/>
      <c r="AZ22" s="1544"/>
      <c r="BA22" s="1544"/>
      <c r="BB22" s="1545"/>
      <c r="BC22" s="278">
        <v>0.48958333333333398</v>
      </c>
      <c r="BD22" s="1550"/>
      <c r="BE22" s="1552"/>
      <c r="BF22" s="1553"/>
      <c r="BG22" s="1552" t="s">
        <v>567</v>
      </c>
      <c r="BH22" s="1552" t="s">
        <v>568</v>
      </c>
      <c r="BI22" s="1557" t="s">
        <v>506</v>
      </c>
      <c r="BJ22" s="466"/>
      <c r="BK22" s="278">
        <v>0.48958333333333398</v>
      </c>
      <c r="BL22" s="1563"/>
      <c r="BM22" s="1566"/>
      <c r="BN22" s="1566"/>
      <c r="BO22" s="1566"/>
      <c r="BP22" s="1566"/>
      <c r="BQ22" s="1566"/>
      <c r="BR22" s="1566"/>
      <c r="BS22" s="1570"/>
      <c r="BT22" s="278">
        <v>0.48958333333333398</v>
      </c>
      <c r="BU22" s="1503"/>
      <c r="BV22" s="1578"/>
      <c r="BW22" s="1561"/>
      <c r="BX22" s="1560"/>
      <c r="BY22" s="1560"/>
      <c r="BZ22" s="1576"/>
      <c r="CA22" s="466"/>
      <c r="CB22" s="278">
        <v>0.48958333333333398</v>
      </c>
      <c r="CC22" s="1602"/>
      <c r="CD22" s="1605"/>
      <c r="CE22" s="1605"/>
      <c r="CF22" s="1609"/>
      <c r="CG22" s="1605"/>
      <c r="CH22" s="1608"/>
      <c r="CI22" s="1605"/>
      <c r="CJ22" s="1612"/>
      <c r="CK22" s="667">
        <v>0.48958333333333331</v>
      </c>
      <c r="CL22" s="1079"/>
      <c r="CM22" s="1079"/>
      <c r="CN22" s="1079"/>
      <c r="CO22" s="1079"/>
      <c r="CP22" s="1079"/>
      <c r="CQ22" s="468"/>
      <c r="CR22" s="466"/>
      <c r="CS22" s="676">
        <v>0.48958333333333331</v>
      </c>
      <c r="CT22" s="701"/>
      <c r="CU22" s="624"/>
      <c r="CV22" s="624"/>
      <c r="CW22" s="476"/>
      <c r="CX22" s="1533"/>
      <c r="CY22" s="1533"/>
      <c r="CZ22" s="1533"/>
      <c r="DA22" s="1536"/>
      <c r="DB22" s="667">
        <v>0.48958333333333331</v>
      </c>
      <c r="DC22" s="460"/>
      <c r="DD22" s="460"/>
      <c r="DE22" s="460"/>
      <c r="DF22" s="694"/>
      <c r="DG22" s="165"/>
      <c r="DH22" s="167"/>
      <c r="DI22" s="466"/>
    </row>
    <row r="23" spans="1:113" ht="12.75" customHeight="1" x14ac:dyDescent="0.2">
      <c r="A23" s="186" t="s">
        <v>258</v>
      </c>
      <c r="B23" s="189">
        <v>2</v>
      </c>
      <c r="C23" s="189" t="s">
        <v>133</v>
      </c>
      <c r="D23" s="189"/>
      <c r="E23" s="189"/>
      <c r="F23" s="189">
        <v>34</v>
      </c>
      <c r="G23" s="189"/>
      <c r="H23" s="186" t="s">
        <v>100</v>
      </c>
      <c r="I23" s="186" t="s">
        <v>101</v>
      </c>
      <c r="J23" s="186" t="s">
        <v>102</v>
      </c>
      <c r="K23" s="186" t="s">
        <v>103</v>
      </c>
      <c r="M23" s="278">
        <v>0.5</v>
      </c>
      <c r="N23" s="1499"/>
      <c r="O23" s="1500"/>
      <c r="P23" s="1500"/>
      <c r="Q23" s="1501"/>
      <c r="R23" s="352">
        <v>0.5</v>
      </c>
      <c r="S23" s="1432"/>
      <c r="T23" s="1435"/>
      <c r="U23" s="352">
        <v>0.5</v>
      </c>
      <c r="V23" s="1499"/>
      <c r="W23" s="1500"/>
      <c r="X23" s="1500"/>
      <c r="Y23" s="1501"/>
      <c r="Z23" s="352">
        <v>0.5</v>
      </c>
      <c r="AA23" s="1628"/>
      <c r="AB23" s="1435"/>
      <c r="AC23" s="278">
        <v>0.5</v>
      </c>
      <c r="AD23" s="624"/>
      <c r="AE23" s="624"/>
      <c r="AF23" s="624"/>
      <c r="AG23"/>
      <c r="AH23" s="1378"/>
      <c r="AI23" s="1378"/>
      <c r="AJ23" s="1378"/>
      <c r="AK23" s="1523"/>
      <c r="AL23" s="667">
        <v>0.5</v>
      </c>
      <c r="AM23" s="382"/>
      <c r="AN23" s="665"/>
      <c r="AO23" s="665"/>
      <c r="AP23" s="1493"/>
      <c r="AQ23" s="1493"/>
      <c r="AR23" s="1517"/>
      <c r="AS23" s="466"/>
      <c r="AT23" s="278">
        <v>0.5</v>
      </c>
      <c r="AU23" s="1547"/>
      <c r="AV23" s="1544"/>
      <c r="AW23" s="1544"/>
      <c r="AX23" s="1544"/>
      <c r="AY23" s="386"/>
      <c r="AZ23" s="386"/>
      <c r="BA23" s="386"/>
      <c r="BB23" s="386"/>
      <c r="BC23" s="278">
        <v>0.5</v>
      </c>
      <c r="BD23" s="1550"/>
      <c r="BE23" s="1552"/>
      <c r="BF23" s="1553"/>
      <c r="BG23" s="1552"/>
      <c r="BH23" s="1552"/>
      <c r="BI23" s="1558"/>
      <c r="BJ23" s="466"/>
      <c r="BK23" s="278">
        <v>0.5</v>
      </c>
      <c r="BL23" s="1564"/>
      <c r="BM23" s="1567"/>
      <c r="BN23" s="1567"/>
      <c r="BO23" s="1567"/>
      <c r="BP23" s="1566"/>
      <c r="BQ23" s="1566"/>
      <c r="BR23" s="1566"/>
      <c r="BS23" s="1570"/>
      <c r="BT23" s="278">
        <v>0.5</v>
      </c>
      <c r="BU23" s="1503"/>
      <c r="BV23" s="1578"/>
      <c r="BW23" s="1561"/>
      <c r="BX23" s="1560"/>
      <c r="BY23" s="1560"/>
      <c r="BZ23" s="1576"/>
      <c r="CA23" s="466"/>
      <c r="CB23" s="278">
        <v>0.5</v>
      </c>
      <c r="CC23" s="1602"/>
      <c r="CD23" s="1605"/>
      <c r="CE23" s="1605"/>
      <c r="CF23" s="1609"/>
      <c r="CG23" s="1605"/>
      <c r="CH23" s="1608"/>
      <c r="CI23" s="1605"/>
      <c r="CJ23" s="1612"/>
      <c r="CK23" s="667">
        <v>0.5</v>
      </c>
      <c r="CL23" s="1079"/>
      <c r="CM23" s="1079"/>
      <c r="CN23" s="1079"/>
      <c r="CO23" s="1079"/>
      <c r="CP23" s="1079"/>
      <c r="CQ23" s="468"/>
      <c r="CR23" s="466"/>
      <c r="CS23" s="676">
        <v>0.5</v>
      </c>
      <c r="CT23" s="701"/>
      <c r="CU23" s="624"/>
      <c r="CV23" s="624"/>
      <c r="CW23" s="476"/>
      <c r="DB23" s="667">
        <v>0.5</v>
      </c>
      <c r="DC23" s="460"/>
      <c r="DD23" s="460"/>
      <c r="DE23" s="460"/>
      <c r="DF23" s="694"/>
      <c r="DG23" s="165"/>
      <c r="DH23" s="167"/>
      <c r="DI23" s="466"/>
    </row>
    <row r="24" spans="1:113" ht="12.75" customHeight="1" x14ac:dyDescent="0.2">
      <c r="A24" s="186" t="s">
        <v>258</v>
      </c>
      <c r="B24" s="189">
        <v>3</v>
      </c>
      <c r="C24" s="189" t="s">
        <v>168</v>
      </c>
      <c r="D24" s="189"/>
      <c r="E24" s="189"/>
      <c r="F24" s="189">
        <v>23</v>
      </c>
      <c r="G24" s="189"/>
      <c r="H24" s="186" t="s">
        <v>169</v>
      </c>
      <c r="I24" s="186" t="s">
        <v>101</v>
      </c>
      <c r="J24" s="186" t="s">
        <v>102</v>
      </c>
      <c r="K24" s="186" t="s">
        <v>103</v>
      </c>
      <c r="M24" s="278">
        <v>0.51041666666666696</v>
      </c>
      <c r="N24" s="175"/>
      <c r="O24" s="175"/>
      <c r="P24" s="175"/>
      <c r="Q24" s="175"/>
      <c r="R24" s="278">
        <v>0.51041666666666696</v>
      </c>
      <c r="S24" s="1432"/>
      <c r="T24" s="1435"/>
      <c r="U24" s="352">
        <v>0.51041666666666696</v>
      </c>
      <c r="V24" s="178"/>
      <c r="W24" s="340"/>
      <c r="X24" s="347"/>
      <c r="Y24" s="740"/>
      <c r="Z24" s="352">
        <v>0.51041666666666696</v>
      </c>
      <c r="AA24" s="1432"/>
      <c r="AB24" s="1435"/>
      <c r="AC24" s="278">
        <v>0.51041666666666696</v>
      </c>
      <c r="AD24" s="624"/>
      <c r="AE24" s="624"/>
      <c r="AF24" s="624"/>
      <c r="AG24"/>
      <c r="AH24" s="1378"/>
      <c r="AI24" s="1378"/>
      <c r="AJ24" s="1378"/>
      <c r="AK24" s="1524"/>
      <c r="AL24" s="667">
        <v>0.51041666666666663</v>
      </c>
      <c r="AM24" s="382"/>
      <c r="AN24" s="382"/>
      <c r="AO24" s="382"/>
      <c r="AP24" s="382"/>
      <c r="AQ24" s="382"/>
      <c r="AR24" s="382"/>
      <c r="AS24" s="466"/>
      <c r="AT24" s="278">
        <v>0.51041666666666696</v>
      </c>
      <c r="AU24" s="1547"/>
      <c r="AV24" s="1544"/>
      <c r="AW24" s="1544"/>
      <c r="AX24" s="1544"/>
      <c r="AY24" s="386"/>
      <c r="AZ24" s="386"/>
      <c r="BA24" s="386"/>
      <c r="BB24" s="386"/>
      <c r="BC24" s="278">
        <v>0.51041666666666696</v>
      </c>
      <c r="BD24" s="1550"/>
      <c r="BE24" s="1552"/>
      <c r="BF24" s="1553"/>
      <c r="BG24" s="1552"/>
      <c r="BH24" s="1552"/>
      <c r="BI24" s="1558"/>
      <c r="BJ24" s="466"/>
      <c r="BK24" s="278">
        <v>0.51041666666666696</v>
      </c>
      <c r="BL24" s="293"/>
      <c r="BM24" s="951"/>
      <c r="BN24" s="951"/>
      <c r="BO24" s="826"/>
      <c r="BP24" s="1566"/>
      <c r="BQ24" s="1566"/>
      <c r="BR24" s="1566"/>
      <c r="BS24" s="1570"/>
      <c r="BT24" s="278">
        <v>0.51041666666666696</v>
      </c>
      <c r="BU24" s="1503"/>
      <c r="BV24" s="1578"/>
      <c r="BW24" s="1561"/>
      <c r="BX24" s="1560"/>
      <c r="BY24" s="1560"/>
      <c r="BZ24" s="1576"/>
      <c r="CA24" s="466"/>
      <c r="CB24" s="278">
        <v>0.51041666666666696</v>
      </c>
      <c r="CC24" s="1602"/>
      <c r="CD24" s="1605"/>
      <c r="CE24" s="1605"/>
      <c r="CF24" s="1609"/>
      <c r="CG24" s="1605"/>
      <c r="CH24" s="1608"/>
      <c r="CI24" s="1605"/>
      <c r="CJ24" s="1612"/>
      <c r="CK24" s="667">
        <v>0.51041666666666663</v>
      </c>
      <c r="CL24" s="1079"/>
      <c r="CM24" s="1079"/>
      <c r="CN24" s="1079"/>
      <c r="CO24" s="1079"/>
      <c r="CP24" s="1079"/>
      <c r="CQ24" s="468"/>
      <c r="CR24" s="466"/>
      <c r="CS24" s="676">
        <v>0.51041666666666663</v>
      </c>
      <c r="CT24" s="1601" t="s">
        <v>569</v>
      </c>
      <c r="CU24" s="1616" t="s">
        <v>570</v>
      </c>
      <c r="CV24" s="1616" t="s">
        <v>571</v>
      </c>
      <c r="CW24" s="1616" t="s">
        <v>572</v>
      </c>
      <c r="DB24" s="667">
        <v>0.51041666666666663</v>
      </c>
      <c r="DC24" s="460"/>
      <c r="DD24" s="460"/>
      <c r="DE24" s="460"/>
      <c r="DF24" s="694"/>
      <c r="DG24" s="165"/>
      <c r="DH24" s="167"/>
      <c r="DI24" s="466"/>
    </row>
    <row r="25" spans="1:113" ht="12.75" customHeight="1" x14ac:dyDescent="0.2">
      <c r="A25" s="186" t="s">
        <v>258</v>
      </c>
      <c r="B25" s="189">
        <v>3</v>
      </c>
      <c r="C25" s="189" t="s">
        <v>173</v>
      </c>
      <c r="D25" s="189"/>
      <c r="E25" s="189"/>
      <c r="F25" s="189">
        <v>23</v>
      </c>
      <c r="G25" s="189"/>
      <c r="H25" s="186" t="s">
        <v>100</v>
      </c>
      <c r="I25" s="186" t="s">
        <v>101</v>
      </c>
      <c r="J25" s="186" t="s">
        <v>102</v>
      </c>
      <c r="K25" s="186" t="s">
        <v>103</v>
      </c>
      <c r="M25" s="278">
        <v>0.52083333333333404</v>
      </c>
      <c r="N25" s="175"/>
      <c r="O25" s="175"/>
      <c r="P25" s="175"/>
      <c r="Q25" s="175"/>
      <c r="R25" s="278">
        <v>0.52083333333333404</v>
      </c>
      <c r="S25" s="1433"/>
      <c r="T25" s="1436"/>
      <c r="U25" s="352">
        <v>0.52083333333333404</v>
      </c>
      <c r="V25" s="178"/>
      <c r="W25" s="340"/>
      <c r="X25" s="347"/>
      <c r="Y25" s="740"/>
      <c r="Z25" s="352">
        <v>0.52083333333333404</v>
      </c>
      <c r="AA25" s="1433"/>
      <c r="AB25" s="1436"/>
      <c r="AC25" s="278">
        <v>0.52083333333333404</v>
      </c>
      <c r="AG25"/>
      <c r="AH25"/>
      <c r="AI25" s="624"/>
      <c r="AJ25" s="624"/>
      <c r="AK25" s="659"/>
      <c r="AL25" s="667">
        <v>0.52083333333333337</v>
      </c>
      <c r="AM25" s="382"/>
      <c r="AN25" s="382"/>
      <c r="AO25" s="382"/>
      <c r="AP25" s="382"/>
      <c r="AQ25" s="382"/>
      <c r="AR25" s="382"/>
      <c r="AS25" s="466"/>
      <c r="AT25" s="278">
        <v>0.52083333333333404</v>
      </c>
      <c r="AU25" s="1547"/>
      <c r="AV25" s="1544"/>
      <c r="BC25" s="278">
        <v>0.52083333333333404</v>
      </c>
      <c r="BD25" s="1550"/>
      <c r="BE25" s="1552"/>
      <c r="BF25" s="1553"/>
      <c r="BG25" s="1552"/>
      <c r="BH25" s="1552"/>
      <c r="BI25" s="1558"/>
      <c r="BJ25" s="466"/>
      <c r="BK25" s="278">
        <v>0.52083333333333404</v>
      </c>
      <c r="BL25" s="293"/>
      <c r="BM25" s="293"/>
      <c r="BN25" s="293"/>
      <c r="BO25" s="293"/>
      <c r="BP25" s="1568"/>
      <c r="BQ25" s="1567"/>
      <c r="BR25" s="1567"/>
      <c r="BS25" s="1571"/>
      <c r="BT25" s="278">
        <v>0.52083333333333404</v>
      </c>
      <c r="BU25" s="1503"/>
      <c r="BV25" s="1578"/>
      <c r="BW25" s="1561"/>
      <c r="BX25" s="1560"/>
      <c r="BY25" s="1560"/>
      <c r="BZ25" s="1576"/>
      <c r="CA25" s="466"/>
      <c r="CB25" s="278">
        <v>0.52083333333333404</v>
      </c>
      <c r="CC25" s="1602"/>
      <c r="CD25" s="1605"/>
      <c r="CE25" s="1605"/>
      <c r="CF25" s="1609"/>
      <c r="CG25" s="1605"/>
      <c r="CH25" s="1608"/>
      <c r="CI25" s="1605"/>
      <c r="CJ25" s="1612"/>
      <c r="CK25" s="667">
        <v>0.52083333333333337</v>
      </c>
      <c r="CL25" s="1079"/>
      <c r="CM25" s="1079"/>
      <c r="CN25" s="1079"/>
      <c r="CO25" s="1079"/>
      <c r="CP25" s="1079"/>
      <c r="CQ25" s="468"/>
      <c r="CR25" s="466"/>
      <c r="CS25" s="676">
        <v>0.52083333333333337</v>
      </c>
      <c r="CT25" s="1602"/>
      <c r="CU25" s="1616"/>
      <c r="CV25" s="1616"/>
      <c r="CW25" s="1616"/>
      <c r="DB25" s="667">
        <v>0.52083333333333337</v>
      </c>
      <c r="DC25" s="460"/>
      <c r="DD25" s="460"/>
      <c r="DE25" s="460"/>
      <c r="DF25" s="694"/>
      <c r="DG25" s="165"/>
      <c r="DH25" s="167"/>
      <c r="DI25" s="466"/>
    </row>
    <row r="26" spans="1:113" ht="12.75" customHeight="1" x14ac:dyDescent="0.2">
      <c r="A26" s="186" t="s">
        <v>258</v>
      </c>
      <c r="B26" s="189">
        <v>5</v>
      </c>
      <c r="C26" s="189" t="s">
        <v>200</v>
      </c>
      <c r="D26" s="189"/>
      <c r="E26" s="189"/>
      <c r="F26" s="189">
        <v>27</v>
      </c>
      <c r="G26" s="189"/>
      <c r="H26" s="186" t="s">
        <v>201</v>
      </c>
      <c r="I26" s="186" t="s">
        <v>202</v>
      </c>
      <c r="J26" s="186" t="s">
        <v>102</v>
      </c>
      <c r="K26" s="186" t="s">
        <v>203</v>
      </c>
      <c r="M26" s="278">
        <v>0.53125</v>
      </c>
      <c r="N26" s="175"/>
      <c r="O26" s="175"/>
      <c r="P26" s="175"/>
      <c r="Q26" s="176"/>
      <c r="R26" s="352">
        <v>0.53125</v>
      </c>
      <c r="S26" s="162"/>
      <c r="T26" s="352"/>
      <c r="U26" s="352">
        <v>0.53125</v>
      </c>
      <c r="V26" s="178"/>
      <c r="W26" s="340"/>
      <c r="X26" s="347"/>
      <c r="Y26" s="740"/>
      <c r="Z26" s="352">
        <v>0.53125</v>
      </c>
      <c r="AA26" s="162"/>
      <c r="AB26" s="352"/>
      <c r="AC26" s="163">
        <v>0.53125</v>
      </c>
      <c r="AD26" s="1318" t="s">
        <v>573</v>
      </c>
      <c r="AE26" s="1318" t="s">
        <v>574</v>
      </c>
      <c r="AF26" s="1318" t="s">
        <v>575</v>
      </c>
      <c r="AG26" s="1318" t="s">
        <v>576</v>
      </c>
      <c r="AH26" s="624"/>
      <c r="AI26" s="624"/>
      <c r="AJ26" s="624"/>
      <c r="AK26" s="650"/>
      <c r="AL26" s="667">
        <v>0.53125</v>
      </c>
      <c r="AM26" s="382"/>
      <c r="AN26" s="382"/>
      <c r="AO26" s="382"/>
      <c r="AP26" s="382"/>
      <c r="AQ26" s="382"/>
      <c r="AR26" s="382"/>
      <c r="AS26" s="466"/>
      <c r="AT26" s="278">
        <v>0.53125</v>
      </c>
      <c r="AU26" s="1547"/>
      <c r="AV26" s="1544"/>
      <c r="BC26" s="278">
        <v>0.53125</v>
      </c>
      <c r="BD26" s="1550"/>
      <c r="BE26" s="1552"/>
      <c r="BF26" s="1553"/>
      <c r="BG26" s="1552"/>
      <c r="BH26" s="1552"/>
      <c r="BI26" s="1558"/>
      <c r="BJ26" s="466"/>
      <c r="BK26" s="278">
        <v>0.53125</v>
      </c>
      <c r="BP26"/>
      <c r="BT26" s="278">
        <v>0.53125</v>
      </c>
      <c r="BU26" s="1503"/>
      <c r="BV26" s="1578"/>
      <c r="BW26" s="1561"/>
      <c r="BX26" s="1560"/>
      <c r="BY26" s="1560"/>
      <c r="BZ26" s="1576"/>
      <c r="CA26" s="466"/>
      <c r="CB26" s="278">
        <v>0.53125</v>
      </c>
      <c r="CC26" s="1602"/>
      <c r="CD26" s="1605"/>
      <c r="CE26" s="1605"/>
      <c r="CF26" s="1609"/>
      <c r="CG26" s="1605"/>
      <c r="CH26" s="1608"/>
      <c r="CI26" s="1605"/>
      <c r="CJ26" s="1612"/>
      <c r="CK26" s="667">
        <v>0.53125</v>
      </c>
      <c r="CL26" s="1079"/>
      <c r="CM26" s="1079"/>
      <c r="CN26" s="1079"/>
      <c r="CO26" s="1079"/>
      <c r="CP26" s="1079"/>
      <c r="CQ26" s="468"/>
      <c r="CR26" s="466"/>
      <c r="CS26" s="676">
        <v>0.53125</v>
      </c>
      <c r="CT26" s="1602"/>
      <c r="CU26" s="1616"/>
      <c r="CV26" s="1616"/>
      <c r="CW26" s="1616"/>
      <c r="CX26" s="1604" t="s">
        <v>577</v>
      </c>
      <c r="CY26" s="1604" t="s">
        <v>578</v>
      </c>
      <c r="CZ26" s="1604" t="s">
        <v>579</v>
      </c>
      <c r="DA26" s="1618" t="s">
        <v>580</v>
      </c>
      <c r="DB26" s="667">
        <v>0.53125</v>
      </c>
      <c r="DC26" s="460"/>
      <c r="DD26" s="460"/>
      <c r="DE26" s="460"/>
      <c r="DF26" s="694"/>
      <c r="DG26" s="165"/>
      <c r="DH26" s="167"/>
      <c r="DI26" s="466"/>
    </row>
    <row r="27" spans="1:113" ht="12.75" customHeight="1" x14ac:dyDescent="0.2">
      <c r="A27" s="186" t="s">
        <v>258</v>
      </c>
      <c r="B27" s="189">
        <v>5</v>
      </c>
      <c r="C27" s="189" t="s">
        <v>209</v>
      </c>
      <c r="D27" s="189"/>
      <c r="E27" s="189"/>
      <c r="F27" s="189">
        <v>27</v>
      </c>
      <c r="G27" s="189"/>
      <c r="H27" s="186" t="s">
        <v>210</v>
      </c>
      <c r="I27" s="186" t="s">
        <v>101</v>
      </c>
      <c r="J27" s="186" t="s">
        <v>102</v>
      </c>
      <c r="K27" s="186" t="s">
        <v>103</v>
      </c>
      <c r="M27" s="278">
        <v>0.54166666666666696</v>
      </c>
      <c r="N27" s="1494" t="s">
        <v>481</v>
      </c>
      <c r="O27" s="1495" t="s">
        <v>482</v>
      </c>
      <c r="P27" s="1495" t="s">
        <v>483</v>
      </c>
      <c r="Q27" s="1496" t="s">
        <v>484</v>
      </c>
      <c r="R27" s="352">
        <v>0.54166666666666696</v>
      </c>
      <c r="T27" s="167"/>
      <c r="U27" s="352">
        <v>0.54166666666666696</v>
      </c>
      <c r="V27" s="1497" t="s">
        <v>581</v>
      </c>
      <c r="W27" s="1507" t="s">
        <v>582</v>
      </c>
      <c r="X27" s="1507" t="s">
        <v>583</v>
      </c>
      <c r="Y27" s="1510" t="s">
        <v>584</v>
      </c>
      <c r="Z27" s="352">
        <v>0.54166666666666696</v>
      </c>
      <c r="AB27" s="167"/>
      <c r="AC27" s="163">
        <v>0.54166666666666696</v>
      </c>
      <c r="AD27" s="1318"/>
      <c r="AE27" s="1318"/>
      <c r="AF27" s="1318"/>
      <c r="AG27" s="1318"/>
      <c r="AL27" s="667">
        <v>0.54166666666666663</v>
      </c>
      <c r="AM27" s="1483" t="s">
        <v>488</v>
      </c>
      <c r="AN27" s="1486" t="s">
        <v>489</v>
      </c>
      <c r="AO27" s="1486" t="s">
        <v>490</v>
      </c>
      <c r="AP27" s="382"/>
      <c r="AQ27" s="382"/>
      <c r="AR27" s="382"/>
      <c r="AS27" s="466"/>
      <c r="AT27" s="278">
        <v>0.54166666666666696</v>
      </c>
      <c r="AU27" s="1547"/>
      <c r="AV27" s="1544"/>
      <c r="BC27" s="278">
        <v>0.54166666666666696</v>
      </c>
      <c r="BD27" s="1550"/>
      <c r="BE27" s="1552"/>
      <c r="BF27" s="1553"/>
      <c r="BG27" s="1552"/>
      <c r="BH27" s="1552"/>
      <c r="BI27" s="1558"/>
      <c r="BJ27" s="466"/>
      <c r="BK27" s="278">
        <v>0.54166666666666696</v>
      </c>
      <c r="BT27" s="278">
        <v>0.54166666666666696</v>
      </c>
      <c r="BU27" s="1503"/>
      <c r="BV27" s="1578"/>
      <c r="BW27" s="1561"/>
      <c r="BX27" s="1560"/>
      <c r="BY27" s="1560"/>
      <c r="BZ27" s="1576"/>
      <c r="CA27" s="466"/>
      <c r="CB27" s="278">
        <v>0.54166666666666696</v>
      </c>
      <c r="CC27" s="1602"/>
      <c r="CD27" s="1605"/>
      <c r="CE27" s="1605"/>
      <c r="CF27" s="1609"/>
      <c r="CG27" s="1605"/>
      <c r="CH27" s="1608"/>
      <c r="CI27" s="1605"/>
      <c r="CJ27" s="1612"/>
      <c r="CK27" s="667">
        <v>0.54166666666666663</v>
      </c>
      <c r="CL27" s="1079"/>
      <c r="CM27" s="1079"/>
      <c r="CN27" s="1079"/>
      <c r="CO27" s="1079"/>
      <c r="CP27" s="1079"/>
      <c r="CQ27" s="468"/>
      <c r="CR27" s="466"/>
      <c r="CS27" s="676">
        <v>0.54166666666666663</v>
      </c>
      <c r="CT27" s="1602"/>
      <c r="CU27" s="1616"/>
      <c r="CV27" s="1616"/>
      <c r="CW27" s="1616"/>
      <c r="CX27" s="1605"/>
      <c r="CY27" s="1605"/>
      <c r="CZ27" s="1605"/>
      <c r="DA27" s="1619"/>
      <c r="DB27" s="667">
        <v>0.54166666666666663</v>
      </c>
      <c r="DC27" s="460"/>
      <c r="DD27" s="460"/>
      <c r="DE27" s="460"/>
      <c r="DF27" s="694"/>
      <c r="DG27" s="165"/>
      <c r="DH27" s="167"/>
      <c r="DI27" s="466"/>
    </row>
    <row r="28" spans="1:113" ht="12.75" customHeight="1" thickBot="1" x14ac:dyDescent="0.25">
      <c r="A28" s="186" t="s">
        <v>258</v>
      </c>
      <c r="B28" s="189">
        <v>6</v>
      </c>
      <c r="C28" s="189" t="s">
        <v>216</v>
      </c>
      <c r="D28" s="189">
        <v>2</v>
      </c>
      <c r="E28" s="189"/>
      <c r="F28" s="189">
        <v>25</v>
      </c>
      <c r="G28" s="190">
        <v>3</v>
      </c>
      <c r="H28" s="186" t="s">
        <v>201</v>
      </c>
      <c r="I28" s="186" t="s">
        <v>202</v>
      </c>
      <c r="J28" s="186" t="s">
        <v>102</v>
      </c>
      <c r="K28" s="186" t="s">
        <v>203</v>
      </c>
      <c r="M28" s="278">
        <v>0.55208333333333404</v>
      </c>
      <c r="N28" s="1494"/>
      <c r="O28" s="1495"/>
      <c r="P28" s="1495"/>
      <c r="Q28" s="1496"/>
      <c r="R28" s="352">
        <v>0.55208333333333404</v>
      </c>
      <c r="T28" s="167"/>
      <c r="U28" s="352">
        <v>0.55208333333333404</v>
      </c>
      <c r="V28" s="1505"/>
      <c r="W28" s="1508"/>
      <c r="X28" s="1508"/>
      <c r="Y28" s="1511"/>
      <c r="Z28" s="352">
        <v>0.55208333333333404</v>
      </c>
      <c r="AB28" s="167"/>
      <c r="AC28" s="163">
        <v>0.55208333333333404</v>
      </c>
      <c r="AD28" s="1318"/>
      <c r="AE28" s="1318"/>
      <c r="AF28" s="1318"/>
      <c r="AG28" s="1318"/>
      <c r="AH28" s="1318" t="s">
        <v>585</v>
      </c>
      <c r="AI28" s="1318" t="s">
        <v>586</v>
      </c>
      <c r="AJ28" s="1318" t="s">
        <v>587</v>
      </c>
      <c r="AK28" s="1318" t="s">
        <v>588</v>
      </c>
      <c r="AL28" s="676">
        <v>0.55208333333333337</v>
      </c>
      <c r="AM28" s="1484"/>
      <c r="AN28" s="1487"/>
      <c r="AO28" s="1489"/>
      <c r="AP28" s="1491" t="s">
        <v>501</v>
      </c>
      <c r="AQ28" s="1491" t="s">
        <v>502</v>
      </c>
      <c r="AR28" s="1513" t="s">
        <v>503</v>
      </c>
      <c r="AS28" s="389"/>
      <c r="AT28" s="278">
        <v>0.55208333333333404</v>
      </c>
      <c r="AU28" s="1547"/>
      <c r="AV28" s="1544"/>
      <c r="BC28" s="278">
        <v>0.55208333333333404</v>
      </c>
      <c r="BD28" s="1550"/>
      <c r="BE28" s="1552"/>
      <c r="BF28" s="1553"/>
      <c r="BG28" s="1552"/>
      <c r="BH28" s="1552"/>
      <c r="BI28" s="1558"/>
      <c r="BJ28" s="389"/>
      <c r="BK28" s="278">
        <v>0.55208333333333404</v>
      </c>
      <c r="BT28" s="278">
        <v>0.55208333333333404</v>
      </c>
      <c r="BU28" s="1503"/>
      <c r="BV28" s="1578"/>
      <c r="BW28" s="1561"/>
      <c r="BX28" s="1560"/>
      <c r="BY28" s="1560"/>
      <c r="BZ28" s="1576"/>
      <c r="CA28" s="389"/>
      <c r="CB28" s="278">
        <v>0.55208333333333404</v>
      </c>
      <c r="CC28" s="1603"/>
      <c r="CD28" s="1606"/>
      <c r="CE28" s="1606"/>
      <c r="CF28" s="1610"/>
      <c r="CG28" s="1605"/>
      <c r="CH28" s="1608"/>
      <c r="CI28" s="1605"/>
      <c r="CJ28" s="1612"/>
      <c r="CK28" s="667">
        <v>0.55208333333333337</v>
      </c>
      <c r="CL28" s="1079"/>
      <c r="CM28" s="1079"/>
      <c r="CN28" s="1079"/>
      <c r="CO28" s="1079"/>
      <c r="CP28" s="1079"/>
      <c r="CQ28" s="468"/>
      <c r="CR28" s="389"/>
      <c r="CS28" s="676">
        <v>0.55208333333333337</v>
      </c>
      <c r="CT28" s="1602"/>
      <c r="CU28" s="1616"/>
      <c r="CV28" s="1616"/>
      <c r="CW28" s="1616"/>
      <c r="CX28" s="1605"/>
      <c r="CY28" s="1605"/>
      <c r="CZ28" s="1605"/>
      <c r="DA28" s="1619"/>
      <c r="DB28" s="667">
        <v>0.55208333333333337</v>
      </c>
      <c r="DC28" s="460"/>
      <c r="DD28" s="460"/>
      <c r="DE28" s="460"/>
      <c r="DF28" s="694"/>
      <c r="DG28" s="165"/>
      <c r="DH28" s="167"/>
      <c r="DI28" s="389"/>
    </row>
    <row r="29" spans="1:113" ht="12.75" customHeight="1" thickBot="1" x14ac:dyDescent="0.25">
      <c r="A29" s="186" t="s">
        <v>258</v>
      </c>
      <c r="B29" s="189">
        <v>6</v>
      </c>
      <c r="C29" s="189" t="s">
        <v>231</v>
      </c>
      <c r="D29" s="189">
        <v>3</v>
      </c>
      <c r="E29" s="189"/>
      <c r="F29" s="189">
        <v>25</v>
      </c>
      <c r="G29" s="190">
        <v>3</v>
      </c>
      <c r="H29" s="186" t="s">
        <v>220</v>
      </c>
      <c r="I29" s="186" t="s">
        <v>101</v>
      </c>
      <c r="J29" s="186" t="s">
        <v>102</v>
      </c>
      <c r="K29" s="188" t="s">
        <v>221</v>
      </c>
      <c r="M29" s="278">
        <v>0.5625</v>
      </c>
      <c r="N29" s="1494"/>
      <c r="O29" s="1495"/>
      <c r="P29" s="1495"/>
      <c r="Q29" s="1496"/>
      <c r="R29" s="352">
        <v>0.5625</v>
      </c>
      <c r="S29" s="1621" t="s">
        <v>589</v>
      </c>
      <c r="T29" s="1624" t="s">
        <v>590</v>
      </c>
      <c r="U29" s="352">
        <v>0.5625</v>
      </c>
      <c r="V29" s="1505"/>
      <c r="W29" s="1508"/>
      <c r="X29" s="1508"/>
      <c r="Y29" s="1511"/>
      <c r="Z29" s="352">
        <v>0.5625</v>
      </c>
      <c r="AA29" s="1621" t="s">
        <v>591</v>
      </c>
      <c r="AB29" s="1624" t="s">
        <v>592</v>
      </c>
      <c r="AC29" s="163">
        <v>0.5625</v>
      </c>
      <c r="AD29" s="1318"/>
      <c r="AE29" s="1318"/>
      <c r="AF29" s="1318"/>
      <c r="AG29" s="1318"/>
      <c r="AH29" s="1318"/>
      <c r="AI29" s="1318"/>
      <c r="AJ29" s="1318"/>
      <c r="AK29" s="1318"/>
      <c r="AL29" s="676">
        <v>0.5625</v>
      </c>
      <c r="AM29" s="1484"/>
      <c r="AN29" s="1487"/>
      <c r="AO29" s="1489"/>
      <c r="AP29" s="1492"/>
      <c r="AQ29" s="1492"/>
      <c r="AR29" s="1514"/>
      <c r="AS29" s="1480" t="s">
        <v>513</v>
      </c>
      <c r="AT29" s="278">
        <v>0.5625</v>
      </c>
      <c r="AU29" s="1547"/>
      <c r="AV29" s="1544"/>
      <c r="BC29" s="278">
        <v>0.5625</v>
      </c>
      <c r="BD29" s="1550"/>
      <c r="BE29" s="1552"/>
      <c r="BF29" s="1553"/>
      <c r="BG29" s="1552"/>
      <c r="BH29" s="1552"/>
      <c r="BI29" s="1558"/>
      <c r="BJ29" s="1479" t="s">
        <v>513</v>
      </c>
      <c r="BK29" s="278">
        <v>0.5625</v>
      </c>
      <c r="BT29" s="278">
        <v>0.5625</v>
      </c>
      <c r="BU29" s="1503"/>
      <c r="BV29" s="1578"/>
      <c r="BW29" s="1561"/>
      <c r="BX29" s="1560"/>
      <c r="BY29" s="1560"/>
      <c r="BZ29" s="1576"/>
      <c r="CA29" s="1479" t="s">
        <v>513</v>
      </c>
      <c r="CB29" s="278">
        <v>0.5625</v>
      </c>
      <c r="CC29" s="546"/>
      <c r="CD29" s="536"/>
      <c r="CE29" s="536"/>
      <c r="CF29" s="536"/>
      <c r="CG29" s="1605"/>
      <c r="CH29" s="1608"/>
      <c r="CI29" s="1605"/>
      <c r="CJ29" s="1612"/>
      <c r="CK29" s="667">
        <v>0.5625</v>
      </c>
      <c r="CL29" s="1079"/>
      <c r="CM29" s="1079"/>
      <c r="CN29" s="1079"/>
      <c r="CO29" s="1079"/>
      <c r="CP29" s="1079"/>
      <c r="CQ29" s="468"/>
      <c r="CR29" s="1479" t="s">
        <v>513</v>
      </c>
      <c r="CS29" s="676">
        <v>0.5625</v>
      </c>
      <c r="CT29" s="1602"/>
      <c r="CU29" s="1616"/>
      <c r="CV29" s="1616"/>
      <c r="CW29" s="1617"/>
      <c r="CX29" s="1605"/>
      <c r="CY29" s="1605"/>
      <c r="CZ29" s="1605"/>
      <c r="DA29" s="1619"/>
      <c r="DB29" s="667">
        <v>0.5625</v>
      </c>
      <c r="DC29" s="458"/>
      <c r="DD29" s="458"/>
      <c r="DE29" s="458"/>
      <c r="DF29" s="720"/>
      <c r="DG29" s="165"/>
      <c r="DH29" s="167"/>
      <c r="DI29" s="1479" t="s">
        <v>513</v>
      </c>
    </row>
    <row r="30" spans="1:113" ht="12.75" customHeight="1" thickBot="1" x14ac:dyDescent="0.25">
      <c r="A30" s="186" t="s">
        <v>258</v>
      </c>
      <c r="B30" s="189">
        <v>10</v>
      </c>
      <c r="C30" s="189" t="s">
        <v>244</v>
      </c>
      <c r="D30" s="189"/>
      <c r="E30" s="189"/>
      <c r="F30" s="189">
        <v>2</v>
      </c>
      <c r="G30" s="189"/>
      <c r="H30" s="186" t="s">
        <v>100</v>
      </c>
      <c r="I30" s="186" t="s">
        <v>101</v>
      </c>
      <c r="J30" s="186" t="s">
        <v>102</v>
      </c>
      <c r="K30" s="186" t="s">
        <v>103</v>
      </c>
      <c r="M30" s="278">
        <v>0.57291666666666696</v>
      </c>
      <c r="N30" s="1494"/>
      <c r="O30" s="1495"/>
      <c r="P30" s="1495"/>
      <c r="Q30" s="1496"/>
      <c r="R30" s="352">
        <v>0.57291666666666696</v>
      </c>
      <c r="S30" s="1622"/>
      <c r="T30" s="1625"/>
      <c r="U30" s="352">
        <v>0.57291666666666696</v>
      </c>
      <c r="V30" s="1505"/>
      <c r="W30" s="1508"/>
      <c r="X30" s="1508"/>
      <c r="Y30" s="1511"/>
      <c r="Z30" s="352">
        <v>0.57291666666666696</v>
      </c>
      <c r="AA30" s="1622"/>
      <c r="AB30" s="1625"/>
      <c r="AC30" s="163">
        <v>0.57291666666666696</v>
      </c>
      <c r="AD30" s="1318"/>
      <c r="AE30" s="1318"/>
      <c r="AF30" s="1318"/>
      <c r="AG30" s="1318"/>
      <c r="AH30" s="1318"/>
      <c r="AI30" s="1318"/>
      <c r="AJ30" s="1318"/>
      <c r="AK30" s="1318"/>
      <c r="AL30" s="676">
        <v>0.57291666666666663</v>
      </c>
      <c r="AM30" s="1484"/>
      <c r="AN30" s="1487"/>
      <c r="AO30" s="1489"/>
      <c r="AP30" s="1492"/>
      <c r="AQ30" s="1492"/>
      <c r="AR30" s="1514"/>
      <c r="AS30" s="1480"/>
      <c r="AT30" s="278">
        <v>0.57291666666666696</v>
      </c>
      <c r="AU30" s="1547"/>
      <c r="AV30" s="1544"/>
      <c r="BC30" s="278">
        <v>0.57291666666666696</v>
      </c>
      <c r="BD30" s="1550"/>
      <c r="BE30" s="1552"/>
      <c r="BF30" s="1553"/>
      <c r="BG30" s="1552"/>
      <c r="BH30" s="1552"/>
      <c r="BI30" s="1558"/>
      <c r="BJ30" s="1479"/>
      <c r="BK30" s="278">
        <v>0.57291666666666696</v>
      </c>
      <c r="BT30" s="278">
        <v>0.57291666666666696</v>
      </c>
      <c r="BU30" s="1503"/>
      <c r="BV30" s="1578"/>
      <c r="BW30" s="1561"/>
      <c r="BX30" s="1560"/>
      <c r="BY30" s="1560"/>
      <c r="BZ30" s="1576"/>
      <c r="CA30" s="1479"/>
      <c r="CB30" s="278">
        <v>0.57291666666666696</v>
      </c>
      <c r="CC30" s="536"/>
      <c r="CD30" s="536"/>
      <c r="CE30" s="536"/>
      <c r="CF30" s="536"/>
      <c r="CG30" s="1606"/>
      <c r="CH30" s="1608"/>
      <c r="CI30" s="1606"/>
      <c r="CJ30" s="1613"/>
      <c r="CK30" s="667">
        <v>0.57291666666666663</v>
      </c>
      <c r="CL30" s="1079"/>
      <c r="CM30" s="1079"/>
      <c r="CN30" s="1079"/>
      <c r="CO30" s="1079"/>
      <c r="CP30" s="1079"/>
      <c r="CQ30" s="428"/>
      <c r="CR30" s="1479"/>
      <c r="CS30" s="676">
        <v>0.57291666666666663</v>
      </c>
      <c r="CT30" s="1602"/>
      <c r="CU30" s="1616"/>
      <c r="CV30" s="1616"/>
      <c r="CW30" s="1617"/>
      <c r="CX30" s="1605"/>
      <c r="CY30" s="1605"/>
      <c r="CZ30" s="1605"/>
      <c r="DA30" s="1619"/>
      <c r="DB30" s="667">
        <v>0.57291666666666663</v>
      </c>
      <c r="DC30" s="458"/>
      <c r="DD30" s="458"/>
      <c r="DE30" s="458"/>
      <c r="DF30" s="720"/>
      <c r="DG30" s="165"/>
      <c r="DH30" s="167"/>
      <c r="DI30" s="1479"/>
    </row>
    <row r="31" spans="1:113" ht="12.75" customHeight="1" thickBot="1" x14ac:dyDescent="0.25">
      <c r="A31" s="186" t="s">
        <v>258</v>
      </c>
      <c r="B31" s="189">
        <v>10</v>
      </c>
      <c r="C31" s="189" t="s">
        <v>245</v>
      </c>
      <c r="D31" s="189"/>
      <c r="E31" s="189"/>
      <c r="F31" s="189">
        <v>2</v>
      </c>
      <c r="G31" s="189"/>
      <c r="H31" s="186" t="s">
        <v>201</v>
      </c>
      <c r="I31" s="186" t="s">
        <v>202</v>
      </c>
      <c r="J31" s="186" t="s">
        <v>102</v>
      </c>
      <c r="K31" s="186" t="s">
        <v>203</v>
      </c>
      <c r="M31" s="278">
        <v>0.58333333333333404</v>
      </c>
      <c r="N31" s="1494"/>
      <c r="O31" s="1495"/>
      <c r="P31" s="1495"/>
      <c r="Q31" s="1496"/>
      <c r="R31" s="352">
        <v>0.58333333333333404</v>
      </c>
      <c r="S31" s="1622"/>
      <c r="T31" s="1625"/>
      <c r="U31" s="352">
        <v>0.58333333333333404</v>
      </c>
      <c r="V31" s="1505"/>
      <c r="W31" s="1508"/>
      <c r="X31" s="1508"/>
      <c r="Y31" s="1511"/>
      <c r="Z31" s="352">
        <v>0.58333333333333404</v>
      </c>
      <c r="AA31" s="1622"/>
      <c r="AB31" s="1625"/>
      <c r="AC31" s="163">
        <v>0.58333333333333404</v>
      </c>
      <c r="AD31" s="1318"/>
      <c r="AE31" s="1318"/>
      <c r="AF31" s="1318"/>
      <c r="AG31" s="1318"/>
      <c r="AH31" s="1318"/>
      <c r="AI31" s="1318"/>
      <c r="AJ31" s="1318"/>
      <c r="AK31" s="1318"/>
      <c r="AL31" s="676">
        <v>0.58333333333333337</v>
      </c>
      <c r="AM31" s="1484"/>
      <c r="AN31" s="1487"/>
      <c r="AO31" s="1489"/>
      <c r="AP31" s="1492"/>
      <c r="AQ31" s="1492"/>
      <c r="AR31" s="1514"/>
      <c r="AS31" s="428"/>
      <c r="AT31" s="278">
        <v>0.58333333333333404</v>
      </c>
      <c r="AU31" s="1547"/>
      <c r="AV31" s="1544"/>
      <c r="BC31" s="278">
        <v>0.58333333333333404</v>
      </c>
      <c r="BD31" s="1550"/>
      <c r="BE31" s="1552"/>
      <c r="BF31" s="1553"/>
      <c r="BG31" s="1552"/>
      <c r="BH31" s="1552"/>
      <c r="BI31" s="1558"/>
      <c r="BJ31" s="466"/>
      <c r="BK31" s="278">
        <v>0.58333333333333404</v>
      </c>
      <c r="BT31" s="278">
        <v>0.58333333333333404</v>
      </c>
      <c r="BU31" s="1504"/>
      <c r="BV31" s="1578"/>
      <c r="BW31" s="1561"/>
      <c r="BX31" s="1560"/>
      <c r="BY31" s="1560"/>
      <c r="BZ31" s="1576"/>
      <c r="CA31" s="466"/>
      <c r="CB31" s="278">
        <v>0.58333333333333404</v>
      </c>
      <c r="CC31" s="207"/>
      <c r="CD31" s="699"/>
      <c r="CE31" s="165"/>
      <c r="CF31" s="165"/>
      <c r="CG31" s="536"/>
      <c r="CH31" s="552"/>
      <c r="CI31" s="536"/>
      <c r="CJ31" s="536"/>
      <c r="CK31" s="667">
        <v>0.58333333333333337</v>
      </c>
      <c r="CL31" s="536"/>
      <c r="CM31" s="536"/>
      <c r="CN31" s="536"/>
      <c r="CO31" s="536"/>
      <c r="CP31" s="536"/>
      <c r="CQ31" s="468"/>
      <c r="CR31" s="466"/>
      <c r="CS31" s="676">
        <v>0.58333333333333337</v>
      </c>
      <c r="CT31" s="1603"/>
      <c r="CU31" s="1616"/>
      <c r="CV31" s="1616"/>
      <c r="CW31" s="1617"/>
      <c r="CX31" s="1605"/>
      <c r="CY31" s="1605"/>
      <c r="CZ31" s="1605"/>
      <c r="DA31" s="1619"/>
      <c r="DB31" s="667">
        <v>0.58333333333333337</v>
      </c>
      <c r="DC31" s="386"/>
      <c r="DD31" s="386"/>
      <c r="DE31" s="386"/>
      <c r="DF31" s="386"/>
      <c r="DH31" s="167"/>
      <c r="DI31" s="466"/>
    </row>
    <row r="32" spans="1:113" ht="11.25" customHeight="1" thickBot="1" x14ac:dyDescent="0.25">
      <c r="M32" s="278">
        <v>0.59375</v>
      </c>
      <c r="N32" s="1494"/>
      <c r="O32" s="1495"/>
      <c r="P32" s="1495"/>
      <c r="Q32" s="1496"/>
      <c r="R32" s="352">
        <v>0.59375</v>
      </c>
      <c r="S32" s="1622"/>
      <c r="T32" s="1625"/>
      <c r="U32" s="352">
        <v>0.59375</v>
      </c>
      <c r="V32" s="1505"/>
      <c r="W32" s="1508"/>
      <c r="X32" s="1508"/>
      <c r="Y32" s="1511"/>
      <c r="Z32" s="352">
        <v>0.59375</v>
      </c>
      <c r="AA32" s="1622"/>
      <c r="AB32" s="1625"/>
      <c r="AC32" s="163">
        <v>0.59375</v>
      </c>
      <c r="AD32" s="1318"/>
      <c r="AE32" s="1318"/>
      <c r="AF32" s="1318"/>
      <c r="AG32" s="1318"/>
      <c r="AH32" s="1318"/>
      <c r="AI32" s="1318"/>
      <c r="AJ32" s="1318"/>
      <c r="AK32" s="1318"/>
      <c r="AL32" s="676">
        <v>0.59375</v>
      </c>
      <c r="AM32" s="1484"/>
      <c r="AN32" s="1487"/>
      <c r="AO32" s="1489"/>
      <c r="AP32" s="1492"/>
      <c r="AQ32" s="1492"/>
      <c r="AR32" s="1514"/>
      <c r="AS32" s="428"/>
      <c r="AT32" s="278">
        <v>0.59375</v>
      </c>
      <c r="AU32" s="1548"/>
      <c r="AV32" s="1544"/>
      <c r="BC32" s="278">
        <v>0.59375</v>
      </c>
      <c r="BD32" s="1551"/>
      <c r="BE32" s="1552"/>
      <c r="BF32" s="1553"/>
      <c r="BG32" s="1552"/>
      <c r="BH32" s="1552"/>
      <c r="BI32" s="1558"/>
      <c r="BJ32" s="466"/>
      <c r="BK32" s="278">
        <v>0.59375</v>
      </c>
      <c r="BT32" s="278">
        <v>0.59375</v>
      </c>
      <c r="BV32" s="693"/>
      <c r="BW32" s="475"/>
      <c r="BX32" s="1560"/>
      <c r="BY32" s="1560"/>
      <c r="BZ32" s="1577"/>
      <c r="CA32" s="466"/>
      <c r="CB32" s="278">
        <v>0.59375</v>
      </c>
      <c r="CC32" s="204"/>
      <c r="CD32" s="699"/>
      <c r="CE32" s="165"/>
      <c r="CF32" s="165"/>
      <c r="CG32" s="536"/>
      <c r="CH32" s="536"/>
      <c r="CI32" s="536"/>
      <c r="CJ32" s="536"/>
      <c r="CK32" s="667">
        <v>0.59375</v>
      </c>
      <c r="CL32" s="536"/>
      <c r="CM32" s="536"/>
      <c r="CN32" s="536"/>
      <c r="CO32" s="536"/>
      <c r="CP32" s="536"/>
      <c r="CQ32" s="690"/>
      <c r="CR32" s="466"/>
      <c r="CS32" s="676">
        <v>0.59375</v>
      </c>
      <c r="CX32" s="1605"/>
      <c r="CY32" s="1605"/>
      <c r="CZ32" s="1605"/>
      <c r="DA32" s="1619"/>
      <c r="DB32" s="667">
        <v>0.59375</v>
      </c>
      <c r="DC32" s="386"/>
      <c r="DD32" s="386"/>
      <c r="DE32" s="386"/>
      <c r="DF32" s="386"/>
      <c r="DH32" s="167"/>
      <c r="DI32" s="466"/>
    </row>
    <row r="33" spans="13:113" ht="11.25" customHeight="1" x14ac:dyDescent="0.2">
      <c r="M33" s="278">
        <v>0.60416666666666696</v>
      </c>
      <c r="N33" s="1494"/>
      <c r="O33" s="1495"/>
      <c r="P33" s="1495"/>
      <c r="Q33" s="1496"/>
      <c r="R33" s="352">
        <v>0.60416666666666696</v>
      </c>
      <c r="S33" s="1622"/>
      <c r="T33" s="1625"/>
      <c r="U33" s="352">
        <v>0.60416666666666696</v>
      </c>
      <c r="V33" s="1505"/>
      <c r="W33" s="1508"/>
      <c r="X33" s="1508"/>
      <c r="Y33" s="1511"/>
      <c r="Z33" s="352">
        <v>0.60416666666666696</v>
      </c>
      <c r="AA33" s="1622"/>
      <c r="AB33" s="1625"/>
      <c r="AC33" s="163">
        <v>0.60416666666666696</v>
      </c>
      <c r="AD33" s="1318"/>
      <c r="AE33" s="1318"/>
      <c r="AF33" s="1318"/>
      <c r="AG33" s="1318"/>
      <c r="AH33" s="1318"/>
      <c r="AI33" s="1318"/>
      <c r="AJ33" s="1318"/>
      <c r="AK33" s="1318"/>
      <c r="AL33" s="676">
        <v>0.60416666666666663</v>
      </c>
      <c r="AM33" s="1484"/>
      <c r="AN33" s="1487"/>
      <c r="AO33" s="1489"/>
      <c r="AP33" s="1492"/>
      <c r="AQ33" s="1492"/>
      <c r="AR33" s="1514"/>
      <c r="AS33" s="428"/>
      <c r="AT33" s="278">
        <v>0.60416666666666696</v>
      </c>
      <c r="BC33" s="278">
        <v>0.60416666666666696</v>
      </c>
      <c r="BE33" s="693"/>
      <c r="BF33" s="475"/>
      <c r="BG33" s="1552"/>
      <c r="BH33" s="1552"/>
      <c r="BI33" s="1559"/>
      <c r="BJ33" s="466"/>
      <c r="BK33" s="278">
        <v>0.60416666666666696</v>
      </c>
      <c r="BT33" s="278">
        <v>0.60416666666666696</v>
      </c>
      <c r="BU33" s="691"/>
      <c r="BV33" s="691"/>
      <c r="BW33" s="475"/>
      <c r="BX33" s="475"/>
      <c r="BY33" s="475"/>
      <c r="BZ33" s="476"/>
      <c r="CA33" s="466"/>
      <c r="CB33" s="278">
        <v>0.60416666666666696</v>
      </c>
      <c r="CC33" s="455"/>
      <c r="CD33" s="455"/>
      <c r="CE33" s="455"/>
      <c r="CF33" s="455"/>
      <c r="CG33" s="455"/>
      <c r="CH33" s="455"/>
      <c r="CI33" s="455"/>
      <c r="CJ33" s="476"/>
      <c r="CK33" s="667">
        <v>0.60416666666666663</v>
      </c>
      <c r="CL33" s="476"/>
      <c r="CM33" s="476"/>
      <c r="CN33" s="476"/>
      <c r="CO33" s="476"/>
      <c r="CP33" s="476"/>
      <c r="CQ33" s="690"/>
      <c r="CR33" s="466"/>
      <c r="CS33" s="676">
        <v>0.60416666666666663</v>
      </c>
      <c r="CX33" s="1606"/>
      <c r="CY33" s="1606"/>
      <c r="CZ33" s="1606"/>
      <c r="DA33" s="1620"/>
      <c r="DB33" s="667">
        <v>0.60416666666666663</v>
      </c>
      <c r="DC33" s="386"/>
      <c r="DD33" s="386"/>
      <c r="DE33" s="386"/>
      <c r="DF33" s="386"/>
      <c r="DH33" s="167"/>
      <c r="DI33" s="466"/>
    </row>
    <row r="34" spans="13:113" ht="11.25" customHeight="1" x14ac:dyDescent="0.2">
      <c r="M34" s="278">
        <v>0.61458333333333404</v>
      </c>
      <c r="N34" s="1494"/>
      <c r="O34" s="1495"/>
      <c r="P34" s="1495"/>
      <c r="Q34" s="1496"/>
      <c r="R34" s="352">
        <v>0.61458333333333404</v>
      </c>
      <c r="S34" s="1622"/>
      <c r="T34" s="1625"/>
      <c r="U34" s="352">
        <v>0.61458333333333404</v>
      </c>
      <c r="V34" s="1505"/>
      <c r="W34" s="1508"/>
      <c r="X34" s="1508"/>
      <c r="Y34" s="1511"/>
      <c r="Z34" s="352">
        <v>0.61458333333333404</v>
      </c>
      <c r="AA34" s="1622"/>
      <c r="AB34" s="1625"/>
      <c r="AC34" s="278">
        <v>0.61458333333333404</v>
      </c>
      <c r="AD34"/>
      <c r="AE34"/>
      <c r="AF34"/>
      <c r="AG34"/>
      <c r="AH34" s="1318"/>
      <c r="AI34" s="1318"/>
      <c r="AJ34" s="1318"/>
      <c r="AK34" s="1318"/>
      <c r="AL34" s="676">
        <v>0.61458333333333337</v>
      </c>
      <c r="AM34" s="1484"/>
      <c r="AN34" s="1487"/>
      <c r="AO34" s="1489"/>
      <c r="AP34" s="1492"/>
      <c r="AQ34" s="1492"/>
      <c r="AR34" s="1514"/>
      <c r="AS34" s="428"/>
      <c r="AT34" s="278">
        <v>0.61458333333333404</v>
      </c>
      <c r="BC34" s="278">
        <v>0.61458333333333404</v>
      </c>
      <c r="BD34" s="385"/>
      <c r="BE34" s="385"/>
      <c r="BF34" s="385"/>
      <c r="BG34" s="629"/>
      <c r="BH34" s="642"/>
      <c r="BI34" s="690"/>
      <c r="BJ34" s="466"/>
      <c r="BK34" s="278">
        <v>0.61458333333333404</v>
      </c>
      <c r="BT34" s="278">
        <v>0.61458333333333404</v>
      </c>
      <c r="BU34" s="691"/>
      <c r="BV34" s="691"/>
      <c r="BW34" s="455"/>
      <c r="BX34" s="624"/>
      <c r="BY34" s="624"/>
      <c r="BZ34" s="624"/>
      <c r="CA34" s="466"/>
      <c r="CB34" s="278">
        <v>0.61458333333333404</v>
      </c>
      <c r="CC34" s="455"/>
      <c r="CD34" s="455"/>
      <c r="CE34" s="455"/>
      <c r="CF34" s="455"/>
      <c r="CG34" s="455"/>
      <c r="CH34" s="455"/>
      <c r="CI34" s="455"/>
      <c r="CJ34" s="455"/>
      <c r="CK34" s="667">
        <v>0.61458333333333337</v>
      </c>
      <c r="CL34" s="476"/>
      <c r="CM34" s="476"/>
      <c r="CN34" s="476"/>
      <c r="CO34" s="476"/>
      <c r="CP34" s="476"/>
      <c r="CQ34" s="690"/>
      <c r="CR34" s="466"/>
      <c r="CS34" s="676">
        <v>0.61458333333333337</v>
      </c>
      <c r="DB34" s="667">
        <v>0.61458333333333337</v>
      </c>
      <c r="DC34" s="386"/>
      <c r="DD34" s="386"/>
      <c r="DE34" s="386"/>
      <c r="DF34" s="386"/>
      <c r="DH34" s="167"/>
      <c r="DI34" s="466"/>
    </row>
    <row r="35" spans="13:113" ht="11.25" customHeight="1" x14ac:dyDescent="0.2">
      <c r="M35" s="278">
        <v>0.625000000000001</v>
      </c>
      <c r="N35" s="1494"/>
      <c r="O35" s="1495"/>
      <c r="P35" s="1495"/>
      <c r="Q35" s="1496"/>
      <c r="R35" s="352">
        <v>0.625000000000001</v>
      </c>
      <c r="S35" s="1622"/>
      <c r="T35" s="1625"/>
      <c r="U35" s="352">
        <v>0.625000000000001</v>
      </c>
      <c r="V35" s="1505"/>
      <c r="W35" s="1508"/>
      <c r="X35" s="1508"/>
      <c r="Y35" s="1511"/>
      <c r="Z35" s="352">
        <v>0.625000000000001</v>
      </c>
      <c r="AA35" s="1622"/>
      <c r="AB35" s="1625"/>
      <c r="AC35" s="352">
        <v>0.625000000000001</v>
      </c>
      <c r="AD35"/>
      <c r="AE35"/>
      <c r="AF35"/>
      <c r="AG35"/>
      <c r="AH35" s="1318"/>
      <c r="AI35" s="1318"/>
      <c r="AJ35" s="1318"/>
      <c r="AK35" s="1318"/>
      <c r="AL35" s="676">
        <v>0.625</v>
      </c>
      <c r="AM35" s="1484"/>
      <c r="AN35" s="1487"/>
      <c r="AO35" s="1489"/>
      <c r="AP35" s="1492"/>
      <c r="AQ35" s="1492"/>
      <c r="AR35" s="1514"/>
      <c r="AS35" s="468"/>
      <c r="AT35" s="278">
        <v>0.625000000000001</v>
      </c>
      <c r="BC35" s="278">
        <v>0.625000000000001</v>
      </c>
      <c r="BD35" s="385"/>
      <c r="BE35" s="385"/>
      <c r="BF35" s="385"/>
      <c r="BG35" s="629"/>
      <c r="BH35" s="642"/>
      <c r="BI35" s="428"/>
      <c r="BJ35" s="469"/>
      <c r="BK35" s="278">
        <v>0.625000000000001</v>
      </c>
      <c r="BT35" s="278">
        <v>0.625000000000001</v>
      </c>
      <c r="BU35" s="624"/>
      <c r="BV35" s="624"/>
      <c r="BW35" s="475"/>
      <c r="BX35" s="624"/>
      <c r="BY35" s="624"/>
      <c r="BZ35" s="624"/>
      <c r="CA35" s="469"/>
      <c r="CB35" s="278">
        <v>0.625000000000001</v>
      </c>
      <c r="CC35" s="455"/>
      <c r="CD35" s="455"/>
      <c r="CE35" s="455"/>
      <c r="CF35" s="455"/>
      <c r="CG35" s="455"/>
      <c r="CH35" s="455"/>
      <c r="CI35" s="455"/>
      <c r="CJ35" s="455"/>
      <c r="CK35" s="667">
        <v>0.625</v>
      </c>
      <c r="CL35" s="476"/>
      <c r="CM35" s="476"/>
      <c r="CN35" s="476"/>
      <c r="CO35" s="476"/>
      <c r="CP35" s="476"/>
      <c r="CQ35" s="428"/>
      <c r="CR35" s="469"/>
      <c r="CS35" s="676">
        <v>0.625</v>
      </c>
      <c r="DB35" s="667">
        <v>0.625</v>
      </c>
      <c r="DC35" s="325"/>
      <c r="DD35" s="325"/>
      <c r="DE35" s="325"/>
      <c r="DF35" s="386"/>
      <c r="DH35" s="167"/>
      <c r="DI35" s="469"/>
    </row>
    <row r="36" spans="13:113" ht="11.25" customHeight="1" x14ac:dyDescent="0.2">
      <c r="M36" s="278">
        <v>0.63541666666666696</v>
      </c>
      <c r="N36" s="454"/>
      <c r="O36" s="454"/>
      <c r="P36" s="454"/>
      <c r="Q36" s="363"/>
      <c r="R36" s="352">
        <v>0.63541666666666696</v>
      </c>
      <c r="S36" s="1622"/>
      <c r="T36" s="1625"/>
      <c r="U36" s="352">
        <v>0.63541666666666696</v>
      </c>
      <c r="V36" s="1505"/>
      <c r="W36" s="1508"/>
      <c r="X36" s="1508"/>
      <c r="Y36" s="1511"/>
      <c r="Z36" s="352">
        <v>0.63541666666666696</v>
      </c>
      <c r="AA36" s="1622"/>
      <c r="AB36" s="1625"/>
      <c r="AC36" s="352">
        <v>0.63541666666666696</v>
      </c>
      <c r="AD36"/>
      <c r="AE36" t="s">
        <v>593</v>
      </c>
      <c r="AL36" s="667">
        <v>0.63541666666666663</v>
      </c>
      <c r="AM36" s="1484"/>
      <c r="AN36" s="1487"/>
      <c r="AO36" s="1489"/>
      <c r="AP36" s="1492"/>
      <c r="AQ36" s="1492"/>
      <c r="AR36" s="1514"/>
      <c r="AS36" s="468"/>
      <c r="AT36" s="278">
        <v>0.63541666666666696</v>
      </c>
      <c r="BC36" s="278">
        <v>0.63541666666666696</v>
      </c>
      <c r="BD36" s="385"/>
      <c r="BE36" s="385"/>
      <c r="BF36" s="385"/>
      <c r="BG36" s="629"/>
      <c r="BH36" s="642"/>
      <c r="BI36" s="428"/>
      <c r="BJ36" s="469"/>
      <c r="BK36" s="278">
        <v>0.63541666666666696</v>
      </c>
      <c r="BT36" s="278">
        <v>0.63541666666666696</v>
      </c>
      <c r="BU36" s="624"/>
      <c r="BV36" s="624"/>
      <c r="BW36" s="475"/>
      <c r="BX36" s="624"/>
      <c r="BY36" s="624"/>
      <c r="BZ36" s="624"/>
      <c r="CA36" s="469"/>
      <c r="CB36" s="278">
        <v>0.63541666666666696</v>
      </c>
      <c r="CC36" s="455"/>
      <c r="CD36" s="455"/>
      <c r="CE36" s="455"/>
      <c r="CF36" s="455"/>
      <c r="CG36" s="455"/>
      <c r="CH36" s="455"/>
      <c r="CI36" s="455"/>
      <c r="CJ36" s="455"/>
      <c r="CK36" s="667">
        <v>0.63541666666666663</v>
      </c>
      <c r="CL36" s="476"/>
      <c r="CM36" s="476"/>
      <c r="CN36" s="476"/>
      <c r="CO36" s="476"/>
      <c r="CP36" s="476"/>
      <c r="CQ36" s="428"/>
      <c r="CR36" s="469"/>
      <c r="CS36" s="676">
        <v>0.63541666666666663</v>
      </c>
      <c r="DB36" s="667">
        <v>0.63541666666666663</v>
      </c>
      <c r="DC36" s="388"/>
      <c r="DD36" s="388"/>
      <c r="DE36" s="388"/>
      <c r="DF36" s="386"/>
      <c r="DH36" s="167"/>
      <c r="DI36" s="469"/>
    </row>
    <row r="37" spans="13:113" ht="11.25" customHeight="1" x14ac:dyDescent="0.2">
      <c r="M37" s="278">
        <v>0.64583333333333404</v>
      </c>
      <c r="N37" s="454"/>
      <c r="O37" s="454"/>
      <c r="P37" s="454"/>
      <c r="Q37" s="363"/>
      <c r="R37" s="352">
        <v>0.64583333333333404</v>
      </c>
      <c r="S37" s="1623"/>
      <c r="T37" s="1626"/>
      <c r="U37" s="352">
        <v>0.64583333333333404</v>
      </c>
      <c r="V37" s="1505"/>
      <c r="W37" s="1508"/>
      <c r="X37" s="1508"/>
      <c r="Y37" s="1511"/>
      <c r="Z37" s="352">
        <v>0.64583333333333404</v>
      </c>
      <c r="AA37" s="1623"/>
      <c r="AB37" s="1626"/>
      <c r="AC37" s="352">
        <v>0.64583333333333404</v>
      </c>
      <c r="AD37"/>
      <c r="AE37"/>
      <c r="AL37" s="667">
        <v>0.64583333333333337</v>
      </c>
      <c r="AM37" s="1484"/>
      <c r="AN37" s="1487"/>
      <c r="AO37" s="1489"/>
      <c r="AP37" s="1492"/>
      <c r="AQ37" s="1492"/>
      <c r="AR37" s="1514"/>
      <c r="AS37" s="1415" t="s">
        <v>217</v>
      </c>
      <c r="AT37" s="278">
        <v>0.64583333333333404</v>
      </c>
      <c r="AW37" s="386"/>
      <c r="AZ37" s="386"/>
      <c r="BA37" s="386"/>
      <c r="BB37" s="386"/>
      <c r="BC37" s="278">
        <v>0.64583333333333404</v>
      </c>
      <c r="BD37" s="385"/>
      <c r="BE37" s="385"/>
      <c r="BF37" s="385"/>
      <c r="BG37" s="629"/>
      <c r="BH37" s="642"/>
      <c r="BI37" s="468"/>
      <c r="BJ37" s="1380" t="s">
        <v>217</v>
      </c>
      <c r="BK37" s="278">
        <v>0.64583333333333404</v>
      </c>
      <c r="BT37" s="278">
        <v>0.64583333333333404</v>
      </c>
      <c r="BU37" s="624"/>
      <c r="BV37" s="624"/>
      <c r="BW37" s="475"/>
      <c r="BX37" s="624"/>
      <c r="BY37" s="624"/>
      <c r="BZ37" s="624"/>
      <c r="CA37" s="1380" t="s">
        <v>217</v>
      </c>
      <c r="CB37" s="278">
        <v>0.64583333333333404</v>
      </c>
      <c r="CC37" s="455"/>
      <c r="CD37" s="455"/>
      <c r="CE37" s="455"/>
      <c r="CF37" s="455"/>
      <c r="CG37" s="455"/>
      <c r="CH37" s="455"/>
      <c r="CI37" s="455"/>
      <c r="CJ37" s="455"/>
      <c r="CK37" s="667">
        <v>0.64583333333333337</v>
      </c>
      <c r="CL37" s="476"/>
      <c r="CM37" s="476"/>
      <c r="CN37" s="476"/>
      <c r="CO37" s="476"/>
      <c r="CP37" s="476"/>
      <c r="CQ37" s="468"/>
      <c r="CR37" s="1380" t="s">
        <v>217</v>
      </c>
      <c r="CS37" s="676">
        <v>0.64583333333333337</v>
      </c>
      <c r="DB37" s="667">
        <v>0.64583333333333337</v>
      </c>
      <c r="DC37" s="386"/>
      <c r="DD37" s="386"/>
      <c r="DE37" s="386"/>
      <c r="DF37" s="386"/>
      <c r="DH37" s="167"/>
      <c r="DI37" s="1380" t="s">
        <v>217</v>
      </c>
    </row>
    <row r="38" spans="13:113" ht="11.25" customHeight="1" x14ac:dyDescent="0.2">
      <c r="M38" s="278">
        <v>0.656250000000001</v>
      </c>
      <c r="N38" s="454"/>
      <c r="O38" s="454"/>
      <c r="P38" s="454"/>
      <c r="Q38" s="363"/>
      <c r="R38" s="352">
        <v>0.656250000000001</v>
      </c>
      <c r="S38" s="162"/>
      <c r="T38" s="352"/>
      <c r="U38" s="352">
        <v>0.656250000000001</v>
      </c>
      <c r="V38" s="1505"/>
      <c r="W38" s="1508"/>
      <c r="X38" s="1508"/>
      <c r="Y38" s="1511"/>
      <c r="Z38" s="352">
        <v>0.656250000000001</v>
      </c>
      <c r="AA38" s="162"/>
      <c r="AB38" s="352"/>
      <c r="AC38" s="352">
        <v>0.656250000000001</v>
      </c>
      <c r="AI38" t="s">
        <v>593</v>
      </c>
      <c r="AL38" s="667">
        <v>0.65625</v>
      </c>
      <c r="AM38" s="1484"/>
      <c r="AN38" s="1487"/>
      <c r="AO38" s="1489"/>
      <c r="AP38" s="1492"/>
      <c r="AQ38" s="1492"/>
      <c r="AR38" s="1514"/>
      <c r="AS38" s="1415"/>
      <c r="AT38" s="278">
        <v>0.656250000000001</v>
      </c>
      <c r="AW38" s="386"/>
      <c r="AZ38" s="386"/>
      <c r="BA38" s="386"/>
      <c r="BB38" s="386"/>
      <c r="BC38" s="278">
        <v>0.656250000000001</v>
      </c>
      <c r="BD38" s="385"/>
      <c r="BE38" s="385"/>
      <c r="BF38" s="385"/>
      <c r="BG38" s="629"/>
      <c r="BH38" s="642"/>
      <c r="BI38" s="468"/>
      <c r="BJ38" s="1380"/>
      <c r="BK38" s="278">
        <v>0.656250000000001</v>
      </c>
      <c r="BT38" s="278">
        <v>0.656250000000001</v>
      </c>
      <c r="BU38" s="624"/>
      <c r="BV38" s="624"/>
      <c r="BW38" s="475"/>
      <c r="BX38" s="624"/>
      <c r="BY38" s="624"/>
      <c r="BZ38" s="624"/>
      <c r="CA38" s="1380"/>
      <c r="CB38" s="278">
        <v>0.656250000000001</v>
      </c>
      <c r="CC38" s="383"/>
      <c r="CD38" s="383"/>
      <c r="CE38" s="383"/>
      <c r="CF38" s="383"/>
      <c r="CG38" s="383"/>
      <c r="CH38" s="383"/>
      <c r="CI38" s="383"/>
      <c r="CJ38" s="383"/>
      <c r="CK38" s="667">
        <v>0.65625</v>
      </c>
      <c r="CL38" s="477"/>
      <c r="CM38" s="477"/>
      <c r="CN38" s="477"/>
      <c r="CO38" s="477"/>
      <c r="CP38" s="477"/>
      <c r="CQ38" s="468"/>
      <c r="CR38" s="1380"/>
      <c r="CS38" s="676">
        <v>0.65625</v>
      </c>
      <c r="DB38" s="667">
        <v>0.65625</v>
      </c>
      <c r="DC38" s="386"/>
      <c r="DD38" s="386"/>
      <c r="DE38" s="386"/>
      <c r="DF38" s="386"/>
      <c r="DH38" s="167"/>
      <c r="DI38" s="1380"/>
    </row>
    <row r="39" spans="13:113" ht="11.25" customHeight="1" x14ac:dyDescent="0.2">
      <c r="M39" s="278">
        <v>0.66666666666666696</v>
      </c>
      <c r="N39" s="454"/>
      <c r="O39" s="454"/>
      <c r="P39" s="454"/>
      <c r="Q39" s="364"/>
      <c r="R39" s="352">
        <v>0.66666666666666696</v>
      </c>
      <c r="S39" s="162"/>
      <c r="T39" s="352"/>
      <c r="U39" s="352">
        <v>0.66666666666666696</v>
      </c>
      <c r="V39" s="1506"/>
      <c r="W39" s="1509"/>
      <c r="X39" s="1509"/>
      <c r="Y39" s="1512"/>
      <c r="Z39" s="352">
        <v>0.66666666666666696</v>
      </c>
      <c r="AA39" s="162"/>
      <c r="AB39" s="352"/>
      <c r="AC39" s="352">
        <v>0.66666666666666696</v>
      </c>
      <c r="AL39" s="667">
        <v>0.66666666666666663</v>
      </c>
      <c r="AM39" s="1484"/>
      <c r="AN39" s="1487"/>
      <c r="AO39" s="1489"/>
      <c r="AP39" s="1492"/>
      <c r="AQ39" s="1492"/>
      <c r="AR39" s="1514"/>
      <c r="AS39" s="1415"/>
      <c r="AT39" s="278">
        <v>0.66666666666666696</v>
      </c>
      <c r="AW39" s="386"/>
      <c r="AZ39" s="386"/>
      <c r="BA39" s="386"/>
      <c r="BB39" s="386"/>
      <c r="BC39" s="278">
        <v>0.66666666666666696</v>
      </c>
      <c r="BD39" s="385"/>
      <c r="BE39" s="385"/>
      <c r="BF39" s="385"/>
      <c r="BG39" s="629"/>
      <c r="BH39" s="642"/>
      <c r="BI39" s="468"/>
      <c r="BJ39" s="1380"/>
      <c r="BK39" s="278">
        <v>0.66666666666666696</v>
      </c>
      <c r="BS39" s="369"/>
      <c r="BT39" s="278">
        <v>0.66666666666666696</v>
      </c>
      <c r="BU39" s="624"/>
      <c r="BV39" s="624"/>
      <c r="BW39" s="455"/>
      <c r="BX39" s="624"/>
      <c r="BY39" s="624"/>
      <c r="BZ39" s="624"/>
      <c r="CA39" s="1380"/>
      <c r="CB39" s="278">
        <v>0.66666666666666696</v>
      </c>
      <c r="CC39" s="383"/>
      <c r="CD39" s="383"/>
      <c r="CE39" s="383"/>
      <c r="CF39" s="383"/>
      <c r="CG39" s="383"/>
      <c r="CH39" s="383"/>
      <c r="CI39" s="383"/>
      <c r="CJ39" s="383"/>
      <c r="CK39" s="667">
        <v>0.66666666666666663</v>
      </c>
      <c r="CL39" s="477"/>
      <c r="CM39" s="477"/>
      <c r="CN39" s="477"/>
      <c r="CO39" s="477"/>
      <c r="CP39" s="477"/>
      <c r="CQ39" s="468"/>
      <c r="CR39" s="1380"/>
      <c r="CS39" s="676">
        <v>0.66666666666666663</v>
      </c>
      <c r="DB39" s="667">
        <v>0.66666666666666663</v>
      </c>
      <c r="DC39" s="386"/>
      <c r="DD39" s="386"/>
      <c r="DE39" s="386"/>
      <c r="DF39" s="386"/>
      <c r="DH39" s="167"/>
      <c r="DI39" s="1380"/>
    </row>
    <row r="40" spans="13:113" ht="11.25" customHeight="1" x14ac:dyDescent="0.2">
      <c r="M40" s="278">
        <v>0.67708333333333404</v>
      </c>
      <c r="N40" s="454"/>
      <c r="O40" s="454"/>
      <c r="P40" s="454"/>
      <c r="Q40" s="454"/>
      <c r="R40" s="278">
        <v>0.67708333333333404</v>
      </c>
      <c r="S40" s="163"/>
      <c r="T40" s="352"/>
      <c r="U40" s="352">
        <v>0.67708333333333404</v>
      </c>
      <c r="V40" s="175"/>
      <c r="W40" s="175"/>
      <c r="X40" s="175"/>
      <c r="Y40" s="745"/>
      <c r="Z40" s="352">
        <v>0.67708333333333404</v>
      </c>
      <c r="AA40" s="162"/>
      <c r="AB40" s="352"/>
      <c r="AC40" s="352">
        <v>0.67708333333333404</v>
      </c>
      <c r="AL40" s="667">
        <v>0.67708333333333337</v>
      </c>
      <c r="AM40" s="1484"/>
      <c r="AN40" s="1487"/>
      <c r="AO40" s="1489"/>
      <c r="AP40" s="1492"/>
      <c r="AQ40" s="1492"/>
      <c r="AR40" s="1514"/>
      <c r="AS40" s="470"/>
      <c r="AT40" s="278">
        <v>0.67708333333333404</v>
      </c>
      <c r="AW40" s="386"/>
      <c r="AX40" s="386"/>
      <c r="AY40" s="386"/>
      <c r="AZ40" s="386"/>
      <c r="BA40" s="386"/>
      <c r="BB40" s="386"/>
      <c r="BC40" s="278">
        <v>0.67708333333333404</v>
      </c>
      <c r="BD40" s="385"/>
      <c r="BE40" s="385"/>
      <c r="BF40" s="385"/>
      <c r="BG40" s="629"/>
      <c r="BH40" s="642"/>
      <c r="BI40" s="468"/>
      <c r="BJ40" s="471"/>
      <c r="BK40" s="278">
        <v>0.67708333333333404</v>
      </c>
      <c r="BS40" s="470"/>
      <c r="BT40" s="278">
        <v>0.67708333333333404</v>
      </c>
      <c r="BU40" s="624"/>
      <c r="BV40" s="624"/>
      <c r="BW40" s="455"/>
      <c r="BX40" s="624"/>
      <c r="BY40" s="624"/>
      <c r="BZ40" s="624"/>
      <c r="CA40" s="471"/>
      <c r="CB40" s="278">
        <v>0.67708333333333404</v>
      </c>
      <c r="CC40" s="383"/>
      <c r="CD40" s="383"/>
      <c r="CE40" s="383"/>
      <c r="CF40" s="383"/>
      <c r="CG40" s="383"/>
      <c r="CH40" s="383"/>
      <c r="CI40" s="383"/>
      <c r="CJ40" s="383"/>
      <c r="CK40" s="667">
        <v>0.67708333333333337</v>
      </c>
      <c r="CL40" s="477"/>
      <c r="CM40" s="477"/>
      <c r="CN40" s="477"/>
      <c r="CO40" s="477"/>
      <c r="CP40" s="477"/>
      <c r="CQ40" s="468"/>
      <c r="CR40" s="471"/>
      <c r="CS40" s="676">
        <v>0.67708333333333337</v>
      </c>
      <c r="DB40" s="667">
        <v>0.67708333333333337</v>
      </c>
      <c r="DC40" s="386"/>
      <c r="DD40" s="386"/>
      <c r="DE40" s="386"/>
      <c r="DF40" s="386"/>
      <c r="DH40" s="167"/>
      <c r="DI40" s="471"/>
    </row>
    <row r="41" spans="13:113" ht="11.25" customHeight="1" x14ac:dyDescent="0.2">
      <c r="M41" s="278">
        <v>0.687500000000001</v>
      </c>
      <c r="N41" s="362"/>
      <c r="O41" s="362"/>
      <c r="P41" s="362"/>
      <c r="Q41" s="362"/>
      <c r="R41" s="278">
        <v>0.687500000000001</v>
      </c>
      <c r="S41" s="162"/>
      <c r="T41" s="162"/>
      <c r="U41" s="278">
        <v>0.687500000000001</v>
      </c>
      <c r="V41" s="175"/>
      <c r="W41" s="175"/>
      <c r="X41" s="175"/>
      <c r="Y41" s="176"/>
      <c r="Z41" s="352">
        <v>0.687500000000001</v>
      </c>
      <c r="AA41" s="162"/>
      <c r="AB41" s="162"/>
      <c r="AC41" s="278">
        <v>0.687500000000001</v>
      </c>
      <c r="AL41" s="667">
        <v>0.6875</v>
      </c>
      <c r="AM41" s="1484"/>
      <c r="AN41" s="1487"/>
      <c r="AO41" s="1489"/>
      <c r="AP41" s="1492"/>
      <c r="AQ41" s="1492"/>
      <c r="AR41" s="1514"/>
      <c r="AS41" s="470"/>
      <c r="AT41" s="278">
        <v>0.687500000000001</v>
      </c>
      <c r="AU41" s="952"/>
      <c r="AV41" s="386"/>
      <c r="AW41" s="386"/>
      <c r="AX41" s="386"/>
      <c r="AY41" s="386"/>
      <c r="AZ41" s="386"/>
      <c r="BA41" s="386"/>
      <c r="BB41" s="386"/>
      <c r="BC41" s="278">
        <v>0.687500000000001</v>
      </c>
      <c r="BD41" s="325"/>
      <c r="BE41" s="325"/>
      <c r="BF41" s="325"/>
      <c r="BG41" s="452"/>
      <c r="BH41" s="642"/>
      <c r="BI41" s="468"/>
      <c r="BJ41" s="471"/>
      <c r="BK41" s="278">
        <v>0.687500000000001</v>
      </c>
      <c r="BR41" s="166"/>
      <c r="BS41" s="470"/>
      <c r="BT41" s="278">
        <v>0.687500000000001</v>
      </c>
      <c r="BU41" s="624"/>
      <c r="BV41" s="624"/>
      <c r="BW41" s="455"/>
      <c r="BX41" s="624"/>
      <c r="BY41" s="624"/>
      <c r="BZ41" s="624"/>
      <c r="CA41" s="471"/>
      <c r="CB41" s="278">
        <v>0.687500000000001</v>
      </c>
      <c r="CC41" s="383"/>
      <c r="CD41" s="383"/>
      <c r="CE41" s="383"/>
      <c r="CF41" s="383"/>
      <c r="CG41" s="383"/>
      <c r="CH41" s="383"/>
      <c r="CI41" s="383"/>
      <c r="CJ41" s="383"/>
      <c r="CK41" s="667">
        <v>0.6875</v>
      </c>
      <c r="CL41" s="477"/>
      <c r="CM41" s="477"/>
      <c r="CN41" s="477"/>
      <c r="CO41" s="477"/>
      <c r="CP41" s="477"/>
      <c r="CQ41" s="468"/>
      <c r="CR41" s="471"/>
      <c r="CS41" s="676">
        <v>0.6875</v>
      </c>
      <c r="DB41" s="667">
        <v>0.6875</v>
      </c>
      <c r="DC41" s="386"/>
      <c r="DD41" s="386"/>
      <c r="DE41" s="386"/>
      <c r="DF41" s="386"/>
      <c r="DH41" s="167"/>
      <c r="DI41" s="471"/>
    </row>
    <row r="42" spans="13:113" ht="11.25" customHeight="1" x14ac:dyDescent="0.2">
      <c r="M42" s="352">
        <v>0.69791666666666696</v>
      </c>
      <c r="N42" s="362"/>
      <c r="O42" s="362"/>
      <c r="P42" s="362"/>
      <c r="Q42" s="364"/>
      <c r="R42" s="278">
        <v>0.69791666666666696</v>
      </c>
      <c r="S42" s="162"/>
      <c r="T42" s="162"/>
      <c r="U42" s="278">
        <v>0.69791666666666696</v>
      </c>
      <c r="V42" s="175"/>
      <c r="W42" s="175"/>
      <c r="X42" s="175"/>
      <c r="Y42" s="175"/>
      <c r="Z42" s="278">
        <v>0.69791666666666696</v>
      </c>
      <c r="AA42" s="162"/>
      <c r="AB42" s="162"/>
      <c r="AC42" s="278">
        <v>0.69791666666666696</v>
      </c>
      <c r="AL42" s="667">
        <v>0.69791666666666663</v>
      </c>
      <c r="AM42" s="1485"/>
      <c r="AN42" s="1488"/>
      <c r="AO42" s="1490"/>
      <c r="AP42" s="1492"/>
      <c r="AQ42" s="1492"/>
      <c r="AR42" s="1514"/>
      <c r="AS42" s="470"/>
      <c r="AT42" s="352">
        <v>0.69791666666666696</v>
      </c>
      <c r="AU42" s="682"/>
      <c r="AV42" s="458"/>
      <c r="AW42" s="458"/>
      <c r="AX42" s="458"/>
      <c r="AY42" s="458"/>
      <c r="AZ42" s="458"/>
      <c r="BA42" s="458"/>
      <c r="BB42" s="684"/>
      <c r="BC42" s="352">
        <v>0.69791666666666696</v>
      </c>
      <c r="BD42" s="383"/>
      <c r="BE42" s="383"/>
      <c r="BF42" s="383"/>
      <c r="BG42" s="477"/>
      <c r="BH42" s="642"/>
      <c r="BI42" s="468"/>
      <c r="BJ42" s="471"/>
      <c r="BK42" s="352">
        <v>0.69791666666666696</v>
      </c>
      <c r="BR42" s="166"/>
      <c r="BS42" s="470"/>
      <c r="BT42" s="352">
        <v>0.69791666666666696</v>
      </c>
      <c r="BU42" s="624"/>
      <c r="BV42" s="624"/>
      <c r="BW42" s="455"/>
      <c r="BX42" s="624"/>
      <c r="BY42" s="624"/>
      <c r="BZ42" s="624"/>
      <c r="CA42" s="471"/>
      <c r="CB42" s="352">
        <v>0.69791666666666696</v>
      </c>
      <c r="CC42" s="383"/>
      <c r="CD42" s="383"/>
      <c r="CE42" s="383"/>
      <c r="CF42" s="383"/>
      <c r="CG42" s="383"/>
      <c r="CH42" s="383"/>
      <c r="CI42" s="383"/>
      <c r="CJ42" s="383"/>
      <c r="CK42" s="667">
        <v>0.69791666666666663</v>
      </c>
      <c r="CL42" s="477"/>
      <c r="CM42" s="477"/>
      <c r="CN42" s="477"/>
      <c r="CO42" s="477"/>
      <c r="CP42" s="477"/>
      <c r="CQ42" s="468"/>
      <c r="CR42" s="471"/>
      <c r="CS42" s="676">
        <v>0.69791666666666663</v>
      </c>
      <c r="DB42" s="667">
        <v>0.69791666666666663</v>
      </c>
      <c r="DC42" s="386"/>
      <c r="DD42" s="386"/>
      <c r="DE42" s="386"/>
      <c r="DF42" s="386"/>
      <c r="DH42" s="167"/>
      <c r="DI42" s="471"/>
    </row>
    <row r="43" spans="13:113" ht="11.25" customHeight="1" x14ac:dyDescent="0.2">
      <c r="M43" s="278">
        <v>0.70833333333333703</v>
      </c>
      <c r="N43" s="362"/>
      <c r="O43" s="362"/>
      <c r="P43" s="362"/>
      <c r="Q43" s="364"/>
      <c r="R43" s="278">
        <v>0.70833333333333703</v>
      </c>
      <c r="S43" s="162"/>
      <c r="T43" s="162"/>
      <c r="U43" s="278">
        <v>0.70833333333333703</v>
      </c>
      <c r="V43" s="175"/>
      <c r="W43" s="175"/>
      <c r="X43" s="175"/>
      <c r="Y43" s="175"/>
      <c r="Z43" s="278">
        <v>0.70833333333333703</v>
      </c>
      <c r="AA43" s="162"/>
      <c r="AB43" s="162"/>
      <c r="AC43" s="278">
        <v>0.70833333333333703</v>
      </c>
      <c r="AL43" s="667">
        <v>0.70833333333333337</v>
      </c>
      <c r="AM43" s="642"/>
      <c r="AN43" s="642"/>
      <c r="AO43" s="642"/>
      <c r="AP43" s="1493"/>
      <c r="AQ43" s="1493"/>
      <c r="AR43" s="1515"/>
      <c r="AS43" s="378"/>
      <c r="AT43" s="278">
        <v>0.70833333333333703</v>
      </c>
      <c r="AU43" s="682"/>
      <c r="AV43" s="458"/>
      <c r="AW43" s="458"/>
      <c r="AX43" s="458"/>
      <c r="AY43" s="458"/>
      <c r="AZ43" s="458"/>
      <c r="BA43" s="458"/>
      <c r="BB43" s="684"/>
      <c r="BC43" s="352">
        <v>0.70833333333333703</v>
      </c>
      <c r="BD43" s="385"/>
      <c r="BE43" s="385"/>
      <c r="BF43" s="385"/>
      <c r="BG43" s="629"/>
      <c r="BH43" s="642"/>
      <c r="BI43" s="428"/>
      <c r="BJ43" s="391"/>
      <c r="BK43" s="352">
        <v>0.70833333333333703</v>
      </c>
      <c r="BR43" s="166"/>
      <c r="BS43" s="378"/>
      <c r="BT43" s="352">
        <v>0.70833333333333703</v>
      </c>
      <c r="BU43" s="624"/>
      <c r="BV43" s="624"/>
      <c r="BW43" s="455"/>
      <c r="BX43" s="624"/>
      <c r="BY43" s="624"/>
      <c r="BZ43" s="624"/>
      <c r="CA43" s="391"/>
      <c r="CB43" s="352">
        <v>0.70833333333333703</v>
      </c>
      <c r="CC43" s="383"/>
      <c r="CD43" s="383"/>
      <c r="CE43" s="383"/>
      <c r="CF43" s="383"/>
      <c r="CG43" s="383"/>
      <c r="CH43" s="383"/>
      <c r="CI43" s="383"/>
      <c r="CJ43" s="383"/>
      <c r="CK43" s="667">
        <v>0.70833333333333337</v>
      </c>
      <c r="CL43" s="477"/>
      <c r="CM43" s="477"/>
      <c r="CN43" s="477"/>
      <c r="CO43" s="477"/>
      <c r="CP43" s="477"/>
      <c r="CQ43" s="428"/>
      <c r="CR43" s="391"/>
      <c r="CS43" s="676">
        <v>0.70833333333333337</v>
      </c>
      <c r="DB43" s="667">
        <v>0.70833333333333337</v>
      </c>
      <c r="DC43" s="386"/>
      <c r="DD43" s="386"/>
      <c r="DE43" s="386"/>
      <c r="DF43" s="386"/>
      <c r="DH43" s="167"/>
      <c r="DI43" s="391"/>
    </row>
    <row r="44" spans="13:113" ht="11.25" customHeight="1" x14ac:dyDescent="0.2">
      <c r="M44" s="278">
        <v>0.718750000000004</v>
      </c>
      <c r="N44" s="362"/>
      <c r="O44" s="362"/>
      <c r="P44" s="362"/>
      <c r="Q44" s="362"/>
      <c r="R44" s="278">
        <v>0.718750000000004</v>
      </c>
      <c r="S44" s="163"/>
      <c r="T44" s="162"/>
      <c r="U44" s="278">
        <v>0.718750000000004</v>
      </c>
      <c r="V44" s="454"/>
      <c r="W44" s="454"/>
      <c r="X44" s="454"/>
      <c r="Y44" s="630"/>
      <c r="Z44" s="278">
        <v>0.718750000000004</v>
      </c>
      <c r="AA44" s="162"/>
      <c r="AB44" s="162"/>
      <c r="AC44" s="278">
        <v>0.718750000000004</v>
      </c>
      <c r="AL44" s="667">
        <v>0.71875</v>
      </c>
      <c r="AM44" s="642"/>
      <c r="AN44" s="642"/>
      <c r="AO44" s="642"/>
      <c r="AP44" s="642"/>
      <c r="AQ44" s="642"/>
      <c r="AR44" s="675"/>
      <c r="AS44" s="1481" t="s">
        <v>291</v>
      </c>
      <c r="AT44" s="278">
        <v>0.718750000000004</v>
      </c>
      <c r="AU44" s="682"/>
      <c r="AV44" s="458"/>
      <c r="AW44" s="458"/>
      <c r="AX44" s="458"/>
      <c r="AY44" s="458"/>
      <c r="AZ44" s="458"/>
      <c r="BA44" s="458"/>
      <c r="BB44" s="458"/>
      <c r="BC44" s="278">
        <v>0.718750000000004</v>
      </c>
      <c r="BD44" s="383"/>
      <c r="BE44" s="383"/>
      <c r="BF44" s="383"/>
      <c r="BG44" s="477"/>
      <c r="BH44" s="642"/>
      <c r="BI44" s="428"/>
      <c r="BJ44" s="1477" t="s">
        <v>291</v>
      </c>
      <c r="BK44" s="278">
        <v>0.718750000000004</v>
      </c>
      <c r="BR44" s="166"/>
      <c r="BS44" s="378"/>
      <c r="BT44" s="278">
        <v>0.718750000000004</v>
      </c>
      <c r="BU44" s="624"/>
      <c r="BV44" s="624"/>
      <c r="BW44" s="455"/>
      <c r="BX44" s="624"/>
      <c r="BY44" s="624"/>
      <c r="BZ44" s="624"/>
      <c r="CA44" s="1477" t="s">
        <v>291</v>
      </c>
      <c r="CB44" s="278">
        <v>0.718750000000004</v>
      </c>
      <c r="CC44" s="383"/>
      <c r="CD44" s="383"/>
      <c r="CE44" s="383"/>
      <c r="CF44" s="383"/>
      <c r="CG44" s="383"/>
      <c r="CH44" s="383"/>
      <c r="CI44" s="383"/>
      <c r="CJ44" s="383"/>
      <c r="CK44" s="667">
        <v>0.71875</v>
      </c>
      <c r="CL44" s="477"/>
      <c r="CM44" s="477"/>
      <c r="CN44" s="477"/>
      <c r="CO44" s="477"/>
      <c r="CP44" s="477"/>
      <c r="CQ44" s="428"/>
      <c r="CR44" s="1130" t="s">
        <v>291</v>
      </c>
      <c r="CS44" s="676">
        <v>0.71875</v>
      </c>
      <c r="DB44" s="667">
        <v>0.71875</v>
      </c>
      <c r="DC44" s="386"/>
      <c r="DD44" s="386"/>
      <c r="DE44" s="386"/>
      <c r="DF44" s="386"/>
      <c r="DH44" s="167"/>
      <c r="DI44" s="1130" t="s">
        <v>594</v>
      </c>
    </row>
    <row r="45" spans="13:113" ht="11.25" customHeight="1" x14ac:dyDescent="0.2">
      <c r="M45" s="278">
        <v>0.72916666666667096</v>
      </c>
      <c r="N45" s="362"/>
      <c r="O45" s="362"/>
      <c r="P45" s="362"/>
      <c r="Q45" s="362"/>
      <c r="R45" s="278">
        <v>0.72916666666667096</v>
      </c>
      <c r="S45" s="162"/>
      <c r="T45" s="162"/>
      <c r="U45" s="278">
        <v>0.72916666666667096</v>
      </c>
      <c r="V45" s="454"/>
      <c r="W45" s="454"/>
      <c r="X45" s="454"/>
      <c r="Y45" s="630"/>
      <c r="Z45" s="278">
        <v>0.72916666666667096</v>
      </c>
      <c r="AA45" s="162"/>
      <c r="AB45" s="162"/>
      <c r="AC45" s="278">
        <v>0.72916666666667096</v>
      </c>
      <c r="AL45" s="667">
        <v>0.72916666666666663</v>
      </c>
      <c r="AM45" s="642"/>
      <c r="AN45" s="642"/>
      <c r="AO45" s="642"/>
      <c r="AP45" s="642"/>
      <c r="AQ45" s="642"/>
      <c r="AR45" s="676"/>
      <c r="AS45" s="1481"/>
      <c r="AT45" s="278">
        <v>0.72916666666667096</v>
      </c>
      <c r="AU45" s="682"/>
      <c r="AV45" s="458"/>
      <c r="AW45" s="458"/>
      <c r="AX45" s="458"/>
      <c r="AY45" s="458"/>
      <c r="AZ45" s="458"/>
      <c r="BA45" s="458"/>
      <c r="BB45" s="458"/>
      <c r="BC45" s="278">
        <v>0.72916666666667096</v>
      </c>
      <c r="BD45" s="383"/>
      <c r="BE45" s="383"/>
      <c r="BF45" s="383"/>
      <c r="BG45" s="477"/>
      <c r="BH45" s="642"/>
      <c r="BI45" s="428"/>
      <c r="BJ45" s="1477"/>
      <c r="BK45" s="278">
        <v>0.72916666666667096</v>
      </c>
      <c r="BR45" s="166"/>
      <c r="BS45" s="378"/>
      <c r="BT45" s="278">
        <v>0.72916666666667096</v>
      </c>
      <c r="BU45" s="475"/>
      <c r="BV45" s="475"/>
      <c r="BW45" s="476"/>
      <c r="BX45" s="624"/>
      <c r="BY45" s="624"/>
      <c r="BZ45" s="624"/>
      <c r="CA45" s="1477"/>
      <c r="CB45" s="278">
        <v>0.72916666666667096</v>
      </c>
      <c r="CC45" s="383"/>
      <c r="CD45" s="383"/>
      <c r="CE45" s="383"/>
      <c r="CF45" s="383"/>
      <c r="CG45" s="383"/>
      <c r="CH45" s="383"/>
      <c r="CI45" s="383"/>
      <c r="CJ45" s="383"/>
      <c r="CK45" s="667">
        <v>0.72916666666666663</v>
      </c>
      <c r="CL45" s="477"/>
      <c r="CM45" s="477"/>
      <c r="CN45" s="477"/>
      <c r="CO45" s="477"/>
      <c r="CP45" s="477"/>
      <c r="CQ45" s="428"/>
      <c r="CR45" s="1130"/>
      <c r="CS45" s="676">
        <v>0.72916666666666663</v>
      </c>
      <c r="DB45" s="667">
        <v>0.72916666666666663</v>
      </c>
      <c r="DC45" s="386"/>
      <c r="DD45" s="386"/>
      <c r="DE45" s="386"/>
      <c r="DF45" s="386"/>
      <c r="DH45" s="167"/>
      <c r="DI45" s="1130"/>
    </row>
    <row r="46" spans="13:113" ht="11.25" customHeight="1" x14ac:dyDescent="0.2">
      <c r="M46" s="278">
        <v>0.73958333333333703</v>
      </c>
      <c r="N46" s="362"/>
      <c r="O46" s="362"/>
      <c r="P46" s="362"/>
      <c r="Q46" s="362"/>
      <c r="R46" s="278">
        <v>0.73958333333333703</v>
      </c>
      <c r="S46" s="162"/>
      <c r="T46" s="162"/>
      <c r="U46" s="278">
        <v>0.73958333333333703</v>
      </c>
      <c r="V46" s="454"/>
      <c r="W46" s="454"/>
      <c r="X46" s="454"/>
      <c r="Y46" s="630"/>
      <c r="Z46" s="278">
        <v>0.73958333333333703</v>
      </c>
      <c r="AA46" s="162"/>
      <c r="AB46" s="162"/>
      <c r="AC46" s="278">
        <v>0.73958333333333703</v>
      </c>
      <c r="AL46" s="667">
        <v>0.73958333333333337</v>
      </c>
      <c r="AM46" s="642"/>
      <c r="AN46" s="642"/>
      <c r="AO46" s="642"/>
      <c r="AP46" s="642"/>
      <c r="AQ46" s="642"/>
      <c r="AR46" s="676"/>
      <c r="AS46" s="1481"/>
      <c r="AT46" s="278">
        <v>0.73958333333333703</v>
      </c>
      <c r="AU46" s="682"/>
      <c r="AV46" s="458"/>
      <c r="AW46" s="458"/>
      <c r="AX46" s="458"/>
      <c r="AY46" s="458"/>
      <c r="AZ46" s="458"/>
      <c r="BA46" s="458"/>
      <c r="BB46" s="458"/>
      <c r="BC46" s="278">
        <v>0.73958333333333703</v>
      </c>
      <c r="BD46" s="383"/>
      <c r="BE46" s="383"/>
      <c r="BF46" s="383"/>
      <c r="BG46" s="477"/>
      <c r="BH46" s="642"/>
      <c r="BI46" s="428"/>
      <c r="BJ46" s="1477"/>
      <c r="BK46" s="278">
        <v>0.73958333333333703</v>
      </c>
      <c r="BR46" s="166"/>
      <c r="BS46" s="378"/>
      <c r="BT46" s="278">
        <v>0.73958333333333703</v>
      </c>
      <c r="BU46" s="458"/>
      <c r="BV46" s="458"/>
      <c r="BW46" s="455"/>
      <c r="BX46" s="455"/>
      <c r="BY46" s="455"/>
      <c r="BZ46" s="455"/>
      <c r="CA46" s="1477"/>
      <c r="CB46" s="278">
        <v>0.73958333333333703</v>
      </c>
      <c r="CC46" s="383"/>
      <c r="CD46" s="383"/>
      <c r="CE46" s="383"/>
      <c r="CF46" s="383"/>
      <c r="CG46" s="383"/>
      <c r="CH46" s="383"/>
      <c r="CI46" s="383"/>
      <c r="CJ46" s="383"/>
      <c r="CK46" s="667">
        <v>0.73958333333333337</v>
      </c>
      <c r="CL46" s="477"/>
      <c r="CM46" s="477"/>
      <c r="CN46" s="477"/>
      <c r="CO46" s="477"/>
      <c r="CP46" s="477"/>
      <c r="CQ46" s="428"/>
      <c r="CR46" s="1130"/>
      <c r="CS46" s="676">
        <v>0.73958333333333337</v>
      </c>
      <c r="DB46" s="667">
        <v>0.73958333333333337</v>
      </c>
      <c r="DC46" s="386"/>
      <c r="DD46" s="386"/>
      <c r="DE46" s="386"/>
      <c r="DF46" s="386"/>
      <c r="DH46" s="167"/>
      <c r="DI46" s="1130"/>
    </row>
    <row r="47" spans="13:113" ht="11.25" customHeight="1" x14ac:dyDescent="0.2">
      <c r="M47" s="278">
        <v>0.750000000000004</v>
      </c>
      <c r="N47" s="362"/>
      <c r="O47" s="362"/>
      <c r="P47" s="362"/>
      <c r="Q47" s="362"/>
      <c r="R47" s="278">
        <v>0.750000000000004</v>
      </c>
      <c r="S47" s="162"/>
      <c r="T47" s="162"/>
      <c r="U47" s="278">
        <v>0.750000000000004</v>
      </c>
      <c r="V47" s="454"/>
      <c r="W47" s="454"/>
      <c r="X47" s="454"/>
      <c r="Y47" s="630"/>
      <c r="Z47" s="278">
        <v>0.750000000000004</v>
      </c>
      <c r="AA47" s="162"/>
      <c r="AB47" s="162"/>
      <c r="AC47" s="278">
        <v>0.750000000000004</v>
      </c>
      <c r="AL47" s="667">
        <v>0.75</v>
      </c>
      <c r="AM47" s="642"/>
      <c r="AN47" s="642"/>
      <c r="AO47" s="642"/>
      <c r="AP47" s="642"/>
      <c r="AQ47" s="642"/>
      <c r="AR47" s="676"/>
      <c r="AS47" s="1481"/>
      <c r="AT47" s="278">
        <v>0.750000000000004</v>
      </c>
      <c r="AU47" s="386"/>
      <c r="AV47" s="386"/>
      <c r="AW47" s="386"/>
      <c r="AX47" s="386"/>
      <c r="AY47" s="383"/>
      <c r="AZ47" s="383"/>
      <c r="BA47" s="383"/>
      <c r="BB47" s="383"/>
      <c r="BC47" s="278">
        <v>0.750000000000004</v>
      </c>
      <c r="BD47" s="383"/>
      <c r="BE47" s="383"/>
      <c r="BF47" s="383"/>
      <c r="BG47" s="477"/>
      <c r="BH47" s="642"/>
      <c r="BI47" s="676"/>
      <c r="BJ47" s="1477"/>
      <c r="BK47" s="278">
        <v>0.750000000000004</v>
      </c>
      <c r="BR47" s="166"/>
      <c r="BS47" s="378"/>
      <c r="BT47" s="278">
        <v>0.750000000000004</v>
      </c>
      <c r="BU47" s="458"/>
      <c r="BV47" s="458"/>
      <c r="BW47" s="455"/>
      <c r="BX47" s="455"/>
      <c r="BY47" s="455"/>
      <c r="BZ47" s="455"/>
      <c r="CA47" s="1477"/>
      <c r="CB47" s="278">
        <v>0.750000000000004</v>
      </c>
      <c r="CC47" s="383"/>
      <c r="CD47" s="383"/>
      <c r="CE47" s="383"/>
      <c r="CF47" s="383"/>
      <c r="CG47" s="383"/>
      <c r="CH47" s="383"/>
      <c r="CI47" s="383"/>
      <c r="CJ47" s="477"/>
      <c r="CK47" s="278">
        <v>0.750000000000004</v>
      </c>
      <c r="CL47" s="477"/>
      <c r="CM47" s="477"/>
      <c r="CN47" s="477"/>
      <c r="CO47" s="477"/>
      <c r="CP47" s="477"/>
      <c r="CQ47" s="428"/>
      <c r="CR47" s="1130"/>
      <c r="CS47" s="352">
        <v>0.750000000000004</v>
      </c>
      <c r="CT47" s="455"/>
      <c r="CU47" s="455"/>
      <c r="CV47" s="455"/>
      <c r="CW47" s="455"/>
      <c r="CX47" s="455"/>
      <c r="CY47" s="455"/>
      <c r="CZ47" s="455"/>
      <c r="DA47" s="455"/>
      <c r="DB47" s="278">
        <v>0.750000000000004</v>
      </c>
      <c r="DC47" s="386"/>
      <c r="DD47" s="386"/>
      <c r="DE47" s="386"/>
      <c r="DF47" s="386"/>
      <c r="DH47" s="167"/>
      <c r="DI47" s="1130"/>
    </row>
    <row r="48" spans="13:113" ht="11.25" customHeight="1" x14ac:dyDescent="0.2">
      <c r="M48" s="278">
        <v>0.76041666666667096</v>
      </c>
      <c r="N48" s="362"/>
      <c r="O48" s="362"/>
      <c r="P48" s="362"/>
      <c r="Q48" s="362"/>
      <c r="R48" s="278">
        <v>0.76041666666667096</v>
      </c>
      <c r="S48" s="162"/>
      <c r="T48" s="162"/>
      <c r="U48" s="278">
        <v>0.76041666666667096</v>
      </c>
      <c r="V48" s="454"/>
      <c r="W48" s="454"/>
      <c r="X48" s="454"/>
      <c r="Y48" s="630"/>
      <c r="Z48" s="278">
        <v>0.76041666666667096</v>
      </c>
      <c r="AA48" s="162"/>
      <c r="AB48" s="162"/>
      <c r="AC48" s="278">
        <v>0.76041666666667096</v>
      </c>
      <c r="AL48" s="667">
        <v>0.76041666666666663</v>
      </c>
      <c r="AM48" s="642"/>
      <c r="AN48" s="642"/>
      <c r="AO48" s="642"/>
      <c r="AP48" s="642"/>
      <c r="AQ48" s="642"/>
      <c r="AR48" s="676"/>
      <c r="AS48" s="1481"/>
      <c r="AT48" s="278">
        <v>0.76041666666667096</v>
      </c>
      <c r="AU48" s="386"/>
      <c r="AV48" s="386"/>
      <c r="AW48" s="386"/>
      <c r="AX48" s="386"/>
      <c r="AY48" s="383"/>
      <c r="AZ48" s="383"/>
      <c r="BA48" s="383"/>
      <c r="BB48" s="383"/>
      <c r="BC48" s="278">
        <v>0.76041666666667096</v>
      </c>
      <c r="BD48" s="383"/>
      <c r="BE48" s="383"/>
      <c r="BF48" s="383"/>
      <c r="BG48" s="477"/>
      <c r="BH48" s="642"/>
      <c r="BI48" s="676"/>
      <c r="BJ48" s="1477"/>
      <c r="BK48" s="278">
        <v>0.76041666666667096</v>
      </c>
      <c r="BR48" s="166"/>
      <c r="BS48" s="378"/>
      <c r="BT48" s="163">
        <v>0.76041666666667096</v>
      </c>
      <c r="BU48" s="1086"/>
      <c r="BV48" s="475"/>
      <c r="BW48" s="476"/>
      <c r="BX48" s="477"/>
      <c r="BY48" s="477"/>
      <c r="BZ48" s="1088"/>
      <c r="CA48" s="1481"/>
      <c r="CB48" s="278">
        <v>0.76041666666667096</v>
      </c>
      <c r="CC48" s="383"/>
      <c r="CD48" s="383"/>
      <c r="CE48" s="383"/>
      <c r="CF48" s="383"/>
      <c r="CG48" s="383"/>
      <c r="CH48" s="383"/>
      <c r="CI48" s="383"/>
      <c r="CJ48" s="428"/>
      <c r="CK48" s="278">
        <v>0.76041666666667096</v>
      </c>
      <c r="CL48" s="477"/>
      <c r="CM48" s="477"/>
      <c r="CN48" s="477"/>
      <c r="CO48" s="477"/>
      <c r="CP48" s="477"/>
      <c r="CQ48" s="428"/>
      <c r="CR48" s="1130"/>
      <c r="CS48" s="278">
        <v>0.76041666666667096</v>
      </c>
      <c r="CT48" s="455"/>
      <c r="CU48" s="455"/>
      <c r="CV48" s="455"/>
      <c r="CW48" s="455"/>
      <c r="CX48" s="455"/>
      <c r="CY48" s="455"/>
      <c r="CZ48" s="455"/>
      <c r="DA48" s="477"/>
      <c r="DB48" s="278">
        <v>0.76041666666667096</v>
      </c>
      <c r="DC48" s="386"/>
      <c r="DD48" s="386"/>
      <c r="DE48" s="386"/>
      <c r="DF48" s="386"/>
      <c r="DH48" s="167"/>
      <c r="DI48" s="1130"/>
    </row>
    <row r="49" spans="13:113" ht="11.25" customHeight="1" x14ac:dyDescent="0.2">
      <c r="M49" s="278">
        <v>0.77083333333333803</v>
      </c>
      <c r="N49" s="362"/>
      <c r="O49" s="362"/>
      <c r="P49" s="362"/>
      <c r="Q49" s="362"/>
      <c r="R49" s="278">
        <v>0.77083333333333803</v>
      </c>
      <c r="S49" s="162"/>
      <c r="T49" s="162"/>
      <c r="U49" s="278">
        <v>0.77083333333333803</v>
      </c>
      <c r="V49" s="454"/>
      <c r="W49" s="454"/>
      <c r="X49" s="454"/>
      <c r="Y49" s="630"/>
      <c r="Z49" s="278">
        <v>0.77083333333333803</v>
      </c>
      <c r="AA49" s="162"/>
      <c r="AB49" s="162"/>
      <c r="AC49" s="278">
        <v>0.77083333333333803</v>
      </c>
      <c r="AL49" s="667">
        <v>0.77083333333333337</v>
      </c>
      <c r="AM49" s="642"/>
      <c r="AN49" s="642"/>
      <c r="AO49" s="642"/>
      <c r="AP49" s="642"/>
      <c r="AQ49" s="642"/>
      <c r="AR49" s="676"/>
      <c r="AS49" s="1481"/>
      <c r="AT49" s="278">
        <v>0.77083333333333803</v>
      </c>
      <c r="AU49" s="386"/>
      <c r="AV49" s="386"/>
      <c r="AW49" s="386"/>
      <c r="AX49" s="386"/>
      <c r="AY49" s="383"/>
      <c r="AZ49" s="383"/>
      <c r="BA49" s="383"/>
      <c r="BB49" s="383"/>
      <c r="BC49" s="278">
        <v>0.77083333333333803</v>
      </c>
      <c r="BD49" s="383"/>
      <c r="BE49" s="383"/>
      <c r="BF49" s="383"/>
      <c r="BG49" s="477"/>
      <c r="BH49" s="642"/>
      <c r="BI49" s="676"/>
      <c r="BJ49" s="1477"/>
      <c r="BK49" s="278">
        <v>0.77083333333333803</v>
      </c>
      <c r="BR49" s="166"/>
      <c r="BS49" s="378"/>
      <c r="BT49" s="163">
        <v>0.77083333333333803</v>
      </c>
      <c r="BU49" s="1087"/>
      <c r="BV49" s="476"/>
      <c r="BW49" s="476"/>
      <c r="BX49" s="477"/>
      <c r="BY49" s="477"/>
      <c r="BZ49" s="1088"/>
      <c r="CA49" s="1481"/>
      <c r="CB49" s="278">
        <v>0.77083333333333803</v>
      </c>
      <c r="CC49" s="383"/>
      <c r="CD49" s="383"/>
      <c r="CE49" s="383"/>
      <c r="CF49" s="383"/>
      <c r="CG49" s="383"/>
      <c r="CH49" s="383"/>
      <c r="CI49" s="383"/>
      <c r="CJ49" s="428"/>
      <c r="CK49" s="278">
        <v>0.77083333333333803</v>
      </c>
      <c r="CL49" s="477"/>
      <c r="CM49" s="477"/>
      <c r="CN49" s="477"/>
      <c r="CO49" s="477"/>
      <c r="CP49" s="477"/>
      <c r="CQ49" s="428"/>
      <c r="CR49" s="1130"/>
      <c r="CS49" s="278">
        <v>0.77083333333333803</v>
      </c>
      <c r="CT49" s="455"/>
      <c r="CU49" s="455"/>
      <c r="CV49" s="455"/>
      <c r="CW49" s="455"/>
      <c r="CX49" s="455"/>
      <c r="CY49" s="455"/>
      <c r="CZ49" s="455"/>
      <c r="DA49" s="477"/>
      <c r="DB49" s="278">
        <v>0.77083333333333803</v>
      </c>
      <c r="DC49" s="383"/>
      <c r="DD49" s="383"/>
      <c r="DE49" s="383"/>
      <c r="DF49" s="383"/>
      <c r="DH49" s="167"/>
      <c r="DI49" s="1130"/>
    </row>
    <row r="50" spans="13:113" ht="11.25" customHeight="1" x14ac:dyDescent="0.2">
      <c r="M50" s="278">
        <v>0.781250000000005</v>
      </c>
      <c r="N50" s="362"/>
      <c r="O50" s="362"/>
      <c r="P50" s="362"/>
      <c r="Q50" s="362"/>
      <c r="R50" s="278">
        <v>0.781250000000005</v>
      </c>
      <c r="S50" s="162"/>
      <c r="T50" s="162"/>
      <c r="U50" s="278">
        <v>0.781250000000005</v>
      </c>
      <c r="V50" s="454"/>
      <c r="W50" s="454"/>
      <c r="X50" s="454"/>
      <c r="Y50" s="630"/>
      <c r="Z50" s="278">
        <v>0.781250000000005</v>
      </c>
      <c r="AA50" s="162"/>
      <c r="AB50" s="162"/>
      <c r="AC50" s="278">
        <v>0.781250000000005</v>
      </c>
      <c r="AL50" s="667">
        <v>0.78125</v>
      </c>
      <c r="AM50" s="642"/>
      <c r="AN50" s="642"/>
      <c r="AO50" s="642"/>
      <c r="AP50" s="642"/>
      <c r="AQ50" s="642"/>
      <c r="AR50" s="676"/>
      <c r="AS50" s="1481"/>
      <c r="AT50" s="278">
        <v>0.781250000000005</v>
      </c>
      <c r="AU50" s="383"/>
      <c r="AV50" s="383"/>
      <c r="AW50" s="383"/>
      <c r="AX50" s="383"/>
      <c r="AY50" s="383"/>
      <c r="AZ50" s="383"/>
      <c r="BA50" s="383"/>
      <c r="BB50" s="383"/>
      <c r="BC50" s="278">
        <v>0.781250000000005</v>
      </c>
      <c r="BD50" s="383"/>
      <c r="BE50" s="383"/>
      <c r="BF50" s="383"/>
      <c r="BG50" s="477"/>
      <c r="BH50" s="642"/>
      <c r="BI50" s="676"/>
      <c r="BJ50" s="1477"/>
      <c r="BK50" s="278">
        <v>0.781250000000005</v>
      </c>
      <c r="BR50" s="166"/>
      <c r="BS50" s="378"/>
      <c r="BT50" s="163">
        <v>0.781250000000005</v>
      </c>
      <c r="BU50" s="1087"/>
      <c r="BV50" s="476"/>
      <c r="BW50" s="476"/>
      <c r="BX50" s="477"/>
      <c r="BY50" s="477"/>
      <c r="BZ50" s="1088"/>
      <c r="CA50" s="1481"/>
      <c r="CB50" s="278">
        <v>0.781250000000005</v>
      </c>
      <c r="CC50" s="383"/>
      <c r="CD50" s="383"/>
      <c r="CE50" s="383"/>
      <c r="CF50" s="383"/>
      <c r="CG50" s="383"/>
      <c r="CH50" s="383"/>
      <c r="CI50" s="383"/>
      <c r="CJ50" s="428"/>
      <c r="CK50" s="278">
        <v>0.781250000000005</v>
      </c>
      <c r="CL50" s="477"/>
      <c r="CM50" s="477"/>
      <c r="CN50" s="477"/>
      <c r="CO50" s="477"/>
      <c r="CP50" s="477"/>
      <c r="CQ50" s="428"/>
      <c r="CR50" s="1130"/>
      <c r="CS50" s="278">
        <v>0.781250000000005</v>
      </c>
      <c r="CT50" s="455"/>
      <c r="CU50" s="455"/>
      <c r="CV50" s="455"/>
      <c r="CW50" s="455"/>
      <c r="CX50" s="455"/>
      <c r="CY50" s="455"/>
      <c r="CZ50" s="455"/>
      <c r="DA50" s="477"/>
      <c r="DB50" s="278">
        <v>0.781250000000005</v>
      </c>
      <c r="DC50" s="383"/>
      <c r="DD50" s="383"/>
      <c r="DE50" s="383"/>
      <c r="DF50" s="383"/>
      <c r="DH50" s="167"/>
      <c r="DI50" s="1130"/>
    </row>
    <row r="51" spans="13:113" ht="11.25" customHeight="1" x14ac:dyDescent="0.2">
      <c r="M51" s="278">
        <v>0.79166666666667196</v>
      </c>
      <c r="N51" s="462"/>
      <c r="O51" s="462"/>
      <c r="P51" s="462"/>
      <c r="Q51" s="462"/>
      <c r="R51" s="278">
        <v>0.79166666666667196</v>
      </c>
      <c r="S51" s="162"/>
      <c r="T51" s="162"/>
      <c r="U51" s="278">
        <v>0.79166666666667196</v>
      </c>
      <c r="V51" s="462"/>
      <c r="W51" s="462"/>
      <c r="X51" s="462"/>
      <c r="Y51" s="631"/>
      <c r="Z51" s="278">
        <v>0.79166666666667196</v>
      </c>
      <c r="AA51" s="162"/>
      <c r="AB51" s="162"/>
      <c r="AC51" s="279">
        <v>0.79166666666667196</v>
      </c>
      <c r="AD51" s="962"/>
      <c r="AE51" s="962"/>
      <c r="AF51" s="962"/>
      <c r="AG51" s="962"/>
      <c r="AH51" s="962"/>
      <c r="AI51" s="962"/>
      <c r="AJ51" s="962"/>
      <c r="AK51" s="962"/>
      <c r="AL51" s="667">
        <v>0.79166666666666663</v>
      </c>
      <c r="AM51" s="672"/>
      <c r="AN51" s="673"/>
      <c r="AO51" s="673"/>
      <c r="AP51" s="673"/>
      <c r="AQ51" s="673"/>
      <c r="AR51" s="677"/>
      <c r="AS51" s="1482"/>
      <c r="AT51" s="279">
        <v>0.79166666666667196</v>
      </c>
      <c r="AU51" s="392"/>
      <c r="AV51" s="392"/>
      <c r="AW51" s="392"/>
      <c r="AX51" s="392"/>
      <c r="AY51" s="392"/>
      <c r="AZ51" s="392"/>
      <c r="BA51" s="392"/>
      <c r="BB51" s="392"/>
      <c r="BC51" s="278">
        <v>0.79166666666667196</v>
      </c>
      <c r="BD51" s="392"/>
      <c r="BE51" s="392"/>
      <c r="BF51" s="392"/>
      <c r="BG51" s="392"/>
      <c r="BH51" s="673"/>
      <c r="BI51" s="677"/>
      <c r="BJ51" s="1478"/>
      <c r="BK51" s="278">
        <v>0.79166666666667196</v>
      </c>
      <c r="BL51" s="169"/>
      <c r="BM51" s="170"/>
      <c r="BN51" s="170"/>
      <c r="BO51" s="170"/>
      <c r="BP51" s="170"/>
      <c r="BQ51" s="170"/>
      <c r="BR51" s="170"/>
      <c r="BS51" s="700"/>
      <c r="BT51" s="278">
        <v>0.79166666666667196</v>
      </c>
      <c r="BU51" s="1085"/>
      <c r="BV51" s="1085"/>
      <c r="BW51" s="1085"/>
      <c r="BX51" s="1085"/>
      <c r="BY51" s="1085"/>
      <c r="BZ51" s="1085"/>
      <c r="CA51" s="1478"/>
      <c r="CB51" s="278">
        <v>0.79166666666667196</v>
      </c>
      <c r="CC51" s="473"/>
      <c r="CD51" s="392"/>
      <c r="CE51" s="392"/>
      <c r="CF51" s="392"/>
      <c r="CG51" s="392"/>
      <c r="CH51" s="392"/>
      <c r="CI51" s="392"/>
      <c r="CJ51" s="474"/>
      <c r="CK51" s="279">
        <v>0.79166666666667196</v>
      </c>
      <c r="CL51" s="473"/>
      <c r="CM51" s="392"/>
      <c r="CN51" s="392"/>
      <c r="CO51" s="392"/>
      <c r="CP51" s="392"/>
      <c r="CQ51" s="474"/>
      <c r="CR51" s="392"/>
      <c r="CS51" s="279">
        <v>0.79166666666667196</v>
      </c>
      <c r="CT51" s="473"/>
      <c r="CU51" s="713"/>
      <c r="CV51" s="392"/>
      <c r="CW51" s="392"/>
      <c r="CX51" s="392"/>
      <c r="CY51" s="392"/>
      <c r="CZ51" s="392"/>
      <c r="DA51" s="392"/>
      <c r="DB51" s="279">
        <v>0.79166666666667196</v>
      </c>
      <c r="DC51" s="392"/>
      <c r="DD51" s="392"/>
      <c r="DE51" s="731"/>
      <c r="DF51" s="477"/>
      <c r="DH51" s="171"/>
      <c r="DI51" s="686"/>
    </row>
    <row r="52" spans="13:113" ht="18.75" customHeight="1" x14ac:dyDescent="0.2">
      <c r="N52" s="362"/>
      <c r="O52" s="362"/>
      <c r="P52" s="362"/>
      <c r="Q52" s="362"/>
      <c r="R52" s="574"/>
      <c r="S52" s="1145" t="s">
        <v>292</v>
      </c>
      <c r="T52" s="574"/>
      <c r="U52" s="574"/>
      <c r="V52" s="362"/>
      <c r="W52" s="362"/>
      <c r="X52" s="362"/>
      <c r="Y52" s="453"/>
      <c r="Z52" s="574"/>
      <c r="AA52" s="1145" t="s">
        <v>292</v>
      </c>
      <c r="AB52" s="574"/>
      <c r="AC52" s="454"/>
      <c r="AL52" s="668"/>
      <c r="AM52" s="1145" t="s">
        <v>292</v>
      </c>
      <c r="AN52" s="383"/>
      <c r="AO52" s="383"/>
      <c r="AP52" s="383"/>
      <c r="AQ52" s="383"/>
      <c r="AR52" s="383"/>
      <c r="AS52" s="383"/>
      <c r="AT52" s="383"/>
      <c r="AU52" s="383"/>
      <c r="AV52" s="383"/>
      <c r="AW52" s="383"/>
      <c r="AX52" s="383"/>
      <c r="AY52" s="383"/>
      <c r="AZ52" s="383"/>
      <c r="BA52" s="383"/>
      <c r="BB52" s="383"/>
      <c r="BC52" s="668"/>
      <c r="BD52" s="1145" t="s">
        <v>292</v>
      </c>
      <c r="BE52" s="383"/>
      <c r="BF52" s="383"/>
      <c r="BG52" s="383"/>
      <c r="BH52" s="382"/>
      <c r="BI52" s="385"/>
      <c r="BJ52" s="458"/>
      <c r="BK52" s="698"/>
      <c r="BL52" s="458"/>
      <c r="BM52" s="458"/>
      <c r="BN52" s="455"/>
      <c r="BO52" s="385"/>
      <c r="BP52" s="385"/>
      <c r="BQ52" s="385"/>
      <c r="BR52" s="383"/>
      <c r="BS52" s="383"/>
      <c r="BT52" s="698"/>
      <c r="BU52" s="1145" t="s">
        <v>292</v>
      </c>
      <c r="BV52" s="383"/>
      <c r="BW52" s="383"/>
      <c r="BX52" s="383"/>
      <c r="BY52" s="383"/>
      <c r="BZ52" s="383"/>
      <c r="CA52" s="458"/>
      <c r="CB52" s="698"/>
      <c r="CC52" s="383"/>
      <c r="CD52" s="383"/>
      <c r="CE52" s="383"/>
      <c r="CF52" s="383"/>
      <c r="CG52" s="383"/>
      <c r="CH52" s="383"/>
      <c r="CI52" s="383"/>
      <c r="CJ52" s="383"/>
      <c r="CK52" s="668"/>
      <c r="CL52" s="383"/>
      <c r="CM52" s="383"/>
      <c r="CN52" s="383"/>
      <c r="CO52" s="383"/>
      <c r="CP52" s="383"/>
      <c r="CQ52" s="383"/>
      <c r="CR52" s="383"/>
      <c r="CS52" s="477"/>
      <c r="CT52" s="383"/>
      <c r="CU52" s="383"/>
      <c r="CV52" s="383"/>
      <c r="CW52" s="383"/>
      <c r="CX52" s="383"/>
      <c r="CY52" s="383"/>
      <c r="CZ52" s="383"/>
      <c r="DA52" s="383"/>
      <c r="DB52" s="383"/>
      <c r="DC52" s="383"/>
      <c r="DD52" s="383"/>
      <c r="DE52" s="732"/>
      <c r="DF52" s="668"/>
      <c r="DG52" s="286"/>
      <c r="DH52" s="286"/>
      <c r="DI52" s="383"/>
    </row>
    <row r="53" spans="13:113" ht="11.25" customHeight="1" x14ac:dyDescent="0.2">
      <c r="N53" s="362"/>
      <c r="O53" s="362"/>
      <c r="P53" s="362"/>
      <c r="Q53" s="362"/>
      <c r="R53" s="362"/>
      <c r="S53" s="1174" t="s">
        <v>595</v>
      </c>
      <c r="T53" s="362"/>
      <c r="U53" s="362"/>
      <c r="V53" s="362"/>
      <c r="W53" s="362"/>
      <c r="X53" s="362"/>
      <c r="Y53" s="453"/>
      <c r="Z53" s="362"/>
      <c r="AA53" s="1174" t="s">
        <v>595</v>
      </c>
      <c r="AB53" s="362"/>
      <c r="AC53" s="362"/>
      <c r="AL53" s="383"/>
      <c r="AM53" s="1146" t="s">
        <v>596</v>
      </c>
      <c r="AN53" s="383"/>
      <c r="AO53" s="383"/>
      <c r="AP53" s="383"/>
      <c r="AQ53" s="383"/>
      <c r="AR53" s="383"/>
      <c r="AS53" s="383"/>
      <c r="AT53" s="383"/>
      <c r="AU53" s="383"/>
      <c r="AV53" s="477"/>
      <c r="AW53" s="383"/>
      <c r="AX53" s="383"/>
      <c r="AY53" s="383"/>
      <c r="AZ53" s="383"/>
      <c r="BA53" s="383"/>
      <c r="BB53" s="383"/>
      <c r="BC53" s="383"/>
      <c r="BD53" s="1146" t="s">
        <v>61</v>
      </c>
      <c r="BE53" s="383"/>
      <c r="BF53" s="383"/>
      <c r="BG53" s="383"/>
      <c r="BH53" s="382"/>
      <c r="BI53" s="383"/>
      <c r="BJ53" s="386"/>
      <c r="BK53" s="386"/>
      <c r="BL53" s="386"/>
      <c r="BM53" s="386"/>
      <c r="BN53" s="383"/>
      <c r="BO53" s="385"/>
      <c r="BP53" s="385"/>
      <c r="BQ53" s="385"/>
      <c r="BR53" s="383"/>
      <c r="BS53" s="383"/>
      <c r="BT53" s="386"/>
      <c r="BU53" s="1174" t="s">
        <v>597</v>
      </c>
      <c r="BV53" s="455"/>
      <c r="BW53" s="455"/>
      <c r="BX53" s="455"/>
      <c r="BY53" s="455"/>
      <c r="BZ53" s="455"/>
      <c r="CA53" s="386"/>
      <c r="CB53" s="386"/>
      <c r="CC53" s="455"/>
      <c r="CD53" s="383"/>
      <c r="CE53" s="383"/>
      <c r="CF53" s="383"/>
      <c r="CG53" s="383"/>
      <c r="CH53" s="383"/>
      <c r="CI53" s="383"/>
      <c r="CJ53" s="383"/>
      <c r="CK53" s="383"/>
      <c r="CL53" s="383"/>
      <c r="CM53" s="383"/>
      <c r="CN53" s="383"/>
      <c r="CO53" s="383"/>
      <c r="CP53" s="383"/>
      <c r="CQ53" s="383"/>
      <c r="CR53" s="383"/>
      <c r="CS53" s="383"/>
      <c r="CT53" s="383"/>
      <c r="CU53" s="383"/>
      <c r="CV53" s="383"/>
      <c r="CW53" s="383"/>
      <c r="CX53" s="383"/>
      <c r="CY53" s="383"/>
      <c r="CZ53" s="383"/>
      <c r="DA53" s="383"/>
      <c r="DB53" s="383"/>
      <c r="DC53" s="383"/>
      <c r="DD53" s="383"/>
      <c r="DE53" s="477"/>
      <c r="DF53" s="477"/>
      <c r="DI53" s="383"/>
    </row>
    <row r="54" spans="13:113" ht="11.25" customHeight="1" x14ac:dyDescent="0.2">
      <c r="N54" s="165"/>
      <c r="O54" s="180"/>
      <c r="P54" s="180"/>
      <c r="Q54" s="180"/>
      <c r="R54" s="180"/>
      <c r="S54" s="180"/>
      <c r="T54" s="180"/>
      <c r="U54" s="180"/>
      <c r="V54" s="180"/>
      <c r="W54" s="362"/>
      <c r="X54" s="362"/>
      <c r="Y54" s="453"/>
      <c r="Z54" s="180"/>
      <c r="AA54" s="180"/>
      <c r="AB54" s="180"/>
      <c r="AC54" s="180"/>
      <c r="AL54" s="441"/>
      <c r="AM54" s="441"/>
      <c r="AN54" s="441"/>
      <c r="AO54" s="441"/>
      <c r="AP54" s="441"/>
      <c r="AQ54" s="441"/>
      <c r="AR54" s="441"/>
      <c r="AS54" s="441"/>
      <c r="AT54" s="441"/>
      <c r="AU54" s="477"/>
      <c r="AV54" s="477"/>
      <c r="AW54" s="383"/>
      <c r="AX54" s="383"/>
      <c r="AY54" s="383"/>
      <c r="AZ54" s="383"/>
      <c r="BA54" s="383"/>
      <c r="BB54" s="383"/>
      <c r="BC54" s="383"/>
      <c r="BD54" s="383"/>
      <c r="BE54" s="383"/>
      <c r="BF54" s="383"/>
      <c r="BG54" s="383"/>
      <c r="BH54" s="382"/>
      <c r="BI54" s="383"/>
      <c r="BJ54" s="386"/>
      <c r="BK54" s="386"/>
      <c r="BL54" s="386"/>
      <c r="BM54" s="386"/>
      <c r="BN54" s="383"/>
      <c r="BO54" s="385"/>
      <c r="BP54" s="385"/>
      <c r="BQ54" s="385"/>
      <c r="BR54" s="383"/>
      <c r="BS54" s="383"/>
      <c r="BT54" s="386"/>
      <c r="BU54" s="455"/>
      <c r="BV54" s="455"/>
      <c r="BW54" s="455"/>
      <c r="BX54" s="476"/>
      <c r="BY54" s="476"/>
      <c r="BZ54" s="476"/>
      <c r="CA54" s="386"/>
      <c r="CB54" s="386"/>
      <c r="CC54" s="476"/>
      <c r="CD54" s="383"/>
      <c r="CE54" s="383"/>
      <c r="CF54" s="383"/>
      <c r="CG54" s="383"/>
      <c r="CH54" s="383"/>
      <c r="CI54" s="383"/>
      <c r="CJ54" s="383"/>
      <c r="CK54" s="383"/>
      <c r="CL54" s="383"/>
      <c r="CM54" s="383"/>
      <c r="CN54" s="383"/>
      <c r="CO54" s="383"/>
      <c r="CP54" s="383"/>
      <c r="CQ54" s="383"/>
      <c r="CR54" s="383"/>
      <c r="CS54" s="383"/>
      <c r="CT54" s="383"/>
      <c r="CU54" s="383"/>
      <c r="CV54" s="383"/>
      <c r="CW54" s="383"/>
      <c r="CX54" s="383"/>
      <c r="CY54" s="383"/>
      <c r="CZ54" s="383"/>
      <c r="DA54" s="383"/>
      <c r="DB54" s="383"/>
      <c r="DC54" s="383"/>
      <c r="DD54" s="383"/>
      <c r="DE54" s="477"/>
      <c r="DF54" s="477"/>
      <c r="DG54" s="166"/>
      <c r="DI54" s="383"/>
    </row>
    <row r="55" spans="13:113" ht="11.25" customHeight="1" x14ac:dyDescent="0.2">
      <c r="N55" s="180"/>
      <c r="O55" s="180"/>
      <c r="P55" s="180"/>
      <c r="Q55" s="180"/>
      <c r="R55" s="180"/>
      <c r="S55" s="180"/>
      <c r="T55" s="180"/>
      <c r="U55" s="180"/>
      <c r="V55" s="180"/>
      <c r="W55" s="362"/>
      <c r="X55" s="362"/>
      <c r="Y55" s="453"/>
      <c r="Z55" s="180"/>
      <c r="AA55" s="180"/>
      <c r="AB55" s="180"/>
      <c r="AC55" s="180"/>
      <c r="AL55" s="441"/>
      <c r="AM55" s="441"/>
      <c r="AN55" s="441"/>
      <c r="AO55" s="441"/>
      <c r="AP55" s="441"/>
      <c r="AQ55" s="441"/>
      <c r="AR55" s="441"/>
      <c r="AS55" s="441"/>
      <c r="AT55" s="441"/>
      <c r="AU55" s="383"/>
      <c r="AV55" s="383"/>
      <c r="AW55" s="383"/>
      <c r="AX55" s="383"/>
      <c r="AY55" s="383"/>
      <c r="AZ55" s="383"/>
      <c r="BA55" s="383"/>
      <c r="BB55" s="383"/>
      <c r="BC55" s="383"/>
      <c r="BD55" s="383"/>
      <c r="BE55" s="383"/>
      <c r="BF55" s="383"/>
      <c r="BG55" s="383"/>
      <c r="BH55" s="382"/>
      <c r="BI55" s="383"/>
      <c r="BJ55" s="386"/>
      <c r="BK55" s="386"/>
      <c r="BL55" s="386"/>
      <c r="BM55" s="386"/>
      <c r="BN55" s="383"/>
      <c r="BO55" s="383"/>
      <c r="BP55" s="383"/>
      <c r="BQ55" s="383"/>
      <c r="BR55" s="383"/>
      <c r="BS55" s="383"/>
      <c r="BT55" s="386"/>
      <c r="BU55" s="455"/>
      <c r="BV55" s="455"/>
      <c r="BW55" s="455"/>
      <c r="BX55" s="476"/>
      <c r="BY55" s="476"/>
      <c r="BZ55" s="476"/>
      <c r="CA55" s="386"/>
      <c r="CB55" s="386"/>
      <c r="CC55" s="476"/>
      <c r="CD55" s="383"/>
      <c r="CE55" s="383"/>
      <c r="CF55" s="383"/>
      <c r="CG55" s="383"/>
      <c r="CH55" s="383"/>
      <c r="CI55" s="383"/>
      <c r="CJ55" s="383"/>
      <c r="CK55" s="383"/>
      <c r="CL55" s="383"/>
      <c r="CM55" s="383"/>
      <c r="CN55" s="383"/>
      <c r="CO55" s="383"/>
      <c r="CP55" s="383"/>
      <c r="CQ55" s="383"/>
      <c r="CR55" s="383"/>
      <c r="CS55" s="383"/>
      <c r="CT55" s="383"/>
      <c r="CU55" s="383"/>
      <c r="CV55" s="383"/>
      <c r="CW55" s="383"/>
      <c r="CX55" s="383"/>
      <c r="CY55" s="383"/>
      <c r="CZ55" s="383"/>
      <c r="DA55" s="383"/>
      <c r="DB55" s="383"/>
      <c r="DC55" s="383"/>
      <c r="DD55" s="383"/>
      <c r="DE55" s="477"/>
      <c r="DF55" s="477"/>
      <c r="DG55" s="166"/>
      <c r="DI55" s="383"/>
    </row>
    <row r="56" spans="13:113" ht="11.25" customHeight="1" x14ac:dyDescent="0.2">
      <c r="N56" s="180"/>
      <c r="O56" s="180"/>
      <c r="P56" s="180"/>
      <c r="Q56" s="180"/>
      <c r="R56" s="180"/>
      <c r="S56" s="180"/>
      <c r="T56" s="180"/>
      <c r="U56" s="180"/>
      <c r="V56" s="180"/>
      <c r="W56" s="362"/>
      <c r="X56" s="362"/>
      <c r="Y56" s="453"/>
      <c r="Z56" s="180"/>
      <c r="AA56" s="180"/>
      <c r="AB56" s="180"/>
      <c r="AC56" s="180"/>
      <c r="AL56" s="441"/>
      <c r="AM56" s="441"/>
      <c r="AN56" s="441"/>
      <c r="AO56" s="441"/>
      <c r="AP56" s="441"/>
      <c r="AQ56" s="441"/>
      <c r="AR56" s="441"/>
      <c r="AS56" s="441"/>
      <c r="AT56" s="441"/>
      <c r="AU56" s="383"/>
      <c r="AV56" s="383"/>
      <c r="AW56" s="383"/>
      <c r="AX56" s="383"/>
      <c r="AY56" s="472"/>
      <c r="AZ56" s="383"/>
      <c r="BA56" s="383"/>
      <c r="BB56" s="383"/>
      <c r="BC56" s="383"/>
      <c r="BD56" s="383"/>
      <c r="BE56" s="383"/>
      <c r="BF56" s="383"/>
      <c r="BG56" s="383"/>
      <c r="BH56" s="382"/>
      <c r="BI56" s="383"/>
      <c r="BJ56" s="386"/>
      <c r="BK56" s="386"/>
      <c r="BL56" s="386"/>
      <c r="BM56" s="386"/>
      <c r="BN56" s="383"/>
      <c r="BO56" s="383"/>
      <c r="BP56" s="383"/>
      <c r="BQ56" s="383"/>
      <c r="BR56" s="383"/>
      <c r="BS56" s="383"/>
      <c r="BT56" s="386"/>
      <c r="BU56" s="460"/>
      <c r="BV56" s="458"/>
      <c r="BW56" s="458"/>
      <c r="BX56" s="476"/>
      <c r="BY56" s="267"/>
      <c r="BZ56" s="267"/>
      <c r="CA56" s="386"/>
      <c r="CB56" s="386"/>
      <c r="CC56" s="165"/>
      <c r="CF56" s="161"/>
      <c r="CH56" s="387"/>
      <c r="CI56" s="387"/>
      <c r="CJ56" s="387"/>
      <c r="CK56" s="383"/>
      <c r="CL56" s="387"/>
      <c r="CM56" s="387"/>
      <c r="CN56" s="387"/>
      <c r="CO56" s="387"/>
      <c r="CP56" s="387"/>
      <c r="CQ56" s="383"/>
      <c r="CR56" s="383"/>
      <c r="CS56" s="383"/>
      <c r="CT56" s="383"/>
      <c r="CU56" s="383"/>
      <c r="CV56" s="383"/>
      <c r="CW56" s="383"/>
      <c r="CX56" s="383"/>
      <c r="CY56" s="383"/>
      <c r="CZ56" s="383"/>
      <c r="DA56" s="383"/>
      <c r="DB56" s="383"/>
      <c r="DC56" s="383"/>
      <c r="DD56" s="383"/>
      <c r="DE56" s="477"/>
      <c r="DF56" s="477"/>
      <c r="DG56" s="166"/>
      <c r="DI56" s="383"/>
    </row>
    <row r="57" spans="13:113" ht="11.25" customHeight="1" x14ac:dyDescent="0.2">
      <c r="N57" s="180"/>
      <c r="O57" s="180"/>
      <c r="P57" s="180"/>
      <c r="Q57" s="180"/>
      <c r="R57" s="180"/>
      <c r="S57" s="180"/>
      <c r="T57" s="180"/>
      <c r="U57" s="180"/>
      <c r="V57" s="180"/>
      <c r="W57" s="362"/>
      <c r="X57" s="362"/>
      <c r="Y57" s="453"/>
      <c r="Z57" s="180"/>
      <c r="AA57" s="180"/>
      <c r="AB57" s="180"/>
      <c r="AC57" s="180"/>
      <c r="AL57" s="441"/>
      <c r="AM57" s="441"/>
      <c r="AN57" s="441"/>
      <c r="AO57" s="441"/>
      <c r="AP57" s="441"/>
      <c r="AQ57" s="441"/>
      <c r="AR57" s="441"/>
      <c r="AS57" s="441"/>
      <c r="AT57" s="441"/>
      <c r="AU57" s="383"/>
      <c r="AV57" s="383"/>
      <c r="AW57" s="383"/>
      <c r="AX57" s="383"/>
      <c r="AY57" s="383"/>
      <c r="AZ57" s="383"/>
      <c r="BA57" s="383"/>
      <c r="BB57" s="383"/>
      <c r="BC57" s="383"/>
      <c r="BD57" s="383"/>
      <c r="BE57" s="383"/>
      <c r="BF57" s="383"/>
      <c r="BG57" s="383"/>
      <c r="BH57" s="382"/>
      <c r="BI57" s="382"/>
      <c r="BJ57" s="386"/>
      <c r="BK57" s="386"/>
      <c r="BL57" s="386"/>
      <c r="BM57" s="386"/>
      <c r="BN57" s="383"/>
      <c r="BO57" s="383"/>
      <c r="BP57" s="383"/>
      <c r="BQ57" s="383"/>
      <c r="BR57" s="383"/>
      <c r="BS57" s="383"/>
      <c r="BT57" s="386"/>
      <c r="BU57" s="460"/>
      <c r="BV57" s="458"/>
      <c r="BW57" s="458"/>
      <c r="BX57" s="476"/>
      <c r="BY57" s="165"/>
      <c r="BZ57" s="165"/>
      <c r="CA57" s="386"/>
      <c r="CB57" s="386"/>
      <c r="CC57" s="165"/>
      <c r="CH57" s="387"/>
      <c r="CI57" s="387"/>
      <c r="CJ57" s="387"/>
      <c r="CK57" s="383"/>
      <c r="CL57" s="387"/>
      <c r="CM57" s="387"/>
      <c r="CN57" s="387"/>
      <c r="CO57" s="387"/>
      <c r="CP57" s="387"/>
      <c r="CQ57" s="383"/>
      <c r="CR57" s="383"/>
      <c r="CS57" s="383"/>
      <c r="CT57" s="383"/>
      <c r="CU57" s="383"/>
      <c r="CV57" s="383"/>
      <c r="CW57" s="383"/>
      <c r="CX57" s="383"/>
      <c r="CY57" s="383"/>
      <c r="CZ57" s="383"/>
      <c r="DA57" s="383"/>
      <c r="DB57" s="383"/>
      <c r="DC57" s="383"/>
      <c r="DD57" s="383"/>
      <c r="DE57" s="477"/>
      <c r="DF57" s="477"/>
      <c r="DG57" s="166"/>
      <c r="DI57" s="383"/>
    </row>
    <row r="58" spans="13:113" ht="11.25" customHeight="1" x14ac:dyDescent="0.2">
      <c r="N58" s="180"/>
      <c r="O58" s="180"/>
      <c r="P58" s="180"/>
      <c r="Q58" s="180"/>
      <c r="R58" s="180"/>
      <c r="S58" s="180"/>
      <c r="T58" s="180"/>
      <c r="U58" s="180"/>
      <c r="V58" s="180"/>
      <c r="W58" s="362"/>
      <c r="X58" s="362"/>
      <c r="Y58" s="453"/>
      <c r="Z58" s="180"/>
      <c r="AA58" s="180"/>
      <c r="AB58" s="180"/>
      <c r="AC58" s="180"/>
      <c r="AL58" s="441"/>
      <c r="AM58" s="441"/>
      <c r="AN58" s="441"/>
      <c r="AO58" s="441"/>
      <c r="AP58" s="441"/>
      <c r="AQ58" s="441"/>
      <c r="AR58" s="441"/>
      <c r="AS58" s="441"/>
      <c r="AT58" s="441"/>
      <c r="AU58" s="383"/>
      <c r="AV58" s="383"/>
      <c r="AW58" s="383"/>
      <c r="AX58" s="383"/>
      <c r="AY58" s="383"/>
      <c r="AZ58" s="383"/>
      <c r="BA58" s="383"/>
      <c r="BB58" s="383"/>
      <c r="BC58" s="383"/>
      <c r="BD58" s="383"/>
      <c r="BE58" s="383"/>
      <c r="BF58" s="383"/>
      <c r="BG58" s="383"/>
      <c r="BH58" s="382"/>
      <c r="BI58" s="382"/>
      <c r="BJ58" s="386"/>
      <c r="BK58" s="386"/>
      <c r="BL58" s="386"/>
      <c r="BM58" s="386"/>
      <c r="BN58" s="383"/>
      <c r="BO58" s="383"/>
      <c r="BP58" s="383"/>
      <c r="BQ58" s="383"/>
      <c r="BR58" s="383"/>
      <c r="BS58" s="383"/>
      <c r="BT58" s="386"/>
      <c r="BU58" s="460"/>
      <c r="BV58" s="458"/>
      <c r="BW58" s="458"/>
      <c r="BX58" s="475"/>
      <c r="BY58" s="165"/>
      <c r="BZ58" s="165"/>
      <c r="CA58" s="386"/>
      <c r="CB58" s="386"/>
      <c r="CC58" s="165"/>
      <c r="CH58" s="386"/>
      <c r="CI58" s="386"/>
      <c r="CJ58" s="386"/>
      <c r="CK58" s="383"/>
      <c r="CL58" s="386"/>
      <c r="CM58" s="386"/>
      <c r="CN58" s="386"/>
      <c r="CO58" s="386"/>
      <c r="CP58" s="386"/>
      <c r="CQ58" s="383"/>
      <c r="CR58" s="383"/>
      <c r="CS58" s="383"/>
      <c r="CT58" s="383"/>
      <c r="CU58" s="383"/>
      <c r="CV58" s="383"/>
      <c r="CW58" s="383"/>
      <c r="CX58" s="383"/>
      <c r="CY58" s="383"/>
      <c r="CZ58" s="383"/>
      <c r="DA58" s="383"/>
      <c r="DB58" s="383"/>
      <c r="DC58" s="383"/>
      <c r="DD58" s="383"/>
      <c r="DE58" s="477"/>
      <c r="DF58" s="477"/>
      <c r="DG58" s="166"/>
      <c r="DI58" s="383"/>
    </row>
    <row r="59" spans="13:113" ht="11.25" customHeight="1" x14ac:dyDescent="0.2">
      <c r="N59" s="180"/>
      <c r="O59" s="180"/>
      <c r="P59" s="180"/>
      <c r="Q59" s="180"/>
      <c r="R59" s="180"/>
      <c r="S59" s="180"/>
      <c r="T59" s="180"/>
      <c r="U59" s="180"/>
      <c r="V59" s="180"/>
      <c r="W59" s="362"/>
      <c r="X59" s="362"/>
      <c r="Y59" s="453"/>
      <c r="Z59" s="180"/>
      <c r="AA59" s="180"/>
      <c r="AB59" s="180"/>
      <c r="AC59" s="180"/>
      <c r="AL59" s="441"/>
      <c r="AM59" s="441"/>
      <c r="AN59" s="441"/>
      <c r="AO59" s="441"/>
      <c r="AP59" s="441"/>
      <c r="AQ59" s="441"/>
      <c r="AR59" s="441"/>
      <c r="AS59" s="441"/>
      <c r="AT59" s="441"/>
      <c r="AU59" s="383"/>
      <c r="AV59" s="383"/>
      <c r="AW59" s="383"/>
      <c r="AX59" s="383"/>
      <c r="AY59" s="386"/>
      <c r="AZ59" s="383"/>
      <c r="BA59" s="383"/>
      <c r="BB59" s="383"/>
      <c r="BC59" s="383"/>
      <c r="BD59" s="383"/>
      <c r="BE59" s="383"/>
      <c r="BF59" s="383"/>
      <c r="BG59" s="383"/>
      <c r="BH59" s="382"/>
      <c r="BI59" s="382"/>
      <c r="BJ59" s="386"/>
      <c r="BK59" s="386"/>
      <c r="BL59" s="386"/>
      <c r="BM59" s="386"/>
      <c r="BN59" s="383"/>
      <c r="BO59" s="383"/>
      <c r="BP59" s="383"/>
      <c r="BQ59" s="383"/>
      <c r="BR59" s="383"/>
      <c r="BS59" s="383"/>
      <c r="BT59" s="386"/>
      <c r="BU59" s="460"/>
      <c r="BV59" s="458"/>
      <c r="BW59" s="458"/>
      <c r="BX59" s="475"/>
      <c r="BY59" s="165"/>
      <c r="BZ59" s="165"/>
      <c r="CA59" s="386"/>
      <c r="CB59" s="386"/>
      <c r="CC59" s="165"/>
      <c r="CH59" s="386"/>
      <c r="CI59" s="386"/>
      <c r="CJ59" s="386"/>
      <c r="CK59" s="383"/>
      <c r="CL59" s="386"/>
      <c r="CM59" s="386"/>
      <c r="CN59" s="386"/>
      <c r="CO59" s="386"/>
      <c r="CP59" s="386"/>
      <c r="CQ59" s="383"/>
      <c r="CR59" s="383"/>
      <c r="CS59" s="383"/>
      <c r="CT59" s="383"/>
      <c r="CU59" s="383"/>
      <c r="CV59" s="383"/>
      <c r="CW59" s="383"/>
      <c r="CX59" s="383"/>
      <c r="CY59" s="383"/>
      <c r="CZ59" s="383"/>
      <c r="DA59" s="383"/>
      <c r="DB59" s="383"/>
      <c r="DC59" s="383"/>
      <c r="DD59" s="383"/>
      <c r="DE59" s="477"/>
      <c r="DF59" s="477"/>
      <c r="DG59" s="166"/>
      <c r="DI59" s="383"/>
    </row>
    <row r="60" spans="13:113" ht="11.25" customHeight="1" x14ac:dyDescent="0.2">
      <c r="N60" s="180"/>
      <c r="O60" s="180"/>
      <c r="P60" s="180"/>
      <c r="Q60" s="180"/>
      <c r="R60" s="180"/>
      <c r="S60" s="180"/>
      <c r="T60" s="180"/>
      <c r="U60" s="180"/>
      <c r="V60" s="180"/>
      <c r="W60" s="362"/>
      <c r="X60" s="362"/>
      <c r="Y60" s="453"/>
      <c r="Z60" s="180"/>
      <c r="AA60" s="180"/>
      <c r="AB60" s="180"/>
      <c r="AC60" s="180"/>
      <c r="AL60" s="441"/>
      <c r="AM60" s="441"/>
      <c r="AN60" s="441"/>
      <c r="AO60" s="441"/>
      <c r="AP60" s="441"/>
      <c r="AQ60" s="441"/>
      <c r="AR60" s="441"/>
      <c r="AS60" s="441"/>
      <c r="AT60" s="441"/>
      <c r="AU60" s="383"/>
      <c r="AV60" s="383"/>
      <c r="AW60" s="383"/>
      <c r="AX60" s="383"/>
      <c r="AY60" s="386"/>
      <c r="AZ60" s="383"/>
      <c r="BA60" s="383"/>
      <c r="BB60" s="383"/>
      <c r="BC60" s="383"/>
      <c r="BD60" s="383"/>
      <c r="BE60" s="383"/>
      <c r="BF60" s="383"/>
      <c r="BG60" s="383"/>
      <c r="BH60" s="382"/>
      <c r="BI60" s="382"/>
      <c r="BJ60" s="382"/>
      <c r="BK60" s="382"/>
      <c r="BL60" s="383"/>
      <c r="BM60" s="383"/>
      <c r="BN60" s="383"/>
      <c r="BO60" s="383"/>
      <c r="BP60" s="383"/>
      <c r="BQ60" s="383"/>
      <c r="BR60" s="383"/>
      <c r="BS60" s="383"/>
      <c r="BT60" s="382"/>
      <c r="BU60" s="460"/>
      <c r="BV60" s="458"/>
      <c r="BW60" s="458"/>
      <c r="BX60" s="458"/>
      <c r="BY60" s="180"/>
      <c r="BZ60" s="180"/>
      <c r="CA60" s="382"/>
      <c r="CB60" s="382"/>
      <c r="CC60" s="180"/>
      <c r="CH60" s="386"/>
      <c r="CI60" s="386"/>
      <c r="CJ60" s="386"/>
      <c r="CK60" s="383"/>
      <c r="CL60" s="386"/>
      <c r="CM60" s="386"/>
      <c r="CN60" s="386"/>
      <c r="CO60" s="386"/>
      <c r="CP60" s="386"/>
      <c r="CQ60" s="383"/>
      <c r="CR60" s="383"/>
      <c r="CS60" s="383"/>
      <c r="CT60" s="383"/>
      <c r="CU60" s="383"/>
      <c r="CV60" s="383"/>
      <c r="CW60" s="383"/>
      <c r="CX60" s="383"/>
      <c r="CY60" s="383"/>
      <c r="CZ60" s="383"/>
      <c r="DA60" s="383"/>
      <c r="DB60" s="383"/>
      <c r="DC60" s="383"/>
      <c r="DD60" s="383"/>
      <c r="DE60" s="477"/>
      <c r="DF60" s="477"/>
      <c r="DG60" s="166"/>
      <c r="DI60" s="383"/>
    </row>
    <row r="61" spans="13:113" ht="11.25" customHeight="1" x14ac:dyDescent="0.2">
      <c r="N61" s="180"/>
      <c r="O61" s="180"/>
      <c r="P61" s="180"/>
      <c r="Q61" s="180"/>
      <c r="R61" s="180"/>
      <c r="S61" s="180"/>
      <c r="T61" s="180"/>
      <c r="U61" s="180"/>
      <c r="V61" s="180"/>
      <c r="W61" s="362"/>
      <c r="X61" s="362"/>
      <c r="Y61" s="453"/>
      <c r="Z61" s="180"/>
      <c r="AA61" s="180"/>
      <c r="AB61" s="180"/>
      <c r="AC61" s="180"/>
      <c r="AL61" s="441"/>
      <c r="AM61" s="441"/>
      <c r="AN61" s="441"/>
      <c r="AO61" s="441"/>
      <c r="AP61" s="441"/>
      <c r="AQ61" s="441"/>
      <c r="AR61" s="441"/>
      <c r="AS61" s="441"/>
      <c r="AT61" s="441"/>
      <c r="AU61" s="383"/>
      <c r="AV61" s="383"/>
      <c r="AW61" s="383"/>
      <c r="AX61" s="383"/>
      <c r="AY61" s="386"/>
      <c r="AZ61" s="383"/>
      <c r="BA61" s="383"/>
      <c r="BB61" s="383"/>
      <c r="BC61" s="383"/>
      <c r="BD61" s="383"/>
      <c r="BE61" s="383"/>
      <c r="BF61" s="383"/>
      <c r="BG61" s="383"/>
      <c r="BH61" s="382"/>
      <c r="BI61" s="382"/>
      <c r="BJ61" s="382"/>
      <c r="BK61" s="382"/>
      <c r="BL61" s="383"/>
      <c r="BM61" s="383"/>
      <c r="BN61" s="383"/>
      <c r="BO61" s="383"/>
      <c r="BP61" s="383"/>
      <c r="BQ61" s="383"/>
      <c r="BR61" s="383"/>
      <c r="BS61" s="383"/>
      <c r="BT61" s="382"/>
      <c r="BU61" s="460"/>
      <c r="BV61" s="458"/>
      <c r="BW61" s="458"/>
      <c r="BX61" s="458"/>
      <c r="BY61" s="180"/>
      <c r="BZ61" s="180"/>
      <c r="CA61" s="382"/>
      <c r="CB61" s="382"/>
      <c r="CC61" s="180"/>
      <c r="CH61" s="386"/>
      <c r="CI61" s="386"/>
      <c r="CJ61" s="386"/>
      <c r="CK61" s="383"/>
      <c r="CL61" s="386"/>
      <c r="CM61" s="386"/>
      <c r="CN61" s="386"/>
      <c r="CO61" s="386"/>
      <c r="CP61" s="386"/>
      <c r="CQ61" s="383"/>
      <c r="CR61" s="383"/>
      <c r="CS61" s="383"/>
      <c r="CT61" s="383"/>
      <c r="CU61" s="383"/>
      <c r="CV61" s="383"/>
      <c r="CW61" s="383"/>
      <c r="CX61" s="383"/>
      <c r="CY61" s="383"/>
      <c r="CZ61" s="383"/>
      <c r="DA61" s="383"/>
      <c r="DB61" s="383"/>
      <c r="DC61" s="383"/>
      <c r="DD61" s="383"/>
      <c r="DE61" s="477"/>
      <c r="DF61" s="477"/>
      <c r="DG61" s="166"/>
      <c r="DI61" s="383"/>
    </row>
    <row r="62" spans="13:113" ht="11.25" customHeight="1" x14ac:dyDescent="0.2">
      <c r="N62" s="180"/>
      <c r="O62" s="180"/>
      <c r="P62" s="180"/>
      <c r="Q62" s="180"/>
      <c r="R62" s="180"/>
      <c r="S62" s="180"/>
      <c r="T62" s="180"/>
      <c r="U62" s="180"/>
      <c r="V62" s="180"/>
      <c r="W62" s="362"/>
      <c r="X62" s="362"/>
      <c r="Y62" s="362"/>
      <c r="Z62" s="180"/>
      <c r="AA62" s="180"/>
      <c r="AB62" s="180"/>
      <c r="AC62" s="180"/>
      <c r="AL62" s="441"/>
      <c r="AM62" s="441"/>
      <c r="AN62" s="441"/>
      <c r="AO62" s="441"/>
      <c r="AP62" s="441"/>
      <c r="AQ62" s="441"/>
      <c r="AR62" s="441"/>
      <c r="AS62" s="441"/>
      <c r="AT62" s="441"/>
      <c r="AU62" s="383"/>
      <c r="AV62" s="383"/>
      <c r="AW62" s="383"/>
      <c r="AX62" s="383"/>
      <c r="AY62" s="386"/>
      <c r="AZ62" s="383"/>
      <c r="BA62" s="383"/>
      <c r="BB62" s="383"/>
      <c r="BC62" s="383"/>
      <c r="BD62" s="383"/>
      <c r="BE62" s="383"/>
      <c r="BF62" s="383"/>
      <c r="BG62" s="383"/>
      <c r="BH62" s="383"/>
      <c r="BI62" s="383"/>
      <c r="BJ62" s="383"/>
      <c r="BK62" s="383"/>
      <c r="BL62" s="383"/>
      <c r="BM62" s="383"/>
      <c r="BN62" s="383"/>
      <c r="BO62" s="383"/>
      <c r="BP62" s="383"/>
      <c r="BQ62" s="383"/>
      <c r="BR62" s="383"/>
      <c r="BS62" s="383"/>
      <c r="BT62" s="383"/>
      <c r="BU62" s="460"/>
      <c r="BV62" s="458"/>
      <c r="BW62" s="458"/>
      <c r="BX62" s="458"/>
      <c r="BY62" s="180"/>
      <c r="BZ62" s="180"/>
      <c r="CA62" s="383"/>
      <c r="CB62" s="383"/>
      <c r="CC62" s="180"/>
      <c r="CH62" s="386"/>
      <c r="CI62" s="386"/>
      <c r="CJ62" s="386"/>
      <c r="CK62" s="383"/>
      <c r="CL62" s="386"/>
      <c r="CM62" s="386"/>
      <c r="CN62" s="386"/>
      <c r="CO62" s="386"/>
      <c r="CP62" s="386"/>
      <c r="CQ62" s="383"/>
      <c r="CR62" s="383"/>
      <c r="CS62" s="383"/>
      <c r="CT62" s="383"/>
      <c r="CU62" s="383"/>
      <c r="CV62" s="383"/>
      <c r="CW62" s="383"/>
      <c r="CX62" s="383"/>
      <c r="CY62" s="383"/>
      <c r="CZ62" s="383"/>
      <c r="DA62" s="383"/>
      <c r="DB62" s="383"/>
      <c r="DC62" s="383"/>
      <c r="DD62" s="383"/>
      <c r="DE62" s="477"/>
      <c r="DF62" s="477"/>
      <c r="DG62" s="166"/>
      <c r="DI62" s="383"/>
    </row>
    <row r="63" spans="13:113" ht="11.25" customHeight="1" x14ac:dyDescent="0.2">
      <c r="N63" s="180"/>
      <c r="O63" s="180"/>
      <c r="P63" s="180"/>
      <c r="Q63" s="180"/>
      <c r="R63" s="180"/>
      <c r="S63" s="180"/>
      <c r="T63" s="180"/>
      <c r="U63" s="180"/>
      <c r="V63" s="180"/>
      <c r="W63" s="362"/>
      <c r="X63" s="362"/>
      <c r="Y63" s="362"/>
      <c r="Z63" s="180"/>
      <c r="AA63" s="180"/>
      <c r="AB63" s="180"/>
      <c r="AC63" s="180"/>
      <c r="AL63" s="441"/>
      <c r="AM63" s="441"/>
      <c r="AN63" s="441"/>
      <c r="AO63" s="441"/>
      <c r="AP63" s="441"/>
      <c r="AQ63" s="441"/>
      <c r="AR63" s="441"/>
      <c r="AS63" s="441"/>
      <c r="AT63" s="441"/>
      <c r="AU63" s="383"/>
      <c r="AV63" s="383"/>
      <c r="AW63" s="383"/>
      <c r="AX63" s="383"/>
      <c r="AY63" s="386"/>
      <c r="AZ63" s="383"/>
      <c r="BA63" s="383"/>
      <c r="BB63" s="383"/>
      <c r="BC63" s="383"/>
      <c r="BD63" s="383"/>
      <c r="BE63" s="383"/>
      <c r="BF63" s="383"/>
      <c r="BG63" s="383"/>
      <c r="BH63" s="383"/>
      <c r="BI63" s="383"/>
      <c r="BJ63" s="383"/>
      <c r="BK63" s="383"/>
      <c r="BL63" s="383"/>
      <c r="BM63" s="383"/>
      <c r="BN63" s="383"/>
      <c r="BO63" s="383"/>
      <c r="BP63" s="383"/>
      <c r="BQ63" s="383"/>
      <c r="BR63" s="383"/>
      <c r="BS63" s="383"/>
      <c r="BT63" s="383"/>
      <c r="BU63" s="460"/>
      <c r="BV63" s="458"/>
      <c r="BW63" s="458"/>
      <c r="BX63" s="458"/>
      <c r="BY63" s="180"/>
      <c r="BZ63" s="180"/>
      <c r="CA63" s="383"/>
      <c r="CB63" s="383"/>
      <c r="CC63" s="180"/>
      <c r="CH63" s="386"/>
      <c r="CI63" s="386"/>
      <c r="CJ63" s="386"/>
      <c r="CK63" s="383"/>
      <c r="CL63" s="386"/>
      <c r="CM63" s="386"/>
      <c r="CN63" s="386"/>
      <c r="CO63" s="386"/>
      <c r="CP63" s="386"/>
      <c r="CQ63" s="383"/>
      <c r="CR63" s="383"/>
      <c r="CS63" s="383"/>
      <c r="CT63" s="383"/>
      <c r="CU63" s="383"/>
      <c r="CV63" s="383"/>
      <c r="CW63" s="383"/>
      <c r="CX63" s="383"/>
      <c r="CY63" s="383"/>
      <c r="CZ63" s="383"/>
      <c r="DA63" s="383"/>
      <c r="DB63" s="383"/>
      <c r="DC63" s="383"/>
      <c r="DD63" s="383"/>
      <c r="DE63" s="477"/>
      <c r="DF63" s="477"/>
      <c r="DG63" s="166"/>
      <c r="DI63" s="383"/>
    </row>
    <row r="64" spans="13:113" ht="11.25" customHeight="1" x14ac:dyDescent="0.15">
      <c r="BS64" s="161" t="s">
        <v>50</v>
      </c>
      <c r="BU64" s="180"/>
      <c r="BV64" s="180"/>
      <c r="BW64" s="180"/>
      <c r="BX64" s="180"/>
      <c r="BY64" s="180"/>
      <c r="BZ64" s="180"/>
      <c r="CC64" s="180"/>
      <c r="DE64" s="165"/>
      <c r="DF64" s="166"/>
      <c r="DG64" s="166"/>
    </row>
    <row r="65" spans="71:81" ht="11.25" customHeight="1" x14ac:dyDescent="0.15">
      <c r="BS65" s="161" t="s">
        <v>0</v>
      </c>
      <c r="BU65" s="180"/>
      <c r="BV65" s="180"/>
      <c r="BW65" s="180"/>
      <c r="BX65" s="180"/>
      <c r="BY65" s="180"/>
      <c r="BZ65" s="180"/>
      <c r="CC65" s="180"/>
    </row>
    <row r="67" spans="71:81" ht="11.25" customHeight="1" x14ac:dyDescent="0.15">
      <c r="BS67" s="161" t="s">
        <v>51</v>
      </c>
    </row>
    <row r="68" spans="71:81" ht="11.25" customHeight="1" x14ac:dyDescent="0.15">
      <c r="BS68" s="161" t="s">
        <v>52</v>
      </c>
    </row>
    <row r="69" spans="71:81" ht="11.25" customHeight="1" x14ac:dyDescent="0.15">
      <c r="BS69" s="161" t="s">
        <v>53</v>
      </c>
    </row>
    <row r="71" spans="71:81" ht="11.25" customHeight="1" x14ac:dyDescent="0.15">
      <c r="BS71" s="161" t="s">
        <v>54</v>
      </c>
    </row>
    <row r="72" spans="71:81" ht="11.25" customHeight="1" x14ac:dyDescent="0.15">
      <c r="BS72" s="161" t="s">
        <v>55</v>
      </c>
    </row>
    <row r="73" spans="71:81" ht="11.25" customHeight="1" x14ac:dyDescent="0.15">
      <c r="BS73" s="161" t="s">
        <v>56</v>
      </c>
    </row>
    <row r="74" spans="71:81" ht="11.25" customHeight="1" x14ac:dyDescent="0.15">
      <c r="BS74" s="161" t="s">
        <v>57</v>
      </c>
    </row>
    <row r="75" spans="71:81" ht="11.25" customHeight="1" x14ac:dyDescent="0.15">
      <c r="BS75" s="161" t="s">
        <v>58</v>
      </c>
    </row>
    <row r="76" spans="71:81" ht="11.25" customHeight="1" x14ac:dyDescent="0.15">
      <c r="BS76" s="161" t="s">
        <v>59</v>
      </c>
    </row>
  </sheetData>
  <mergeCells count="180">
    <mergeCell ref="DI9:DI10"/>
    <mergeCell ref="DI17:DI19"/>
    <mergeCell ref="DI29:DI30"/>
    <mergeCell ref="DI37:DI39"/>
    <mergeCell ref="S4:T4"/>
    <mergeCell ref="S9:S25"/>
    <mergeCell ref="T9:T25"/>
    <mergeCell ref="S29:S37"/>
    <mergeCell ref="T29:T37"/>
    <mergeCell ref="AA4:AB4"/>
    <mergeCell ref="AA9:AA25"/>
    <mergeCell ref="AB9:AB25"/>
    <mergeCell ref="AA29:AA37"/>
    <mergeCell ref="AB29:AB37"/>
    <mergeCell ref="CL4:CQ4"/>
    <mergeCell ref="CR9:CR10"/>
    <mergeCell ref="CR17:CR19"/>
    <mergeCell ref="CR29:CR30"/>
    <mergeCell ref="CR37:CR39"/>
    <mergeCell ref="CA37:CA39"/>
    <mergeCell ref="BD21:BD32"/>
    <mergeCell ref="BE21:BE32"/>
    <mergeCell ref="BF21:BF32"/>
    <mergeCell ref="BG22:BG33"/>
    <mergeCell ref="CX2:CY2"/>
    <mergeCell ref="CZ2:DA2"/>
    <mergeCell ref="CT4:DA4"/>
    <mergeCell ref="CT24:CT31"/>
    <mergeCell ref="CU24:CU31"/>
    <mergeCell ref="CV24:CV31"/>
    <mergeCell ref="CW24:CW31"/>
    <mergeCell ref="CX26:CX33"/>
    <mergeCell ref="DC4:DH4"/>
    <mergeCell ref="CY26:CY33"/>
    <mergeCell ref="CZ26:CZ33"/>
    <mergeCell ref="DA26:DA33"/>
    <mergeCell ref="CA44:CA51"/>
    <mergeCell ref="CC4:CJ4"/>
    <mergeCell ref="CG2:CH2"/>
    <mergeCell ref="CI2:CJ2"/>
    <mergeCell ref="CC7:CC14"/>
    <mergeCell ref="CD7:CD14"/>
    <mergeCell ref="CE7:CE14"/>
    <mergeCell ref="CF7:CF14"/>
    <mergeCell ref="CG9:CG16"/>
    <mergeCell ref="CH9:CH16"/>
    <mergeCell ref="CI9:CI16"/>
    <mergeCell ref="CJ9:CJ16"/>
    <mergeCell ref="CC17:CC28"/>
    <mergeCell ref="CD17:CD28"/>
    <mergeCell ref="CE17:CE28"/>
    <mergeCell ref="CF17:CF28"/>
    <mergeCell ref="CG19:CG30"/>
    <mergeCell ref="CH19:CH30"/>
    <mergeCell ref="CI19:CI30"/>
    <mergeCell ref="CJ19:CJ30"/>
    <mergeCell ref="CA9:CA10"/>
    <mergeCell ref="CA17:CA19"/>
    <mergeCell ref="CA29:CA30"/>
    <mergeCell ref="BL4:BS4"/>
    <mergeCell ref="BW20:BW31"/>
    <mergeCell ref="BL16:BL23"/>
    <mergeCell ref="BM16:BM23"/>
    <mergeCell ref="BN16:BN23"/>
    <mergeCell ref="BO16:BO23"/>
    <mergeCell ref="BP18:BP25"/>
    <mergeCell ref="BQ18:BQ25"/>
    <mergeCell ref="BR18:BR25"/>
    <mergeCell ref="BS18:BS25"/>
    <mergeCell ref="BU4:BZ4"/>
    <mergeCell ref="BU7:BU18"/>
    <mergeCell ref="BV7:BV18"/>
    <mergeCell ref="BW7:BW18"/>
    <mergeCell ref="BX8:BX19"/>
    <mergeCell ref="BY8:BY19"/>
    <mergeCell ref="BZ8:BZ19"/>
    <mergeCell ref="BX21:BX32"/>
    <mergeCell ref="BY21:BY32"/>
    <mergeCell ref="BZ21:BZ32"/>
    <mergeCell ref="BV20:BV31"/>
    <mergeCell ref="BD4:BI4"/>
    <mergeCell ref="BD2:BE2"/>
    <mergeCell ref="AU4:BB4"/>
    <mergeCell ref="BA2:BB2"/>
    <mergeCell ref="AY11:AY22"/>
    <mergeCell ref="BH2:BI2"/>
    <mergeCell ref="AZ11:AZ22"/>
    <mergeCell ref="BA11:BA22"/>
    <mergeCell ref="BB11:BB22"/>
    <mergeCell ref="AU21:AU32"/>
    <mergeCell ref="AV21:AV32"/>
    <mergeCell ref="AW13:AW24"/>
    <mergeCell ref="AX13:AX24"/>
    <mergeCell ref="BD7:BD18"/>
    <mergeCell ref="BE7:BE18"/>
    <mergeCell ref="BF7:BF18"/>
    <mergeCell ref="BG8:BG19"/>
    <mergeCell ref="BH8:BH19"/>
    <mergeCell ref="BI8:BI19"/>
    <mergeCell ref="BH22:BH33"/>
    <mergeCell ref="BI22:BI33"/>
    <mergeCell ref="BL2:BO2"/>
    <mergeCell ref="BR2:BS2"/>
    <mergeCell ref="A1:K1"/>
    <mergeCell ref="M1:DH1"/>
    <mergeCell ref="N4:Q4"/>
    <mergeCell ref="V4:Y4"/>
    <mergeCell ref="N7:N23"/>
    <mergeCell ref="O7:O23"/>
    <mergeCell ref="P7:P23"/>
    <mergeCell ref="Q7:Q23"/>
    <mergeCell ref="AL2:AS2"/>
    <mergeCell ref="AU2:AX2"/>
    <mergeCell ref="AY2:AZ2"/>
    <mergeCell ref="CX11:CX22"/>
    <mergeCell ref="CY11:CY22"/>
    <mergeCell ref="CZ11:CZ22"/>
    <mergeCell ref="DA11:DA22"/>
    <mergeCell ref="CT9:CT20"/>
    <mergeCell ref="CU9:CU20"/>
    <mergeCell ref="CV9:CV20"/>
    <mergeCell ref="CW9:CW20"/>
    <mergeCell ref="AM4:AR4"/>
    <mergeCell ref="BP2:BQ2"/>
    <mergeCell ref="BF2:BG2"/>
    <mergeCell ref="AD2:AG2"/>
    <mergeCell ref="AH2:AI2"/>
    <mergeCell ref="AD4:AK4"/>
    <mergeCell ref="AH13:AH24"/>
    <mergeCell ref="AI13:AI24"/>
    <mergeCell ref="AJ13:AJ24"/>
    <mergeCell ref="AK13:AK24"/>
    <mergeCell ref="AD11:AD22"/>
    <mergeCell ref="AF26:AF33"/>
    <mergeCell ref="AG26:AG33"/>
    <mergeCell ref="AH28:AH35"/>
    <mergeCell ref="AI28:AI35"/>
    <mergeCell ref="AD26:AD33"/>
    <mergeCell ref="AE26:AE33"/>
    <mergeCell ref="AJ2:AK2"/>
    <mergeCell ref="AE11:AE22"/>
    <mergeCell ref="AF11:AF22"/>
    <mergeCell ref="AG11:AG22"/>
    <mergeCell ref="AJ28:AJ35"/>
    <mergeCell ref="AK28:AK35"/>
    <mergeCell ref="N27:N35"/>
    <mergeCell ref="O27:O35"/>
    <mergeCell ref="P27:P35"/>
    <mergeCell ref="Q27:Q35"/>
    <mergeCell ref="V7:V23"/>
    <mergeCell ref="W7:W23"/>
    <mergeCell ref="X7:X23"/>
    <mergeCell ref="Y7:Y23"/>
    <mergeCell ref="BU20:BU31"/>
    <mergeCell ref="V27:V39"/>
    <mergeCell ref="W27:W39"/>
    <mergeCell ref="X27:X39"/>
    <mergeCell ref="Y27:Y39"/>
    <mergeCell ref="AR28:AR43"/>
    <mergeCell ref="AM7:AM22"/>
    <mergeCell ref="AN7:AN22"/>
    <mergeCell ref="AO7:AO22"/>
    <mergeCell ref="AP8:AP23"/>
    <mergeCell ref="AQ8:AQ23"/>
    <mergeCell ref="AR8:AR23"/>
    <mergeCell ref="BJ9:BJ10"/>
    <mergeCell ref="BJ37:BJ39"/>
    <mergeCell ref="BJ17:BJ19"/>
    <mergeCell ref="BJ29:BJ30"/>
    <mergeCell ref="BJ44:BJ51"/>
    <mergeCell ref="AS9:AS10"/>
    <mergeCell ref="AS17:AS19"/>
    <mergeCell ref="AS29:AS30"/>
    <mergeCell ref="AS37:AS39"/>
    <mergeCell ref="AS44:AS51"/>
    <mergeCell ref="AM27:AM42"/>
    <mergeCell ref="AN27:AN42"/>
    <mergeCell ref="AO27:AO42"/>
    <mergeCell ref="AP28:AP43"/>
    <mergeCell ref="AQ28:AQ43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54281-CCA7-DB4C-9AD3-E78EF1741B31}">
  <sheetPr codeName="Sheet13">
    <tabColor theme="4"/>
  </sheetPr>
  <dimension ref="A1:DH63"/>
  <sheetViews>
    <sheetView topLeftCell="M2" zoomScaleNormal="100" workbookViewId="0">
      <pane xSplit="1" topLeftCell="CU1" activePane="topRight" state="frozen"/>
      <selection activeCell="M1" sqref="M1"/>
      <selection pane="topRight" activeCell="CP28" sqref="CP28"/>
    </sheetView>
  </sheetViews>
  <sheetFormatPr baseColWidth="10" defaultColWidth="6.83203125" defaultRowHeight="11.25" customHeight="1" x14ac:dyDescent="0.15"/>
  <cols>
    <col min="1" max="1" width="10.5" style="161" hidden="1" customWidth="1"/>
    <col min="2" max="2" width="8.5" style="161" hidden="1" customWidth="1"/>
    <col min="3" max="3" width="31.5" style="161" hidden="1" customWidth="1"/>
    <col min="4" max="5" width="14.5" style="161" hidden="1" customWidth="1"/>
    <col min="6" max="6" width="14.1640625" style="161" hidden="1" customWidth="1"/>
    <col min="7" max="7" width="10.1640625" style="161" hidden="1" customWidth="1"/>
    <col min="8" max="8" width="14.5" style="161" hidden="1" customWidth="1"/>
    <col min="9" max="9" width="15.5" style="161" hidden="1" customWidth="1"/>
    <col min="10" max="10" width="12" style="161" hidden="1" customWidth="1"/>
    <col min="11" max="11" width="14.5" style="161" hidden="1" customWidth="1"/>
    <col min="12" max="12" width="3.83203125" style="183" hidden="1" customWidth="1"/>
    <col min="13" max="13" width="12.5" style="161" customWidth="1"/>
    <col min="14" max="14" width="18.5" style="161" customWidth="1"/>
    <col min="15" max="15" width="19.5" style="161" customWidth="1"/>
    <col min="16" max="16" width="18.1640625" style="161" customWidth="1"/>
    <col min="17" max="17" width="12.5" style="161" customWidth="1"/>
    <col min="18" max="18" width="18.33203125" style="161" customWidth="1"/>
    <col min="19" max="19" width="18.1640625" style="161" customWidth="1"/>
    <col min="20" max="20" width="15.6640625" style="161" customWidth="1"/>
    <col min="21" max="21" width="12.5" style="161" customWidth="1"/>
    <col min="22" max="27" width="18.5" style="161" customWidth="1"/>
    <col min="28" max="28" width="21.1640625" style="161" customWidth="1"/>
    <col min="29" max="36" width="18.5" style="161" customWidth="1"/>
    <col min="37" max="37" width="18.5" style="180" customWidth="1"/>
    <col min="38" max="61" width="18.5" style="161" customWidth="1"/>
    <col min="62" max="62" width="18.5" style="180" customWidth="1"/>
    <col min="63" max="70" width="18.5" style="161" customWidth="1"/>
    <col min="71" max="71" width="18.5" style="180" customWidth="1"/>
    <col min="72" max="78" width="18.5" style="161" customWidth="1"/>
    <col min="79" max="79" width="18.5" style="180" customWidth="1"/>
    <col min="80" max="87" width="18.5" style="161" customWidth="1"/>
    <col min="88" max="88" width="18.5" style="180" customWidth="1"/>
    <col min="89" max="103" width="18.5" style="161" customWidth="1"/>
    <col min="104" max="104" width="18.5" style="180" customWidth="1"/>
    <col min="105" max="112" width="18.5" style="161" customWidth="1"/>
    <col min="113" max="16384" width="6.83203125" style="161"/>
  </cols>
  <sheetData>
    <row r="1" spans="1:112" ht="15" customHeight="1" thickBot="1" x14ac:dyDescent="0.2">
      <c r="A1" s="1402" t="s">
        <v>67</v>
      </c>
      <c r="B1" s="1402"/>
      <c r="C1" s="1402"/>
      <c r="D1" s="1402"/>
      <c r="E1" s="1402"/>
      <c r="F1" s="1402"/>
      <c r="G1" s="1402"/>
      <c r="H1" s="1402"/>
      <c r="I1" s="1402"/>
      <c r="J1" s="1402"/>
      <c r="K1" s="1403"/>
      <c r="M1" s="1274" t="s">
        <v>598</v>
      </c>
      <c r="N1" s="1274"/>
      <c r="O1" s="1274"/>
      <c r="P1" s="1274"/>
      <c r="Q1" s="1274"/>
      <c r="R1" s="1274"/>
      <c r="S1" s="1274"/>
      <c r="T1" s="1274"/>
      <c r="U1" s="1274"/>
      <c r="V1" s="1274"/>
      <c r="W1" s="1274"/>
      <c r="X1" s="1274"/>
      <c r="Y1" s="1274"/>
      <c r="Z1" s="1274"/>
      <c r="AA1" s="1274"/>
      <c r="AB1" s="1274"/>
      <c r="AC1" s="1274"/>
      <c r="AD1" s="1274"/>
      <c r="AE1" s="1274"/>
      <c r="AF1" s="1274"/>
      <c r="AG1" s="1274"/>
      <c r="AH1" s="1274"/>
      <c r="AI1" s="1274"/>
      <c r="AJ1" s="1274"/>
      <c r="AK1" s="1274"/>
      <c r="AL1" s="1274"/>
      <c r="AM1" s="1274"/>
      <c r="AN1" s="1274"/>
      <c r="AO1" s="1274"/>
      <c r="AP1" s="1274"/>
      <c r="AQ1" s="1274"/>
      <c r="AR1" s="1274"/>
      <c r="AS1" s="1274"/>
      <c r="AT1" s="1274"/>
      <c r="AU1" s="1274"/>
      <c r="AV1" s="1274"/>
      <c r="AW1" s="1274"/>
      <c r="AX1" s="1274"/>
      <c r="AY1" s="1274"/>
      <c r="AZ1" s="1274"/>
      <c r="BA1" s="1274"/>
      <c r="BB1" s="1274"/>
      <c r="BC1" s="1274"/>
      <c r="BD1" s="1274"/>
      <c r="BE1" s="1274"/>
      <c r="BF1" s="1274"/>
      <c r="BG1" s="1274"/>
      <c r="BH1" s="1274"/>
      <c r="BI1" s="1274"/>
      <c r="BJ1" s="1274"/>
      <c r="BK1" s="1274"/>
      <c r="BL1" s="1274"/>
      <c r="BM1" s="1274"/>
      <c r="BN1" s="1274"/>
      <c r="BO1" s="1274"/>
      <c r="BP1" s="1274"/>
      <c r="BQ1" s="1274"/>
      <c r="BR1" s="1274"/>
      <c r="BS1" s="1274"/>
      <c r="BT1" s="1274"/>
      <c r="BU1" s="1274"/>
      <c r="BV1" s="1274"/>
      <c r="BW1" s="1274"/>
      <c r="BX1" s="1274"/>
      <c r="BY1" s="1274"/>
      <c r="BZ1" s="1274"/>
      <c r="CA1" s="1274"/>
      <c r="CB1" s="1274"/>
      <c r="CC1" s="1274"/>
      <c r="CD1" s="1274"/>
      <c r="CE1" s="1274"/>
      <c r="CF1" s="1274"/>
      <c r="CG1" s="1274"/>
      <c r="CH1" s="1274"/>
      <c r="CI1" s="1274"/>
      <c r="CJ1" s="1274"/>
      <c r="CK1" s="1274"/>
      <c r="CL1" s="1274"/>
      <c r="CM1" s="1274"/>
      <c r="CN1" s="1274"/>
      <c r="CO1" s="1274"/>
      <c r="CP1" s="1274"/>
      <c r="CQ1" s="1274"/>
      <c r="CR1" s="1274"/>
      <c r="CS1" s="1274"/>
      <c r="CT1" s="1274"/>
      <c r="CU1" s="1274"/>
      <c r="CV1" s="1274"/>
      <c r="CW1" s="1274"/>
      <c r="CX1" s="1274"/>
      <c r="CY1" s="1274"/>
      <c r="CZ1" s="1274"/>
      <c r="DA1" s="1274"/>
      <c r="DB1" s="1274"/>
      <c r="DC1" s="1274"/>
      <c r="DD1" s="1274"/>
      <c r="DE1" s="1274"/>
      <c r="DF1" s="1274"/>
      <c r="DG1" s="1274"/>
      <c r="DH1" s="1274"/>
    </row>
    <row r="2" spans="1:112" ht="15" customHeight="1" thickBot="1" x14ac:dyDescent="0.2">
      <c r="A2" s="336"/>
      <c r="B2" s="336"/>
      <c r="C2" s="336"/>
      <c r="D2" s="336"/>
      <c r="E2" s="336"/>
      <c r="F2" s="336"/>
      <c r="G2" s="336"/>
      <c r="H2" s="336"/>
      <c r="I2" s="336"/>
      <c r="J2" s="336"/>
      <c r="K2" s="337"/>
      <c r="M2" s="1140" t="s">
        <v>455</v>
      </c>
      <c r="N2" s="635"/>
      <c r="O2" s="751"/>
      <c r="P2" s="192"/>
      <c r="Q2" s="634"/>
      <c r="R2" s="751"/>
      <c r="S2" s="711"/>
      <c r="T2" s="192"/>
      <c r="U2" s="750"/>
      <c r="V2" s="1255"/>
      <c r="W2" s="1255"/>
      <c r="X2" s="1255"/>
      <c r="Y2" s="1255"/>
      <c r="Z2" s="1254" t="s">
        <v>17</v>
      </c>
      <c r="AA2" s="1254"/>
      <c r="AB2" s="1275" t="s">
        <v>69</v>
      </c>
      <c r="AC2" s="1656"/>
      <c r="AD2" s="1117"/>
      <c r="AE2" s="1117"/>
      <c r="AF2" s="1117"/>
      <c r="AG2" s="1117"/>
      <c r="AH2" s="1117"/>
      <c r="AI2" s="1117"/>
      <c r="AJ2" s="1117"/>
      <c r="AK2" s="1133"/>
      <c r="AL2" s="483"/>
      <c r="AM2" s="1276"/>
      <c r="AN2" s="1255"/>
      <c r="AO2" s="1255"/>
      <c r="AP2" s="1255"/>
      <c r="AQ2" s="1254" t="s">
        <v>17</v>
      </c>
      <c r="AR2" s="1254"/>
      <c r="AS2" s="1254" t="s">
        <v>69</v>
      </c>
      <c r="AT2" s="1254"/>
      <c r="AU2" s="1117"/>
      <c r="AV2" s="1117"/>
      <c r="AW2" s="1117"/>
      <c r="AX2" s="1117"/>
      <c r="AY2" s="1117"/>
      <c r="AZ2" s="1117"/>
      <c r="BA2" s="1117"/>
      <c r="BB2" s="1115"/>
      <c r="BC2" s="1117"/>
      <c r="BD2" s="1115"/>
      <c r="BE2" s="1115"/>
      <c r="BF2" s="1115"/>
      <c r="BG2" s="1115"/>
      <c r="BH2" s="1115"/>
      <c r="BI2" s="1115"/>
      <c r="BJ2" s="1133"/>
      <c r="BK2" s="712"/>
      <c r="BL2" s="712"/>
      <c r="BM2" s="712"/>
      <c r="BN2" s="712"/>
      <c r="BO2" s="712"/>
      <c r="BP2" s="712"/>
      <c r="BQ2" s="712"/>
      <c r="BR2" s="712"/>
      <c r="BS2" s="712"/>
      <c r="BT2" s="712"/>
      <c r="BU2" s="712"/>
      <c r="BV2" s="712"/>
      <c r="BW2" s="712"/>
      <c r="BX2" s="712"/>
      <c r="BY2" s="1412" t="s">
        <v>17</v>
      </c>
      <c r="BZ2" s="1413"/>
      <c r="CA2" s="1412" t="s">
        <v>69</v>
      </c>
      <c r="CB2" s="1413"/>
      <c r="CC2" s="712"/>
      <c r="CD2" s="712"/>
      <c r="CE2" s="712"/>
      <c r="CF2" s="712"/>
      <c r="CG2" s="712"/>
      <c r="CH2" s="712"/>
      <c r="CI2" s="712"/>
      <c r="CJ2" s="1133"/>
      <c r="CK2" s="712"/>
      <c r="CL2" s="712"/>
      <c r="CM2" s="712"/>
      <c r="CN2" s="712"/>
      <c r="CO2" s="1254" t="s">
        <v>17</v>
      </c>
      <c r="CP2" s="1254"/>
      <c r="CQ2" s="1254" t="s">
        <v>69</v>
      </c>
      <c r="CR2" s="1254"/>
      <c r="CS2" s="712"/>
      <c r="CT2" s="712"/>
      <c r="CU2" s="712"/>
      <c r="CV2" s="712"/>
      <c r="CW2" s="712"/>
      <c r="CX2" s="712"/>
      <c r="CY2" s="712"/>
      <c r="CZ2" s="212"/>
      <c r="DA2" s="772"/>
      <c r="DB2" s="1140"/>
      <c r="DC2" s="1140"/>
      <c r="DD2" s="1140"/>
      <c r="DE2" s="1140"/>
      <c r="DF2" s="1140"/>
      <c r="DG2" s="1140"/>
      <c r="DH2" s="1140"/>
    </row>
    <row r="3" spans="1:112" s="235" customFormat="1" ht="61.5" customHeight="1" x14ac:dyDescent="0.25">
      <c r="A3" s="229" t="s">
        <v>70</v>
      </c>
      <c r="B3" s="229" t="s">
        <v>71</v>
      </c>
      <c r="C3" s="229" t="s">
        <v>72</v>
      </c>
      <c r="D3" s="229" t="s">
        <v>73</v>
      </c>
      <c r="E3" s="229" t="s">
        <v>74</v>
      </c>
      <c r="F3" s="229" t="s">
        <v>75</v>
      </c>
      <c r="G3" s="229" t="s">
        <v>76</v>
      </c>
      <c r="H3" s="229" t="s">
        <v>77</v>
      </c>
      <c r="I3" s="229" t="s">
        <v>78</v>
      </c>
      <c r="J3" s="229" t="s">
        <v>79</v>
      </c>
      <c r="K3" s="229" t="s">
        <v>80</v>
      </c>
      <c r="L3" s="230"/>
      <c r="M3" s="1140" t="s">
        <v>81</v>
      </c>
      <c r="N3" s="296">
        <v>208</v>
      </c>
      <c r="O3" s="296">
        <v>209</v>
      </c>
      <c r="P3" s="296" t="s">
        <v>82</v>
      </c>
      <c r="Q3" s="275" t="s">
        <v>81</v>
      </c>
      <c r="R3" s="296">
        <v>208</v>
      </c>
      <c r="S3" s="296">
        <v>209</v>
      </c>
      <c r="T3" s="296" t="s">
        <v>82</v>
      </c>
      <c r="U3" s="296" t="s">
        <v>81</v>
      </c>
      <c r="V3" s="525" t="s">
        <v>85</v>
      </c>
      <c r="W3" s="526" t="s">
        <v>86</v>
      </c>
      <c r="X3" s="296" t="s">
        <v>83</v>
      </c>
      <c r="Y3" s="296" t="s">
        <v>82</v>
      </c>
      <c r="Z3" s="296" t="s">
        <v>87</v>
      </c>
      <c r="AA3" s="296" t="s">
        <v>88</v>
      </c>
      <c r="AB3" s="296" t="s">
        <v>89</v>
      </c>
      <c r="AC3" s="295" t="s">
        <v>90</v>
      </c>
      <c r="AD3" s="233" t="s">
        <v>84</v>
      </c>
      <c r="AE3" s="295" t="s">
        <v>91</v>
      </c>
      <c r="AF3" s="295" t="s">
        <v>92</v>
      </c>
      <c r="AG3" s="295" t="s">
        <v>97</v>
      </c>
      <c r="AH3" s="295" t="s">
        <v>94</v>
      </c>
      <c r="AI3" s="295" t="s">
        <v>95</v>
      </c>
      <c r="AJ3" s="295" t="s">
        <v>96</v>
      </c>
      <c r="AK3" s="234"/>
      <c r="AL3" s="197" t="s">
        <v>84</v>
      </c>
      <c r="AM3" s="678" t="s">
        <v>85</v>
      </c>
      <c r="AN3" s="679" t="s">
        <v>86</v>
      </c>
      <c r="AO3" s="680" t="s">
        <v>83</v>
      </c>
      <c r="AP3" s="680" t="s">
        <v>82</v>
      </c>
      <c r="AQ3" s="680" t="s">
        <v>87</v>
      </c>
      <c r="AR3" s="680" t="s">
        <v>88</v>
      </c>
      <c r="AS3" s="680" t="s">
        <v>89</v>
      </c>
      <c r="AT3" s="680" t="s">
        <v>90</v>
      </c>
      <c r="AU3" s="233" t="s">
        <v>84</v>
      </c>
      <c r="AV3" s="295" t="s">
        <v>91</v>
      </c>
      <c r="AW3" s="295" t="s">
        <v>92</v>
      </c>
      <c r="AX3" s="295" t="s">
        <v>97</v>
      </c>
      <c r="AY3" s="295" t="s">
        <v>94</v>
      </c>
      <c r="AZ3" s="295" t="s">
        <v>95</v>
      </c>
      <c r="BA3" s="295" t="s">
        <v>96</v>
      </c>
      <c r="BB3" s="232"/>
      <c r="BC3" s="233" t="s">
        <v>84</v>
      </c>
      <c r="BD3" s="678" t="s">
        <v>85</v>
      </c>
      <c r="BE3" s="679" t="s">
        <v>86</v>
      </c>
      <c r="BF3" s="680" t="s">
        <v>83</v>
      </c>
      <c r="BG3" s="680" t="s">
        <v>82</v>
      </c>
      <c r="BH3" s="680" t="s">
        <v>87</v>
      </c>
      <c r="BI3" s="680" t="s">
        <v>88</v>
      </c>
      <c r="BJ3" s="680" t="s">
        <v>89</v>
      </c>
      <c r="BK3" s="680" t="s">
        <v>90</v>
      </c>
      <c r="BL3" s="233" t="s">
        <v>84</v>
      </c>
      <c r="BM3" s="295" t="s">
        <v>91</v>
      </c>
      <c r="BN3" s="295" t="s">
        <v>92</v>
      </c>
      <c r="BO3" s="295" t="s">
        <v>97</v>
      </c>
      <c r="BP3" s="295" t="s">
        <v>94</v>
      </c>
      <c r="BQ3" s="295" t="s">
        <v>95</v>
      </c>
      <c r="BR3" s="295" t="s">
        <v>96</v>
      </c>
      <c r="BS3" s="234"/>
      <c r="BT3" s="233" t="s">
        <v>84</v>
      </c>
      <c r="BU3" s="678" t="s">
        <v>85</v>
      </c>
      <c r="BV3" s="679" t="s">
        <v>86</v>
      </c>
      <c r="BW3" s="680" t="s">
        <v>83</v>
      </c>
      <c r="BX3" s="680" t="s">
        <v>82</v>
      </c>
      <c r="BY3" s="680" t="s">
        <v>87</v>
      </c>
      <c r="BZ3" s="680" t="s">
        <v>88</v>
      </c>
      <c r="CA3" s="680" t="s">
        <v>89</v>
      </c>
      <c r="CB3" s="680" t="s">
        <v>90</v>
      </c>
      <c r="CC3" s="233" t="s">
        <v>84</v>
      </c>
      <c r="CD3" s="295" t="s">
        <v>91</v>
      </c>
      <c r="CE3" s="295" t="s">
        <v>92</v>
      </c>
      <c r="CF3" s="295" t="s">
        <v>97</v>
      </c>
      <c r="CG3" s="295" t="s">
        <v>94</v>
      </c>
      <c r="CH3" s="295" t="s">
        <v>95</v>
      </c>
      <c r="CI3" s="295" t="s">
        <v>96</v>
      </c>
      <c r="CJ3" s="234"/>
      <c r="CK3" s="679" t="s">
        <v>85</v>
      </c>
      <c r="CL3" s="679" t="s">
        <v>86</v>
      </c>
      <c r="CM3" s="680" t="s">
        <v>83</v>
      </c>
      <c r="CN3" s="680" t="s">
        <v>82</v>
      </c>
      <c r="CO3" s="680" t="s">
        <v>87</v>
      </c>
      <c r="CP3" s="680" t="s">
        <v>88</v>
      </c>
      <c r="CQ3" s="680" t="s">
        <v>89</v>
      </c>
      <c r="CR3" s="680" t="s">
        <v>90</v>
      </c>
      <c r="CS3" s="233" t="s">
        <v>84</v>
      </c>
      <c r="CT3" s="295" t="s">
        <v>91</v>
      </c>
      <c r="CU3" s="295" t="s">
        <v>92</v>
      </c>
      <c r="CV3" s="295" t="s">
        <v>97</v>
      </c>
      <c r="CW3" s="295" t="s">
        <v>94</v>
      </c>
      <c r="CX3" s="295" t="s">
        <v>95</v>
      </c>
      <c r="CY3" s="295" t="s">
        <v>96</v>
      </c>
      <c r="CZ3" s="234"/>
    </row>
    <row r="4" spans="1:112" ht="19" x14ac:dyDescent="0.25">
      <c r="A4" s="188" t="s">
        <v>98</v>
      </c>
      <c r="B4" s="189">
        <v>1</v>
      </c>
      <c r="C4" s="184" t="s">
        <v>99</v>
      </c>
      <c r="D4" s="189"/>
      <c r="E4" s="189"/>
      <c r="F4" s="189">
        <v>68</v>
      </c>
      <c r="G4" s="189"/>
      <c r="H4" s="186" t="s">
        <v>100</v>
      </c>
      <c r="I4" s="186" t="s">
        <v>101</v>
      </c>
      <c r="J4" s="186" t="s">
        <v>102</v>
      </c>
      <c r="K4" s="186" t="s">
        <v>103</v>
      </c>
      <c r="N4" s="1422" t="s">
        <v>599</v>
      </c>
      <c r="O4" s="1422"/>
      <c r="P4" s="1423"/>
      <c r="Q4" s="755"/>
      <c r="R4" s="1430" t="s">
        <v>600</v>
      </c>
      <c r="S4" s="1422"/>
      <c r="T4" s="1423"/>
      <c r="U4" s="754"/>
      <c r="V4" s="1386" t="s">
        <v>601</v>
      </c>
      <c r="W4" s="1384"/>
      <c r="X4" s="1384"/>
      <c r="Y4" s="1384"/>
      <c r="Z4" s="1384"/>
      <c r="AA4" s="1384"/>
      <c r="AB4" s="1384"/>
      <c r="AC4" s="1385"/>
      <c r="AD4" s="663"/>
      <c r="AE4" s="1386" t="s">
        <v>602</v>
      </c>
      <c r="AF4" s="1384"/>
      <c r="AG4" s="1384"/>
      <c r="AH4" s="1384"/>
      <c r="AI4" s="1384"/>
      <c r="AJ4" s="1385"/>
      <c r="AK4" s="217" t="s">
        <v>603</v>
      </c>
      <c r="AL4" s="663"/>
      <c r="AM4" s="1437" t="s">
        <v>604</v>
      </c>
      <c r="AN4" s="1438"/>
      <c r="AO4" s="1438"/>
      <c r="AP4" s="1438"/>
      <c r="AQ4" s="1438"/>
      <c r="AR4" s="1438"/>
      <c r="AS4" s="1438"/>
      <c r="AT4" s="1438"/>
      <c r="AU4" s="663"/>
      <c r="AV4" s="1386" t="s">
        <v>605</v>
      </c>
      <c r="AW4" s="1384"/>
      <c r="AX4" s="1384"/>
      <c r="AY4" s="1384"/>
      <c r="AZ4" s="1384"/>
      <c r="BA4" s="1385"/>
      <c r="BB4" s="217" t="s">
        <v>603</v>
      </c>
      <c r="BC4" s="663"/>
      <c r="BD4" s="1386" t="s">
        <v>606</v>
      </c>
      <c r="BE4" s="1384"/>
      <c r="BF4" s="1384"/>
      <c r="BG4" s="1384"/>
      <c r="BH4" s="1384"/>
      <c r="BI4" s="1384"/>
      <c r="BJ4" s="1384"/>
      <c r="BK4" s="1385"/>
      <c r="BL4" s="770"/>
      <c r="BM4" s="1386" t="s">
        <v>607</v>
      </c>
      <c r="BN4" s="1384"/>
      <c r="BO4" s="1384"/>
      <c r="BP4" s="1384"/>
      <c r="BQ4" s="1384"/>
      <c r="BR4" s="1385"/>
      <c r="BS4" s="224" t="s">
        <v>608</v>
      </c>
      <c r="BT4" s="663"/>
      <c r="BU4" s="1386" t="s">
        <v>609</v>
      </c>
      <c r="BV4" s="1384"/>
      <c r="BW4" s="1384"/>
      <c r="BX4" s="1384"/>
      <c r="BY4" s="1384"/>
      <c r="BZ4" s="1384"/>
      <c r="CA4" s="1384"/>
      <c r="CB4" s="1385"/>
      <c r="CC4" s="770"/>
      <c r="CD4" s="1386" t="s">
        <v>610</v>
      </c>
      <c r="CE4" s="1384"/>
      <c r="CF4" s="1384"/>
      <c r="CG4" s="1384"/>
      <c r="CH4" s="1384"/>
      <c r="CI4" s="1385"/>
      <c r="CJ4" s="196" t="s">
        <v>611</v>
      </c>
      <c r="CK4" s="1665" t="s">
        <v>612</v>
      </c>
      <c r="CL4" s="1666"/>
      <c r="CM4" s="1666"/>
      <c r="CN4" s="1666"/>
      <c r="CO4" s="1666"/>
      <c r="CP4" s="1666"/>
      <c r="CQ4" s="1666"/>
      <c r="CR4" s="1667"/>
      <c r="CS4" s="770"/>
      <c r="CT4" s="1386" t="s">
        <v>613</v>
      </c>
      <c r="CU4" s="1384"/>
      <c r="CV4" s="1384"/>
      <c r="CW4" s="1384"/>
      <c r="CX4" s="1384"/>
      <c r="CY4" s="1385"/>
      <c r="CZ4" s="217" t="s">
        <v>614</v>
      </c>
    </row>
    <row r="5" spans="1:112" ht="12.75" customHeight="1" x14ac:dyDescent="0.2">
      <c r="A5" s="188" t="s">
        <v>98</v>
      </c>
      <c r="B5" s="189">
        <v>1</v>
      </c>
      <c r="C5" s="189" t="s">
        <v>121</v>
      </c>
      <c r="D5" s="189">
        <v>1.5</v>
      </c>
      <c r="E5" s="189"/>
      <c r="F5" s="189">
        <v>68</v>
      </c>
      <c r="G5" s="190">
        <v>8</v>
      </c>
      <c r="H5" s="186" t="s">
        <v>122</v>
      </c>
      <c r="I5" s="186" t="s">
        <v>101</v>
      </c>
      <c r="J5" s="186" t="s">
        <v>123</v>
      </c>
      <c r="K5" s="186" t="s">
        <v>103</v>
      </c>
      <c r="M5" s="162">
        <v>0.3125</v>
      </c>
      <c r="N5" s="748" t="s">
        <v>615</v>
      </c>
      <c r="O5" s="752"/>
      <c r="P5" s="162"/>
      <c r="Q5" s="278">
        <v>0.3125</v>
      </c>
      <c r="R5" s="753" t="s">
        <v>616</v>
      </c>
      <c r="S5" s="562"/>
      <c r="T5" s="401"/>
      <c r="U5" s="489">
        <v>0.3125</v>
      </c>
      <c r="V5" s="1016" t="s">
        <v>477</v>
      </c>
      <c r="W5" s="566"/>
      <c r="X5" s="316"/>
      <c r="Y5" s="316"/>
      <c r="Z5" s="316"/>
      <c r="AA5" s="316"/>
      <c r="AB5" s="619"/>
      <c r="AC5" s="317"/>
      <c r="AD5" s="666">
        <v>0.3125</v>
      </c>
      <c r="AE5" s="759"/>
      <c r="AF5" s="630"/>
      <c r="AG5" s="692"/>
      <c r="AH5" s="692"/>
      <c r="AI5" s="630"/>
      <c r="AJ5" s="630"/>
      <c r="AK5" s="760"/>
      <c r="AL5" s="907">
        <v>0.3125</v>
      </c>
      <c r="AM5" s="1057" t="s">
        <v>322</v>
      </c>
      <c r="AN5" s="1058"/>
      <c r="AO5" s="1058"/>
      <c r="AP5" s="1058"/>
      <c r="AQ5" s="1058"/>
      <c r="AR5" s="1058"/>
      <c r="AS5" s="1059"/>
      <c r="AT5" s="1060"/>
      <c r="AU5" s="710">
        <v>0.3125</v>
      </c>
      <c r="AV5" s="759"/>
      <c r="AW5" s="630"/>
      <c r="AX5" s="692"/>
      <c r="AY5" s="692"/>
      <c r="AZ5" s="630"/>
      <c r="BA5" s="630"/>
      <c r="BB5" s="760"/>
      <c r="BC5" s="666">
        <v>0.3125</v>
      </c>
      <c r="BD5" s="376"/>
      <c r="BE5" s="343"/>
      <c r="BF5" s="343"/>
      <c r="BG5" s="304"/>
      <c r="BH5" s="304"/>
      <c r="BI5" s="304"/>
      <c r="BJ5" s="764"/>
      <c r="BK5" s="166"/>
      <c r="BL5" s="667">
        <v>0.3125</v>
      </c>
      <c r="BM5" s="757"/>
      <c r="BN5" s="630"/>
      <c r="BO5" s="692"/>
      <c r="BP5" s="692"/>
      <c r="BQ5" s="630"/>
      <c r="BR5" s="738"/>
      <c r="BS5" s="548"/>
      <c r="BT5" s="666">
        <v>0.3125</v>
      </c>
      <c r="BU5" s="878">
        <v>0.30902777777777779</v>
      </c>
      <c r="BV5" s="1015">
        <v>0.3125</v>
      </c>
      <c r="BW5" s="1015">
        <v>0.31597222222222221</v>
      </c>
      <c r="BX5" s="1015">
        <v>0.31944444444444448</v>
      </c>
      <c r="BY5" s="316"/>
      <c r="CA5" s="316"/>
      <c r="CB5" s="488"/>
      <c r="CC5" s="667">
        <v>0.3125</v>
      </c>
      <c r="CD5" s="757"/>
      <c r="CE5" s="630"/>
      <c r="CF5" s="692"/>
      <c r="CG5" s="692"/>
      <c r="CH5" s="630"/>
      <c r="CI5" s="738"/>
      <c r="CJ5" s="884"/>
      <c r="CK5" s="1089" t="s">
        <v>127</v>
      </c>
      <c r="CL5" s="166"/>
      <c r="CM5" s="166"/>
      <c r="CN5" s="166"/>
      <c r="CO5" s="166"/>
      <c r="CP5" s="166"/>
      <c r="CQ5" s="166"/>
      <c r="CR5" s="784"/>
      <c r="CS5" s="676">
        <v>0.3125</v>
      </c>
      <c r="CT5" s="757"/>
      <c r="CU5" s="630"/>
      <c r="CV5" s="692"/>
      <c r="CW5" s="692"/>
      <c r="CX5" s="630"/>
      <c r="CY5" s="738"/>
      <c r="CZ5" s="771"/>
    </row>
    <row r="6" spans="1:112" ht="12.75" customHeight="1" x14ac:dyDescent="0.2">
      <c r="A6" s="188" t="s">
        <v>98</v>
      </c>
      <c r="B6" s="189">
        <v>1</v>
      </c>
      <c r="C6" s="189" t="s">
        <v>131</v>
      </c>
      <c r="D6" s="189">
        <v>1</v>
      </c>
      <c r="E6" s="189"/>
      <c r="F6" s="189">
        <v>68</v>
      </c>
      <c r="G6" s="190">
        <v>8</v>
      </c>
      <c r="H6" s="186" t="s">
        <v>132</v>
      </c>
      <c r="I6" s="186" t="s">
        <v>101</v>
      </c>
      <c r="J6" s="186" t="s">
        <v>102</v>
      </c>
      <c r="K6" s="186" t="s">
        <v>103</v>
      </c>
      <c r="M6" s="163">
        <v>0.32291666666666669</v>
      </c>
      <c r="N6" s="495">
        <v>0.3125</v>
      </c>
      <c r="O6" s="348">
        <v>0.31944444444444448</v>
      </c>
      <c r="P6" s="349">
        <v>0.3263888888888889</v>
      </c>
      <c r="Q6" s="278">
        <v>0.32291666666666669</v>
      </c>
      <c r="R6" s="495">
        <v>0.30555555555555552</v>
      </c>
      <c r="S6" s="348">
        <v>0.3125</v>
      </c>
      <c r="T6" s="349">
        <v>0.31944444444444448</v>
      </c>
      <c r="U6" s="278">
        <v>0.32291666666666669</v>
      </c>
      <c r="V6" s="412"/>
      <c r="W6" s="51"/>
      <c r="X6" s="51"/>
      <c r="Y6" s="51"/>
      <c r="Z6" s="51"/>
      <c r="AA6" s="51"/>
      <c r="AB6" s="51"/>
      <c r="AC6" s="344"/>
      <c r="AD6" s="667">
        <v>0.32291666666666669</v>
      </c>
      <c r="AE6" s="515"/>
      <c r="AF6" s="515"/>
      <c r="AG6" s="515"/>
      <c r="AH6" s="630"/>
      <c r="AI6" s="630"/>
      <c r="AJ6" s="630"/>
      <c r="AK6" s="394"/>
      <c r="AL6" s="384">
        <v>0.32291666666666669</v>
      </c>
      <c r="AM6" s="935"/>
      <c r="AN6" s="166"/>
      <c r="AO6" s="166"/>
      <c r="AP6" s="166"/>
      <c r="AQ6" s="620"/>
      <c r="AR6" s="620"/>
      <c r="AS6" s="343"/>
      <c r="AT6" s="1061"/>
      <c r="AU6" s="676">
        <v>0.32291666666666669</v>
      </c>
      <c r="AV6" s="515"/>
      <c r="AW6" s="515"/>
      <c r="AX6" s="515"/>
      <c r="AY6" s="630"/>
      <c r="AZ6" s="630"/>
      <c r="BA6" s="630"/>
      <c r="BB6" s="393"/>
      <c r="BC6" s="667">
        <v>0.32291666666666669</v>
      </c>
      <c r="BD6" s="305"/>
      <c r="BE6" s="306"/>
      <c r="BF6" s="306"/>
      <c r="BG6" s="304"/>
      <c r="BH6" s="304"/>
      <c r="BI6" s="304"/>
      <c r="BJ6" s="767"/>
      <c r="BK6" s="267"/>
      <c r="BL6" s="667">
        <v>0.32291666666666669</v>
      </c>
      <c r="BM6" s="515"/>
      <c r="BN6" s="515"/>
      <c r="BO6" s="515"/>
      <c r="BP6" s="630"/>
      <c r="BQ6" s="630"/>
      <c r="BR6" s="740"/>
      <c r="BS6" s="174"/>
      <c r="BT6" s="667">
        <v>0.32291666666666669</v>
      </c>
      <c r="BU6" s="1379" t="s">
        <v>617</v>
      </c>
      <c r="BV6" s="1378" t="s">
        <v>324</v>
      </c>
      <c r="BW6" s="1378" t="s">
        <v>325</v>
      </c>
      <c r="BX6" s="1284" t="s">
        <v>326</v>
      </c>
      <c r="BY6" s="568" t="s">
        <v>129</v>
      </c>
      <c r="BZ6" s="306"/>
      <c r="CA6" s="408"/>
      <c r="CB6" s="374"/>
      <c r="CC6" s="667">
        <v>0.32291666666666669</v>
      </c>
      <c r="CD6" s="515"/>
      <c r="CE6" s="515"/>
      <c r="CF6" s="515"/>
      <c r="CG6" s="630"/>
      <c r="CH6" s="630"/>
      <c r="CI6" s="740"/>
      <c r="CJ6" s="164"/>
      <c r="CK6" s="935"/>
      <c r="CL6" s="166"/>
      <c r="CM6" s="166"/>
      <c r="CN6" s="166"/>
      <c r="CO6" s="339">
        <v>0.31597222222222221</v>
      </c>
      <c r="CP6" s="652">
        <v>0.31944444444444448</v>
      </c>
      <c r="CQ6" s="339">
        <v>0.32291666666666669</v>
      </c>
      <c r="CR6" s="877">
        <v>0.3298611111111111</v>
      </c>
      <c r="CS6" s="676">
        <v>0.32291666666666669</v>
      </c>
      <c r="CT6" s="515"/>
      <c r="CU6" s="515"/>
      <c r="CV6" s="515"/>
      <c r="CW6" s="630"/>
      <c r="CX6" s="630"/>
      <c r="CY6" s="740"/>
      <c r="CZ6" s="165"/>
      <c r="DA6" s="168"/>
    </row>
    <row r="7" spans="1:112" ht="12.75" customHeight="1" x14ac:dyDescent="0.2">
      <c r="A7" s="188" t="s">
        <v>98</v>
      </c>
      <c r="B7" s="189">
        <v>2</v>
      </c>
      <c r="C7" s="189" t="s">
        <v>133</v>
      </c>
      <c r="D7" s="189"/>
      <c r="E7" s="189"/>
      <c r="F7" s="189">
        <v>67</v>
      </c>
      <c r="G7" s="189"/>
      <c r="H7" s="186" t="s">
        <v>100</v>
      </c>
      <c r="I7" s="186" t="s">
        <v>101</v>
      </c>
      <c r="J7" s="186" t="s">
        <v>102</v>
      </c>
      <c r="K7" s="186" t="s">
        <v>103</v>
      </c>
      <c r="M7" s="163">
        <v>0.33333333333333298</v>
      </c>
      <c r="N7" s="1660" t="s">
        <v>618</v>
      </c>
      <c r="O7" s="1660" t="s">
        <v>619</v>
      </c>
      <c r="P7" s="1661" t="s">
        <v>620</v>
      </c>
      <c r="Q7" s="278">
        <v>0.33333333333333298</v>
      </c>
      <c r="R7" s="1662" t="s">
        <v>621</v>
      </c>
      <c r="S7" s="1660" t="s">
        <v>619</v>
      </c>
      <c r="T7" s="1660" t="s">
        <v>620</v>
      </c>
      <c r="U7" s="278">
        <v>0.33333333333333298</v>
      </c>
      <c r="V7" s="412"/>
      <c r="W7" s="51"/>
      <c r="X7" s="51"/>
      <c r="Y7" s="51"/>
      <c r="Z7" s="51"/>
      <c r="AA7" s="51"/>
      <c r="AB7" s="51"/>
      <c r="AC7" s="344"/>
      <c r="AD7" s="667">
        <v>0.33333333333333331</v>
      </c>
      <c r="AE7" s="624"/>
      <c r="AF7" s="624"/>
      <c r="AG7" s="624"/>
      <c r="AH7" s="564"/>
      <c r="AI7" s="564"/>
      <c r="AJ7" s="564"/>
      <c r="AK7" s="396"/>
      <c r="AL7" s="384">
        <v>0.33333333333333331</v>
      </c>
      <c r="AM7" s="935"/>
      <c r="AN7" s="166"/>
      <c r="AO7" s="166"/>
      <c r="AP7" s="166"/>
      <c r="AQ7" s="620"/>
      <c r="AR7" s="454"/>
      <c r="AS7" s="450"/>
      <c r="AT7" s="1062"/>
      <c r="AU7" s="676">
        <v>0.33333333333333331</v>
      </c>
      <c r="AV7" s="624"/>
      <c r="AW7" s="624"/>
      <c r="AX7" s="624"/>
      <c r="AY7" s="564"/>
      <c r="AZ7" s="564"/>
      <c r="BA7" s="564"/>
      <c r="BB7" s="395"/>
      <c r="BC7" s="667">
        <v>0.33333333333333331</v>
      </c>
      <c r="BD7" s="762"/>
      <c r="BE7" s="333"/>
      <c r="BF7" s="333"/>
      <c r="BG7" s="362"/>
      <c r="BH7" s="362"/>
      <c r="BI7" s="454"/>
      <c r="BJ7" s="768"/>
      <c r="BK7" s="175"/>
      <c r="BL7" s="667">
        <v>0.33333333333333331</v>
      </c>
      <c r="BM7" s="624"/>
      <c r="BN7" s="624"/>
      <c r="BO7" s="624"/>
      <c r="BP7" s="564"/>
      <c r="BQ7" s="564"/>
      <c r="BR7" s="459"/>
      <c r="BS7" s="272"/>
      <c r="BT7" s="667">
        <v>0.33333333333333331</v>
      </c>
      <c r="BU7" s="1320"/>
      <c r="BV7" s="1378"/>
      <c r="BW7" s="1378"/>
      <c r="BX7" s="1285"/>
      <c r="BY7" s="878">
        <v>0.3298611111111111</v>
      </c>
      <c r="BZ7" s="408">
        <v>0.33333333333333331</v>
      </c>
      <c r="CA7" s="408">
        <v>0.33680555555555558</v>
      </c>
      <c r="CB7" s="408">
        <v>0.34027777777777773</v>
      </c>
      <c r="CC7" s="667">
        <v>0.33333333333333331</v>
      </c>
      <c r="CD7" s="624"/>
      <c r="CE7" s="624"/>
      <c r="CF7" s="624"/>
      <c r="CG7" s="564"/>
      <c r="CH7" s="564"/>
      <c r="CI7" s="459"/>
      <c r="CJ7" s="885"/>
      <c r="CK7" s="997"/>
      <c r="CL7" s="51"/>
      <c r="CM7" s="51"/>
      <c r="CN7" s="51"/>
      <c r="CO7" s="1668" t="s">
        <v>622</v>
      </c>
      <c r="CP7" s="1668" t="s">
        <v>623</v>
      </c>
      <c r="CQ7" s="1668" t="s">
        <v>624</v>
      </c>
      <c r="CR7" s="1668" t="s">
        <v>625</v>
      </c>
      <c r="CS7" s="676">
        <v>0.33333333333333331</v>
      </c>
      <c r="CT7" s="624"/>
      <c r="CU7" s="624"/>
      <c r="CV7" s="624"/>
      <c r="CW7" s="564"/>
      <c r="CX7" s="564"/>
      <c r="CY7" s="459"/>
      <c r="CZ7" s="165"/>
      <c r="DA7" s="168"/>
    </row>
    <row r="8" spans="1:112" ht="12.75" customHeight="1" x14ac:dyDescent="0.2">
      <c r="A8" s="188" t="s">
        <v>98</v>
      </c>
      <c r="B8" s="189">
        <v>2</v>
      </c>
      <c r="C8" s="189" t="s">
        <v>168</v>
      </c>
      <c r="D8" s="189">
        <v>1.5</v>
      </c>
      <c r="E8" s="189"/>
      <c r="F8" s="189">
        <v>67</v>
      </c>
      <c r="G8" s="190">
        <v>8</v>
      </c>
      <c r="H8" s="186" t="s">
        <v>169</v>
      </c>
      <c r="I8" s="186" t="s">
        <v>101</v>
      </c>
      <c r="J8" s="186" t="s">
        <v>102</v>
      </c>
      <c r="K8" s="186" t="s">
        <v>103</v>
      </c>
      <c r="M8" s="163">
        <v>0.34375</v>
      </c>
      <c r="N8" s="1660"/>
      <c r="O8" s="1660"/>
      <c r="P8" s="1660"/>
      <c r="Q8" s="278">
        <v>0.34375</v>
      </c>
      <c r="R8" s="1662"/>
      <c r="S8" s="1660"/>
      <c r="T8" s="1660"/>
      <c r="U8" s="278">
        <v>0.34375</v>
      </c>
      <c r="V8" s="412"/>
      <c r="W8" s="51"/>
      <c r="X8" s="51"/>
      <c r="Y8" s="51"/>
      <c r="Z8" s="51"/>
      <c r="AA8" s="51"/>
      <c r="AB8" s="51"/>
      <c r="AC8" s="344"/>
      <c r="AD8" s="667">
        <v>0.34375</v>
      </c>
      <c r="AE8" s="624"/>
      <c r="AF8" s="624"/>
      <c r="AG8" s="624"/>
      <c r="AH8" s="624"/>
      <c r="AI8" s="624"/>
      <c r="AJ8" s="624"/>
      <c r="AK8" s="396"/>
      <c r="AL8" s="384">
        <v>0.34375</v>
      </c>
      <c r="AM8" s="935"/>
      <c r="AN8" s="166"/>
      <c r="AO8" s="166"/>
      <c r="AP8" s="166"/>
      <c r="AQ8" s="166"/>
      <c r="AR8" s="166"/>
      <c r="AS8" s="166"/>
      <c r="AT8" s="932"/>
      <c r="AU8" s="676">
        <v>0.34375</v>
      </c>
      <c r="AV8" s="624"/>
      <c r="AW8" s="624"/>
      <c r="AX8" s="624"/>
      <c r="AY8" s="624"/>
      <c r="AZ8" s="624"/>
      <c r="BA8" s="624"/>
      <c r="BB8" s="395"/>
      <c r="BC8" s="667">
        <v>0.34375</v>
      </c>
      <c r="BD8" s="762"/>
      <c r="BE8" s="333"/>
      <c r="BF8" s="333"/>
      <c r="BG8" s="362"/>
      <c r="BH8" s="362"/>
      <c r="BI8" s="454"/>
      <c r="BJ8" s="768"/>
      <c r="BK8" s="175"/>
      <c r="BL8" s="667">
        <v>0.34375</v>
      </c>
      <c r="BM8" s="624"/>
      <c r="BN8" s="624"/>
      <c r="BO8" s="624"/>
      <c r="BP8" s="624"/>
      <c r="BQ8" s="624"/>
      <c r="BR8" s="650"/>
      <c r="BS8" s="272"/>
      <c r="BT8" s="667">
        <v>0.34375</v>
      </c>
      <c r="BU8" s="1320"/>
      <c r="BV8" s="1378"/>
      <c r="BW8" s="1387"/>
      <c r="BX8" s="1285"/>
      <c r="BY8" s="1378" t="s">
        <v>356</v>
      </c>
      <c r="BZ8" s="1378" t="s">
        <v>357</v>
      </c>
      <c r="CA8" s="1378" t="s">
        <v>358</v>
      </c>
      <c r="CB8" s="1378" t="s">
        <v>359</v>
      </c>
      <c r="CC8" s="667">
        <v>0.34375</v>
      </c>
      <c r="CD8" s="624"/>
      <c r="CE8" s="624"/>
      <c r="CF8" s="624"/>
      <c r="CG8" s="624"/>
      <c r="CH8" s="624"/>
      <c r="CI8" s="650"/>
      <c r="CJ8" s="885"/>
      <c r="CK8" s="305">
        <v>0.34027777777777773</v>
      </c>
      <c r="CL8" s="339">
        <v>0.34375</v>
      </c>
      <c r="CM8" s="652">
        <v>0.34722222222222227</v>
      </c>
      <c r="CN8" s="594">
        <v>0.35069444444444442</v>
      </c>
      <c r="CO8" s="1668"/>
      <c r="CP8" s="1668"/>
      <c r="CQ8" s="1668"/>
      <c r="CR8" s="1668"/>
      <c r="CS8" s="676">
        <v>0.34375</v>
      </c>
      <c r="CT8" s="624"/>
      <c r="CU8" s="624"/>
      <c r="CV8" s="624"/>
      <c r="CW8" s="624"/>
      <c r="CX8" s="624"/>
      <c r="CY8" s="650"/>
      <c r="CZ8" s="165"/>
      <c r="DA8" s="168"/>
    </row>
    <row r="9" spans="1:112" ht="12.75" customHeight="1" x14ac:dyDescent="0.2">
      <c r="A9" s="188" t="s">
        <v>98</v>
      </c>
      <c r="B9" s="189">
        <v>2</v>
      </c>
      <c r="C9" s="189" t="s">
        <v>173</v>
      </c>
      <c r="D9" s="190">
        <v>1.5</v>
      </c>
      <c r="E9" s="189"/>
      <c r="F9" s="189">
        <v>67</v>
      </c>
      <c r="G9" s="190">
        <v>8</v>
      </c>
      <c r="H9" s="186" t="s">
        <v>100</v>
      </c>
      <c r="I9" s="186" t="s">
        <v>101</v>
      </c>
      <c r="J9" s="186" t="s">
        <v>102</v>
      </c>
      <c r="K9" s="186" t="s">
        <v>103</v>
      </c>
      <c r="M9" s="163">
        <v>0.35416666666666702</v>
      </c>
      <c r="N9" s="1660"/>
      <c r="O9" s="1660"/>
      <c r="P9" s="1660"/>
      <c r="Q9" s="278">
        <v>0.35416666666666702</v>
      </c>
      <c r="R9" s="1662"/>
      <c r="S9" s="1660"/>
      <c r="T9" s="1660"/>
      <c r="U9" s="278">
        <v>0.35416666666666702</v>
      </c>
      <c r="V9" s="412"/>
      <c r="W9" s="51"/>
      <c r="X9" s="51"/>
      <c r="Y9" s="51"/>
      <c r="Z9" s="51"/>
      <c r="AA9" s="51"/>
      <c r="AB9" s="51"/>
      <c r="AC9" s="344"/>
      <c r="AD9" s="667">
        <v>0.35416666666666669</v>
      </c>
      <c r="AE9" s="624"/>
      <c r="AF9" s="624"/>
      <c r="AG9" s="624"/>
      <c r="AH9" s="624"/>
      <c r="AI9" s="624"/>
      <c r="AJ9" s="624"/>
      <c r="AK9" s="1418" t="s">
        <v>366</v>
      </c>
      <c r="AL9" s="384">
        <v>0.35416666666666669</v>
      </c>
      <c r="AM9" s="997"/>
      <c r="AN9" s="166"/>
      <c r="AO9" s="166"/>
      <c r="AP9" s="166"/>
      <c r="AQ9" s="166"/>
      <c r="AR9" s="166"/>
      <c r="AS9" s="166"/>
      <c r="AT9" s="932"/>
      <c r="AU9" s="676">
        <v>0.35416666666666669</v>
      </c>
      <c r="AV9" s="624"/>
      <c r="AW9" s="624"/>
      <c r="AX9" s="624"/>
      <c r="AY9" s="624"/>
      <c r="AZ9" s="624"/>
      <c r="BA9" s="624"/>
      <c r="BB9" s="395"/>
      <c r="BC9" s="667">
        <v>0.35416666666666669</v>
      </c>
      <c r="BD9" s="762"/>
      <c r="BE9" s="333"/>
      <c r="BF9" s="333"/>
      <c r="BG9" s="362"/>
      <c r="BH9" s="362"/>
      <c r="BI9" s="454"/>
      <c r="BJ9" s="484"/>
      <c r="BK9" s="175"/>
      <c r="BL9" s="667">
        <v>0.35416666666666669</v>
      </c>
      <c r="BM9" s="624"/>
      <c r="BN9" s="624"/>
      <c r="BO9" s="624"/>
      <c r="BP9" s="624"/>
      <c r="BQ9" s="624"/>
      <c r="BR9" s="650"/>
      <c r="BS9" s="1288" t="s">
        <v>177</v>
      </c>
      <c r="BT9" s="667">
        <v>0.35416666666666669</v>
      </c>
      <c r="BU9" s="1320"/>
      <c r="BV9" s="1378"/>
      <c r="BW9" s="1387"/>
      <c r="BX9" s="1285"/>
      <c r="BY9" s="1378"/>
      <c r="BZ9" s="1378"/>
      <c r="CA9" s="1378"/>
      <c r="CB9" s="1378"/>
      <c r="CC9" s="676">
        <v>0.35416666666666669</v>
      </c>
      <c r="CD9" s="624"/>
      <c r="CE9" s="624"/>
      <c r="CF9" s="624"/>
      <c r="CG9" s="624"/>
      <c r="CH9" s="624"/>
      <c r="CI9" s="650"/>
      <c r="CJ9" s="1198" t="s">
        <v>177</v>
      </c>
      <c r="CK9" s="1670" t="s">
        <v>626</v>
      </c>
      <c r="CL9" s="1669" t="s">
        <v>627</v>
      </c>
      <c r="CM9" s="1668" t="s">
        <v>628</v>
      </c>
      <c r="CN9" s="1668" t="s">
        <v>629</v>
      </c>
      <c r="CO9" s="1669"/>
      <c r="CP9" s="1668"/>
      <c r="CQ9" s="1668"/>
      <c r="CR9" s="1668"/>
      <c r="CS9" s="676">
        <v>0.35416666666666669</v>
      </c>
      <c r="CT9" s="624"/>
      <c r="CU9" s="624"/>
      <c r="CV9" s="624"/>
      <c r="CW9" s="624"/>
      <c r="CX9" s="624"/>
      <c r="CY9" s="650"/>
      <c r="CZ9" s="1288" t="s">
        <v>177</v>
      </c>
      <c r="DA9" s="168"/>
    </row>
    <row r="10" spans="1:112" ht="12.75" customHeight="1" x14ac:dyDescent="0.2">
      <c r="A10" s="188" t="s">
        <v>98</v>
      </c>
      <c r="B10" s="186">
        <v>2</v>
      </c>
      <c r="C10" s="188" t="s">
        <v>199</v>
      </c>
      <c r="D10" s="189"/>
      <c r="E10" s="189"/>
      <c r="F10" s="189">
        <v>67</v>
      </c>
      <c r="G10" s="189"/>
      <c r="H10" s="186" t="s">
        <v>122</v>
      </c>
      <c r="I10" s="186" t="s">
        <v>101</v>
      </c>
      <c r="J10" s="186" t="s">
        <v>123</v>
      </c>
      <c r="K10" s="186" t="s">
        <v>103</v>
      </c>
      <c r="M10" s="163">
        <v>0.36458333333333298</v>
      </c>
      <c r="N10" s="1660"/>
      <c r="O10" s="1660"/>
      <c r="P10" s="1660"/>
      <c r="Q10" s="278">
        <v>0.36458333333333298</v>
      </c>
      <c r="R10" s="1662"/>
      <c r="S10" s="1660"/>
      <c r="T10" s="1660"/>
      <c r="U10" s="278">
        <v>0.36458333333333298</v>
      </c>
      <c r="V10" s="1017">
        <v>0.3576388888888889</v>
      </c>
      <c r="W10" s="532">
        <v>0.3611111111111111</v>
      </c>
      <c r="X10" s="339">
        <v>0.36458333333333331</v>
      </c>
      <c r="Y10" s="339">
        <v>0.36805555555555558</v>
      </c>
      <c r="Z10" s="166"/>
      <c r="AA10" s="166"/>
      <c r="AB10" s="166"/>
      <c r="AC10" s="167"/>
      <c r="AD10" s="667">
        <v>0.36458333333333331</v>
      </c>
      <c r="AE10" s="624"/>
      <c r="AF10" s="624"/>
      <c r="AG10" s="624"/>
      <c r="AH10" s="624"/>
      <c r="AI10" s="624"/>
      <c r="AJ10" s="624"/>
      <c r="AK10" s="1418"/>
      <c r="AL10" s="384">
        <v>0.36458333333333331</v>
      </c>
      <c r="AM10" s="1063">
        <v>0.3611111111111111</v>
      </c>
      <c r="AN10" s="1064">
        <v>0.36458333333333331</v>
      </c>
      <c r="AO10" s="1065">
        <v>0.36805555555555558</v>
      </c>
      <c r="AP10" s="1065">
        <v>0.37152777777777773</v>
      </c>
      <c r="AQ10" s="166"/>
      <c r="AR10" s="166"/>
      <c r="AS10" s="166"/>
      <c r="AT10" s="932"/>
      <c r="AU10" s="676">
        <v>0.36458333333333331</v>
      </c>
      <c r="AV10" s="624"/>
      <c r="AW10" s="624"/>
      <c r="AX10" s="624"/>
      <c r="AY10" s="624"/>
      <c r="AZ10" s="624"/>
      <c r="BA10" s="624"/>
      <c r="BB10" s="395"/>
      <c r="BC10" s="667">
        <v>0.36458333333333331</v>
      </c>
      <c r="BD10" s="762"/>
      <c r="BE10" s="333"/>
      <c r="BF10" s="333"/>
      <c r="BG10" s="362"/>
      <c r="BH10" s="362"/>
      <c r="BI10" s="454"/>
      <c r="BJ10" s="484"/>
      <c r="BK10" s="175"/>
      <c r="BL10" s="667">
        <v>0.36458333333333331</v>
      </c>
      <c r="BM10" s="624"/>
      <c r="BN10" s="624"/>
      <c r="BO10" s="624"/>
      <c r="BP10" s="624"/>
      <c r="BQ10" s="624"/>
      <c r="BR10" s="650"/>
      <c r="BS10" s="1288"/>
      <c r="BT10" s="667">
        <v>0.36458333333333331</v>
      </c>
      <c r="BU10" s="1320"/>
      <c r="BV10" s="1378"/>
      <c r="BW10" s="1387"/>
      <c r="BX10" s="1285"/>
      <c r="BY10" s="1378"/>
      <c r="BZ10" s="1378"/>
      <c r="CA10" s="1378"/>
      <c r="CB10" s="1378"/>
      <c r="CC10" s="676">
        <v>0.36458333333333331</v>
      </c>
      <c r="CD10" s="624"/>
      <c r="CE10" s="624"/>
      <c r="CF10" s="624"/>
      <c r="CG10" s="624"/>
      <c r="CH10" s="624"/>
      <c r="CI10" s="650"/>
      <c r="CJ10" s="1198"/>
      <c r="CK10" s="1670"/>
      <c r="CL10" s="1669"/>
      <c r="CM10" s="1668"/>
      <c r="CN10" s="1668"/>
      <c r="CO10" s="1669"/>
      <c r="CP10" s="1668"/>
      <c r="CQ10" s="1668"/>
      <c r="CR10" s="1668"/>
      <c r="CS10" s="676">
        <v>0.36458333333333331</v>
      </c>
      <c r="CT10" s="624"/>
      <c r="CU10" s="624"/>
      <c r="CV10" s="624"/>
      <c r="CW10" s="624"/>
      <c r="CX10" s="624"/>
      <c r="CY10" s="650"/>
      <c r="CZ10" s="1288"/>
      <c r="DA10" s="168"/>
    </row>
    <row r="11" spans="1:112" ht="12.75" customHeight="1" x14ac:dyDescent="0.2">
      <c r="A11" s="188" t="s">
        <v>98</v>
      </c>
      <c r="B11" s="189">
        <v>3</v>
      </c>
      <c r="C11" s="189" t="s">
        <v>200</v>
      </c>
      <c r="D11" s="189"/>
      <c r="E11" s="189"/>
      <c r="F11" s="189">
        <v>64</v>
      </c>
      <c r="G11" s="189"/>
      <c r="H11" s="186" t="s">
        <v>201</v>
      </c>
      <c r="I11" s="186" t="s">
        <v>202</v>
      </c>
      <c r="J11" s="186" t="s">
        <v>102</v>
      </c>
      <c r="K11" s="186" t="s">
        <v>203</v>
      </c>
      <c r="M11" s="163">
        <v>0.375</v>
      </c>
      <c r="N11" s="1660"/>
      <c r="O11" s="1660"/>
      <c r="P11" s="1660"/>
      <c r="Q11" s="278">
        <v>0.375</v>
      </c>
      <c r="R11" s="1662"/>
      <c r="S11" s="1660"/>
      <c r="T11" s="1660"/>
      <c r="U11" s="278">
        <v>0.375</v>
      </c>
      <c r="V11" s="1379" t="s">
        <v>522</v>
      </c>
      <c r="W11" s="1284" t="s">
        <v>523</v>
      </c>
      <c r="X11" s="1284" t="s">
        <v>524</v>
      </c>
      <c r="Y11" s="1284" t="s">
        <v>525</v>
      </c>
      <c r="Z11" s="166"/>
      <c r="AA11" s="166"/>
      <c r="AB11" s="166"/>
      <c r="AC11" s="167"/>
      <c r="AD11" s="667">
        <v>0.375</v>
      </c>
      <c r="AE11" s="624"/>
      <c r="AF11" s="624"/>
      <c r="AG11" s="624"/>
      <c r="AH11" s="624"/>
      <c r="AI11" s="624"/>
      <c r="AJ11" s="624"/>
      <c r="AK11" s="396"/>
      <c r="AL11" s="384">
        <v>0.375</v>
      </c>
      <c r="AM11" s="1657" t="s">
        <v>630</v>
      </c>
      <c r="AN11" s="1544" t="s">
        <v>631</v>
      </c>
      <c r="AO11" s="1544" t="s">
        <v>632</v>
      </c>
      <c r="AP11" s="1544" t="s">
        <v>633</v>
      </c>
      <c r="AQ11" s="166"/>
      <c r="AR11" s="166"/>
      <c r="AS11" s="166"/>
      <c r="AT11" s="932"/>
      <c r="AU11" s="676">
        <v>0.375</v>
      </c>
      <c r="AV11" s="624"/>
      <c r="AW11" s="624"/>
      <c r="AX11" s="624"/>
      <c r="AY11" s="624"/>
      <c r="AZ11" s="624"/>
      <c r="BA11" s="624"/>
      <c r="BB11" s="1380" t="s">
        <v>366</v>
      </c>
      <c r="BC11" s="667">
        <v>0.375</v>
      </c>
      <c r="BD11" s="762"/>
      <c r="BE11" s="333"/>
      <c r="BF11" s="333"/>
      <c r="BG11" s="362"/>
      <c r="BH11" s="362"/>
      <c r="BI11" s="454"/>
      <c r="BJ11" s="768"/>
      <c r="BK11" s="175"/>
      <c r="BL11" s="667">
        <v>0.375</v>
      </c>
      <c r="BM11" s="624"/>
      <c r="BN11" s="624"/>
      <c r="BO11" s="624"/>
      <c r="BP11" s="624"/>
      <c r="BQ11" s="624"/>
      <c r="BR11" s="650"/>
      <c r="BS11" s="272"/>
      <c r="BT11" s="667">
        <v>0.375</v>
      </c>
      <c r="BU11" s="1320"/>
      <c r="BV11" s="1378"/>
      <c r="BW11" s="1387"/>
      <c r="BX11" s="1285"/>
      <c r="BY11" s="1378"/>
      <c r="BZ11" s="1378"/>
      <c r="CA11" s="1378"/>
      <c r="CB11" s="1378"/>
      <c r="CC11" s="676">
        <v>0.375</v>
      </c>
      <c r="CD11" s="624"/>
      <c r="CE11" s="624"/>
      <c r="CF11" s="624"/>
      <c r="CG11" s="624"/>
      <c r="CH11" s="624"/>
      <c r="CI11" s="650"/>
      <c r="CJ11" s="885"/>
      <c r="CK11" s="1670"/>
      <c r="CL11" s="1669"/>
      <c r="CM11" s="1668"/>
      <c r="CN11" s="1668"/>
      <c r="CO11" s="1669"/>
      <c r="CP11" s="1668"/>
      <c r="CQ11" s="1668"/>
      <c r="CR11" s="1668"/>
      <c r="CS11" s="676">
        <v>0.375</v>
      </c>
      <c r="CT11" s="624"/>
      <c r="CU11" s="624"/>
      <c r="CV11" s="624"/>
      <c r="CW11" s="624"/>
      <c r="CX11" s="624"/>
      <c r="CY11" s="650"/>
      <c r="CZ11" s="165"/>
      <c r="DA11" s="168"/>
    </row>
    <row r="12" spans="1:112" ht="12.75" customHeight="1" x14ac:dyDescent="0.2">
      <c r="A12" s="188" t="s">
        <v>98</v>
      </c>
      <c r="B12" s="189">
        <v>3</v>
      </c>
      <c r="C12" s="189" t="s">
        <v>208</v>
      </c>
      <c r="D12" s="189">
        <v>1.5</v>
      </c>
      <c r="E12" s="189"/>
      <c r="F12" s="189">
        <v>64</v>
      </c>
      <c r="G12" s="190">
        <v>8</v>
      </c>
      <c r="H12" s="186" t="s">
        <v>169</v>
      </c>
      <c r="I12" s="186" t="s">
        <v>101</v>
      </c>
      <c r="J12" s="186" t="s">
        <v>102</v>
      </c>
      <c r="K12" s="186" t="s">
        <v>103</v>
      </c>
      <c r="M12" s="163">
        <v>0.38541666666666702</v>
      </c>
      <c r="N12" s="1660"/>
      <c r="O12" s="1660"/>
      <c r="P12" s="1660"/>
      <c r="Q12" s="278">
        <v>0.38541666666666702</v>
      </c>
      <c r="R12" s="1662"/>
      <c r="S12" s="1660"/>
      <c r="T12" s="1660"/>
      <c r="U12" s="278">
        <v>0.38541666666666702</v>
      </c>
      <c r="V12" s="1320"/>
      <c r="W12" s="1285"/>
      <c r="X12" s="1285"/>
      <c r="Y12" s="1285"/>
      <c r="Z12" s="515">
        <v>0.38194444444444442</v>
      </c>
      <c r="AA12" s="515">
        <v>0.38541666666666669</v>
      </c>
      <c r="AB12" s="515">
        <v>0.3888888888888889</v>
      </c>
      <c r="AC12" s="657">
        <v>0.3923611111111111</v>
      </c>
      <c r="AD12" s="667">
        <v>0.38541666666666669</v>
      </c>
      <c r="AE12" s="624"/>
      <c r="AF12" s="624"/>
      <c r="AG12" s="624"/>
      <c r="AH12" s="624"/>
      <c r="AI12" s="624"/>
      <c r="AJ12" s="624"/>
      <c r="AK12" s="396"/>
      <c r="AL12" s="384">
        <v>0.38541666666666669</v>
      </c>
      <c r="AM12" s="1658"/>
      <c r="AN12" s="1544"/>
      <c r="AO12" s="1544"/>
      <c r="AP12" s="1544"/>
      <c r="AQ12" s="1066">
        <v>0.3888888888888889</v>
      </c>
      <c r="AR12" s="1066">
        <v>0.3923611111111111</v>
      </c>
      <c r="AS12" s="166"/>
      <c r="AT12" s="932"/>
      <c r="AU12" s="676">
        <v>0.38541666666666669</v>
      </c>
      <c r="AV12" s="624"/>
      <c r="AW12" s="624"/>
      <c r="AX12" s="624"/>
      <c r="AY12" s="624"/>
      <c r="AZ12" s="624"/>
      <c r="BA12" s="624"/>
      <c r="BB12" s="1380"/>
      <c r="BC12" s="667">
        <v>0.38541666666666669</v>
      </c>
      <c r="BD12" s="762"/>
      <c r="BE12" s="333"/>
      <c r="BF12" s="333"/>
      <c r="BG12" s="362"/>
      <c r="BH12" s="362"/>
      <c r="BI12" s="454"/>
      <c r="BJ12" s="768"/>
      <c r="BK12" s="175"/>
      <c r="BL12" s="667">
        <v>0.38541666666666669</v>
      </c>
      <c r="BM12" s="624"/>
      <c r="BN12" s="624"/>
      <c r="BO12" s="624"/>
      <c r="BP12" s="624"/>
      <c r="BQ12" s="624"/>
      <c r="BR12" s="650"/>
      <c r="BS12" s="272"/>
      <c r="BT12" s="667">
        <v>0.38541666666666669</v>
      </c>
      <c r="BU12" s="1320"/>
      <c r="BV12" s="1378"/>
      <c r="BW12" s="1387"/>
      <c r="BX12" s="1285"/>
      <c r="BY12" s="1378"/>
      <c r="BZ12" s="1378"/>
      <c r="CA12" s="1378"/>
      <c r="CB12" s="1378"/>
      <c r="CC12" s="676">
        <v>0.38541666666666669</v>
      </c>
      <c r="CD12" s="624"/>
      <c r="CE12" s="624"/>
      <c r="CF12" s="624"/>
      <c r="CG12" s="624"/>
      <c r="CH12" s="624"/>
      <c r="CI12" s="650"/>
      <c r="CJ12" s="885"/>
      <c r="CK12" s="1670"/>
      <c r="CL12" s="1669"/>
      <c r="CM12" s="1668"/>
      <c r="CN12" s="1668"/>
      <c r="CO12" s="1669"/>
      <c r="CP12" s="1668"/>
      <c r="CQ12" s="1668"/>
      <c r="CR12" s="1668"/>
      <c r="CS12" s="676">
        <v>0.38541666666666669</v>
      </c>
      <c r="CT12" s="624"/>
      <c r="CU12" s="624"/>
      <c r="CV12" s="624"/>
      <c r="CW12" s="624"/>
      <c r="CX12" s="624"/>
      <c r="CY12" s="650"/>
      <c r="CZ12" s="165"/>
      <c r="DA12" s="168"/>
    </row>
    <row r="13" spans="1:112" ht="12.75" customHeight="1" x14ac:dyDescent="0.2">
      <c r="A13" s="188" t="s">
        <v>98</v>
      </c>
      <c r="B13" s="189">
        <v>3</v>
      </c>
      <c r="C13" s="189" t="s">
        <v>209</v>
      </c>
      <c r="D13" s="190">
        <v>1.5</v>
      </c>
      <c r="E13" s="189"/>
      <c r="F13" s="189">
        <v>64</v>
      </c>
      <c r="G13" s="190">
        <v>8</v>
      </c>
      <c r="H13" s="186" t="s">
        <v>210</v>
      </c>
      <c r="I13" s="186" t="s">
        <v>101</v>
      </c>
      <c r="J13" s="186" t="s">
        <v>102</v>
      </c>
      <c r="K13" s="186" t="s">
        <v>103</v>
      </c>
      <c r="M13" s="163">
        <v>0.39583333333333298</v>
      </c>
      <c r="N13" s="1660"/>
      <c r="O13" s="1660"/>
      <c r="P13" s="1660"/>
      <c r="Q13" s="278">
        <v>0.39583333333333298</v>
      </c>
      <c r="R13" s="1662"/>
      <c r="S13" s="1660"/>
      <c r="T13" s="1660"/>
      <c r="U13" s="278">
        <v>0.39583333333333298</v>
      </c>
      <c r="V13" s="1320"/>
      <c r="W13" s="1285"/>
      <c r="X13" s="1285"/>
      <c r="Y13" s="1285"/>
      <c r="Z13" s="1378" t="s">
        <v>534</v>
      </c>
      <c r="AA13" s="1378" t="s">
        <v>535</v>
      </c>
      <c r="AB13" s="1378" t="s">
        <v>536</v>
      </c>
      <c r="AC13" s="1522" t="s">
        <v>634</v>
      </c>
      <c r="AD13" s="667">
        <v>0.39583333333333331</v>
      </c>
      <c r="AE13" s="624"/>
      <c r="AF13" s="624"/>
      <c r="AG13" s="624"/>
      <c r="AH13" s="624"/>
      <c r="AI13" s="624"/>
      <c r="AJ13" s="624"/>
      <c r="AK13" s="396"/>
      <c r="AL13" s="384">
        <v>0.39583333333333331</v>
      </c>
      <c r="AM13" s="1658"/>
      <c r="AN13" s="1544"/>
      <c r="AO13" s="1544"/>
      <c r="AP13" s="1545"/>
      <c r="AQ13" s="1544" t="s">
        <v>635</v>
      </c>
      <c r="AR13" s="1544" t="s">
        <v>636</v>
      </c>
      <c r="AS13" s="166"/>
      <c r="AT13" s="932"/>
      <c r="AU13" s="676">
        <v>0.39583333333333331</v>
      </c>
      <c r="AV13" s="624"/>
      <c r="AW13" s="624"/>
      <c r="AX13" s="624"/>
      <c r="AY13" s="624"/>
      <c r="AZ13" s="624"/>
      <c r="BA13" s="624"/>
      <c r="BB13" s="395"/>
      <c r="BC13" s="667">
        <v>0.39583333333333331</v>
      </c>
      <c r="BD13" s="762"/>
      <c r="BE13" s="333"/>
      <c r="BF13" s="333"/>
      <c r="BG13" s="362"/>
      <c r="BH13" s="362"/>
      <c r="BI13" s="454"/>
      <c r="BJ13" s="768"/>
      <c r="BK13" s="175"/>
      <c r="BL13" s="667">
        <v>0.39583333333333331</v>
      </c>
      <c r="BM13" s="624"/>
      <c r="BN13" s="624"/>
      <c r="BO13" s="624"/>
      <c r="BP13" s="624"/>
      <c r="BQ13" s="624"/>
      <c r="BR13" s="650"/>
      <c r="BS13" s="272"/>
      <c r="BT13" s="667">
        <v>0.39583333333333331</v>
      </c>
      <c r="BU13" s="1320"/>
      <c r="BV13" s="1378"/>
      <c r="BW13" s="1387"/>
      <c r="BX13" s="1285"/>
      <c r="BY13" s="1378"/>
      <c r="BZ13" s="1378"/>
      <c r="CA13" s="1378"/>
      <c r="CB13" s="1378"/>
      <c r="CC13" s="676">
        <v>0.39583333333333331</v>
      </c>
      <c r="CD13" s="624"/>
      <c r="CE13" s="624"/>
      <c r="CF13" s="624"/>
      <c r="CG13" s="624"/>
      <c r="CH13" s="624"/>
      <c r="CI13" s="650"/>
      <c r="CJ13" s="885"/>
      <c r="CK13" s="1670"/>
      <c r="CL13" s="1669"/>
      <c r="CM13" s="1668"/>
      <c r="CN13" s="1668"/>
      <c r="CO13" s="1669"/>
      <c r="CP13" s="1668"/>
      <c r="CQ13" s="1668"/>
      <c r="CR13" s="1668"/>
      <c r="CS13" s="676">
        <v>0.39583333333333331</v>
      </c>
      <c r="CT13" s="624"/>
      <c r="CU13" s="624"/>
      <c r="CV13" s="624"/>
      <c r="CW13" s="624"/>
      <c r="CX13" s="624"/>
      <c r="CY13" s="650"/>
      <c r="CZ13" s="165"/>
      <c r="DA13" s="168"/>
    </row>
    <row r="14" spans="1:112" ht="12.75" customHeight="1" x14ac:dyDescent="0.2">
      <c r="A14" s="188" t="s">
        <v>98</v>
      </c>
      <c r="B14" s="186">
        <v>3</v>
      </c>
      <c r="C14" s="188" t="s">
        <v>215</v>
      </c>
      <c r="D14" s="189"/>
      <c r="E14" s="189"/>
      <c r="F14" s="189">
        <v>64</v>
      </c>
      <c r="G14" s="189"/>
      <c r="H14" s="186" t="s">
        <v>169</v>
      </c>
      <c r="I14" s="186" t="s">
        <v>101</v>
      </c>
      <c r="J14" s="186" t="s">
        <v>102</v>
      </c>
      <c r="K14" s="186" t="s">
        <v>103</v>
      </c>
      <c r="M14" s="163">
        <v>0.40625</v>
      </c>
      <c r="N14" s="1660"/>
      <c r="O14" s="1660"/>
      <c r="P14" s="1660"/>
      <c r="Q14" s="278">
        <v>0.40625</v>
      </c>
      <c r="R14" s="1662"/>
      <c r="S14" s="1660"/>
      <c r="T14" s="1660"/>
      <c r="U14" s="278">
        <v>0.40625</v>
      </c>
      <c r="V14" s="1320"/>
      <c r="W14" s="1285"/>
      <c r="X14" s="1285"/>
      <c r="Y14" s="1285"/>
      <c r="Z14" s="1378"/>
      <c r="AA14" s="1378"/>
      <c r="AB14" s="1378"/>
      <c r="AC14" s="1523"/>
      <c r="AD14" s="667">
        <v>0.40625</v>
      </c>
      <c r="AE14" s="624"/>
      <c r="AF14" s="624"/>
      <c r="AG14" s="624"/>
      <c r="AH14" s="624"/>
      <c r="AI14" s="624"/>
      <c r="AJ14" s="624"/>
      <c r="AK14" s="396"/>
      <c r="AL14" s="384">
        <v>0.40625</v>
      </c>
      <c r="AM14" s="1658"/>
      <c r="AN14" s="1544"/>
      <c r="AO14" s="1544"/>
      <c r="AP14" s="1545"/>
      <c r="AQ14" s="1544"/>
      <c r="AR14" s="1544"/>
      <c r="AS14" s="166"/>
      <c r="AT14" s="932"/>
      <c r="AU14" s="676">
        <v>0.40625</v>
      </c>
      <c r="AV14" s="624"/>
      <c r="AW14" s="624"/>
      <c r="AX14" s="624"/>
      <c r="AY14" s="624"/>
      <c r="AZ14" s="624"/>
      <c r="BA14" s="624"/>
      <c r="BB14" s="395"/>
      <c r="BC14" s="667">
        <v>0.40625</v>
      </c>
      <c r="BD14" s="762"/>
      <c r="BE14" s="333"/>
      <c r="BF14" s="333"/>
      <c r="BG14" s="362"/>
      <c r="BH14" s="362"/>
      <c r="BI14" s="454"/>
      <c r="BJ14" s="768"/>
      <c r="BK14" s="165"/>
      <c r="BL14" s="667">
        <v>0.40625</v>
      </c>
      <c r="BM14" s="624"/>
      <c r="BN14" s="624"/>
      <c r="BO14" s="624"/>
      <c r="BP14" s="624"/>
      <c r="BQ14" s="624"/>
      <c r="BR14" s="650"/>
      <c r="BS14" s="272"/>
      <c r="BT14" s="667">
        <v>0.40625</v>
      </c>
      <c r="BU14" s="1320"/>
      <c r="BV14" s="1378"/>
      <c r="BW14" s="1387"/>
      <c r="BX14" s="1285"/>
      <c r="BY14" s="1378"/>
      <c r="BZ14" s="1378"/>
      <c r="CA14" s="1378"/>
      <c r="CB14" s="1378"/>
      <c r="CC14" s="676">
        <v>0.40625</v>
      </c>
      <c r="CD14" s="624"/>
      <c r="CE14" s="624"/>
      <c r="CF14" s="624"/>
      <c r="CG14" s="624"/>
      <c r="CH14" s="624"/>
      <c r="CI14" s="650"/>
      <c r="CJ14" s="885"/>
      <c r="CK14" s="1670"/>
      <c r="CL14" s="1669"/>
      <c r="CM14" s="1668"/>
      <c r="CN14" s="1668"/>
      <c r="CO14" s="1669"/>
      <c r="CP14" s="1668"/>
      <c r="CQ14" s="1668"/>
      <c r="CR14" s="1668"/>
      <c r="CS14" s="676">
        <v>0.40625</v>
      </c>
      <c r="CT14" s="624"/>
      <c r="CU14" s="624"/>
      <c r="CV14" s="624"/>
      <c r="CW14" s="624"/>
      <c r="CX14" s="624"/>
      <c r="CY14" s="650"/>
      <c r="CZ14" s="165"/>
      <c r="DA14" s="168"/>
    </row>
    <row r="15" spans="1:112" ht="12.75" customHeight="1" x14ac:dyDescent="0.2">
      <c r="A15" s="188" t="s">
        <v>98</v>
      </c>
      <c r="B15" s="189">
        <v>4</v>
      </c>
      <c r="C15" s="189" t="s">
        <v>216</v>
      </c>
      <c r="D15" s="189"/>
      <c r="E15" s="189"/>
      <c r="F15" s="189">
        <v>65</v>
      </c>
      <c r="G15" s="189"/>
      <c r="H15" s="186" t="s">
        <v>201</v>
      </c>
      <c r="I15" s="186" t="s">
        <v>202</v>
      </c>
      <c r="J15" s="186" t="s">
        <v>102</v>
      </c>
      <c r="K15" s="186" t="s">
        <v>203</v>
      </c>
      <c r="M15" s="163">
        <v>0.41666666666666702</v>
      </c>
      <c r="N15" s="1660"/>
      <c r="O15" s="1660"/>
      <c r="P15" s="1660"/>
      <c r="Q15" s="278">
        <v>0.41666666666666702</v>
      </c>
      <c r="R15" s="1662"/>
      <c r="S15" s="1660"/>
      <c r="T15" s="1660"/>
      <c r="U15" s="278">
        <v>0.41666666666666702</v>
      </c>
      <c r="V15" s="1320"/>
      <c r="W15" s="1285"/>
      <c r="X15" s="1285"/>
      <c r="Y15" s="1285"/>
      <c r="Z15" s="1378"/>
      <c r="AA15" s="1378"/>
      <c r="AB15" s="1378"/>
      <c r="AC15" s="1523"/>
      <c r="AD15" s="667">
        <v>0.41666666666666669</v>
      </c>
      <c r="AE15" s="624"/>
      <c r="AF15" s="624"/>
      <c r="AG15" s="624"/>
      <c r="AH15" s="624"/>
      <c r="AI15" s="624"/>
      <c r="AJ15" s="624"/>
      <c r="AK15" s="396"/>
      <c r="AL15" s="384">
        <v>0.41666666666666669</v>
      </c>
      <c r="AM15" s="1658"/>
      <c r="AN15" s="1544"/>
      <c r="AO15" s="1544"/>
      <c r="AP15" s="1545"/>
      <c r="AQ15" s="1544"/>
      <c r="AR15" s="1544"/>
      <c r="AS15" s="166"/>
      <c r="AT15" s="932"/>
      <c r="AU15" s="676">
        <v>0.41666666666666669</v>
      </c>
      <c r="AV15" s="624"/>
      <c r="AW15" s="624"/>
      <c r="AX15" s="624"/>
      <c r="AY15" s="624"/>
      <c r="AZ15" s="624"/>
      <c r="BA15" s="624"/>
      <c r="BB15" s="395"/>
      <c r="BC15" s="667">
        <v>0.41666666666666669</v>
      </c>
      <c r="BD15" s="762"/>
      <c r="BE15" s="333"/>
      <c r="BF15" s="333"/>
      <c r="BG15" s="362"/>
      <c r="BH15" s="362"/>
      <c r="BI15" s="454"/>
      <c r="BJ15" s="768"/>
      <c r="BK15" s="175"/>
      <c r="BL15" s="667">
        <v>0.41666666666666669</v>
      </c>
      <c r="BM15" s="624"/>
      <c r="BN15" s="624"/>
      <c r="BO15" s="624"/>
      <c r="BP15" s="624"/>
      <c r="BQ15" s="624"/>
      <c r="BR15" s="650"/>
      <c r="BS15" s="272"/>
      <c r="BT15" s="667">
        <v>0.41666666666666669</v>
      </c>
      <c r="BU15" s="1320"/>
      <c r="BV15" s="1378"/>
      <c r="BW15" s="1387"/>
      <c r="BX15" s="1285"/>
      <c r="BY15" s="1378"/>
      <c r="BZ15" s="1378"/>
      <c r="CA15" s="1378"/>
      <c r="CB15" s="1378"/>
      <c r="CC15" s="676">
        <v>0.41666666666666669</v>
      </c>
      <c r="CD15" s="624"/>
      <c r="CE15" s="624"/>
      <c r="CF15" s="624"/>
      <c r="CG15" s="624"/>
      <c r="CH15" s="624"/>
      <c r="CI15" s="650"/>
      <c r="CJ15" s="885"/>
      <c r="CK15" s="1670"/>
      <c r="CL15" s="1669"/>
      <c r="CM15" s="1668"/>
      <c r="CN15" s="1668"/>
      <c r="CO15" s="629"/>
      <c r="CP15" s="629"/>
      <c r="CQ15" s="629"/>
      <c r="CR15" s="965"/>
      <c r="CS15" s="676">
        <v>0.41666666666666669</v>
      </c>
      <c r="CT15" s="624"/>
      <c r="CU15" s="624"/>
      <c r="CV15" s="624"/>
      <c r="CW15" s="624"/>
      <c r="CX15" s="624"/>
      <c r="CY15" s="650"/>
      <c r="CZ15" s="165"/>
      <c r="DA15" s="168"/>
    </row>
    <row r="16" spans="1:112" ht="12.75" customHeight="1" x14ac:dyDescent="0.2">
      <c r="A16" s="188" t="s">
        <v>98</v>
      </c>
      <c r="B16" s="189">
        <v>4</v>
      </c>
      <c r="C16" s="189" t="s">
        <v>218</v>
      </c>
      <c r="D16" s="189">
        <v>1.5</v>
      </c>
      <c r="E16" s="189"/>
      <c r="F16" s="189">
        <v>65</v>
      </c>
      <c r="G16" s="190">
        <v>8</v>
      </c>
      <c r="H16" s="186" t="s">
        <v>100</v>
      </c>
      <c r="I16" s="186" t="s">
        <v>101</v>
      </c>
      <c r="J16" s="186" t="s">
        <v>102</v>
      </c>
      <c r="K16" s="186" t="s">
        <v>103</v>
      </c>
      <c r="M16" s="163">
        <v>0.42708333333333398</v>
      </c>
      <c r="N16" s="1660"/>
      <c r="O16" s="1660"/>
      <c r="P16" s="1660"/>
      <c r="Q16" s="278">
        <v>0.42708333333333398</v>
      </c>
      <c r="R16" s="1662"/>
      <c r="S16" s="1660"/>
      <c r="T16" s="1660"/>
      <c r="U16" s="278">
        <v>0.42708333333333398</v>
      </c>
      <c r="V16" s="1320"/>
      <c r="W16" s="1285"/>
      <c r="X16" s="1285"/>
      <c r="Y16" s="1285"/>
      <c r="Z16" s="1378"/>
      <c r="AA16" s="1378"/>
      <c r="AB16" s="1378"/>
      <c r="AC16" s="1523"/>
      <c r="AD16" s="667">
        <v>0.42708333333333331</v>
      </c>
      <c r="AE16" s="624"/>
      <c r="AF16" s="624"/>
      <c r="AG16" s="624"/>
      <c r="AH16" s="624"/>
      <c r="AI16" s="624"/>
      <c r="AJ16" s="624"/>
      <c r="AK16" s="396"/>
      <c r="AL16" s="384">
        <v>0.42708333333333331</v>
      </c>
      <c r="AM16" s="1658"/>
      <c r="AN16" s="1544"/>
      <c r="AO16" s="1544"/>
      <c r="AP16" s="1545"/>
      <c r="AQ16" s="1544"/>
      <c r="AR16" s="1544"/>
      <c r="AS16" s="166"/>
      <c r="AT16" s="932"/>
      <c r="AU16" s="676">
        <v>0.42708333333333331</v>
      </c>
      <c r="AV16" s="624"/>
      <c r="AW16" s="624"/>
      <c r="AX16" s="624"/>
      <c r="AY16" s="624"/>
      <c r="AZ16" s="624"/>
      <c r="BA16" s="624"/>
      <c r="BB16" s="395"/>
      <c r="BC16" s="667">
        <v>0.42708333333333331</v>
      </c>
      <c r="BD16" s="762"/>
      <c r="BE16" s="333"/>
      <c r="BF16" s="333"/>
      <c r="BG16" s="362"/>
      <c r="BH16" s="362"/>
      <c r="BI16" s="454"/>
      <c r="BJ16" s="768"/>
      <c r="BK16" s="175"/>
      <c r="BL16" s="667">
        <v>0.42708333333333331</v>
      </c>
      <c r="BM16" s="624"/>
      <c r="BN16" s="624"/>
      <c r="BO16" s="624"/>
      <c r="BP16" s="624"/>
      <c r="BQ16" s="624"/>
      <c r="BR16" s="650"/>
      <c r="BS16" s="272"/>
      <c r="BT16" s="667">
        <v>0.42708333333333331</v>
      </c>
      <c r="BU16" s="1320"/>
      <c r="BV16" s="1378"/>
      <c r="BW16" s="1387"/>
      <c r="BX16" s="1285"/>
      <c r="BY16" s="1378"/>
      <c r="BZ16" s="1378"/>
      <c r="CA16" s="1378"/>
      <c r="CB16" s="1378"/>
      <c r="CC16" s="676">
        <v>0.42708333333333331</v>
      </c>
      <c r="CD16" s="624"/>
      <c r="CE16" s="624"/>
      <c r="CF16" s="624"/>
      <c r="CG16" s="624"/>
      <c r="CH16" s="624"/>
      <c r="CI16" s="650"/>
      <c r="CJ16" s="885"/>
      <c r="CK16" s="1670"/>
      <c r="CL16" s="1669"/>
      <c r="CM16" s="1668"/>
      <c r="CN16" s="1668"/>
      <c r="CO16" s="629"/>
      <c r="CP16" s="629"/>
      <c r="CQ16" s="629"/>
      <c r="CR16" s="965"/>
      <c r="CS16" s="676">
        <v>0.42708333333333331</v>
      </c>
      <c r="CT16" s="624"/>
      <c r="CU16" s="624"/>
      <c r="CV16" s="624"/>
      <c r="CW16" s="624"/>
      <c r="CX16" s="624"/>
      <c r="CY16" s="650"/>
      <c r="CZ16" s="165"/>
      <c r="DA16" s="168"/>
    </row>
    <row r="17" spans="1:105" ht="12.75" customHeight="1" x14ac:dyDescent="0.2">
      <c r="A17" s="188" t="s">
        <v>98</v>
      </c>
      <c r="B17" s="189">
        <v>4</v>
      </c>
      <c r="C17" s="189" t="s">
        <v>219</v>
      </c>
      <c r="D17" s="190">
        <v>2</v>
      </c>
      <c r="E17" s="189"/>
      <c r="F17" s="189">
        <v>65</v>
      </c>
      <c r="G17" s="190">
        <v>8</v>
      </c>
      <c r="H17" s="186" t="s">
        <v>220</v>
      </c>
      <c r="I17" s="186" t="s">
        <v>101</v>
      </c>
      <c r="J17" s="186" t="s">
        <v>102</v>
      </c>
      <c r="K17" s="188" t="s">
        <v>221</v>
      </c>
      <c r="M17" s="163">
        <v>0.4375</v>
      </c>
      <c r="N17" s="1660"/>
      <c r="O17" s="1660"/>
      <c r="P17" s="1660"/>
      <c r="Q17" s="278">
        <v>0.4375</v>
      </c>
      <c r="R17" s="1662"/>
      <c r="S17" s="1660"/>
      <c r="T17" s="1660"/>
      <c r="U17" s="278">
        <v>0.4375</v>
      </c>
      <c r="V17" s="1320"/>
      <c r="W17" s="1285"/>
      <c r="X17" s="1285"/>
      <c r="Y17" s="1285"/>
      <c r="Z17" s="1378"/>
      <c r="AA17" s="1378"/>
      <c r="AB17" s="1378"/>
      <c r="AC17" s="1523"/>
      <c r="AD17" s="667">
        <v>0.4375</v>
      </c>
      <c r="AE17" s="624"/>
      <c r="AF17" s="624"/>
      <c r="AG17" s="624"/>
      <c r="AH17" s="624"/>
      <c r="AI17" s="624"/>
      <c r="AJ17" s="624"/>
      <c r="AK17" s="396"/>
      <c r="AL17" s="384">
        <v>0.4375</v>
      </c>
      <c r="AM17" s="1658"/>
      <c r="AN17" s="1544"/>
      <c r="AO17" s="1544"/>
      <c r="AP17" s="1545"/>
      <c r="AQ17" s="1544"/>
      <c r="AR17" s="1544"/>
      <c r="AS17" s="166"/>
      <c r="AT17" s="932"/>
      <c r="AU17" s="676">
        <v>0.4375</v>
      </c>
      <c r="AV17" s="624"/>
      <c r="AW17" s="624"/>
      <c r="AX17" s="624"/>
      <c r="AY17" s="624"/>
      <c r="AZ17" s="624"/>
      <c r="BA17" s="624"/>
      <c r="BB17" s="395"/>
      <c r="BC17" s="667">
        <v>0.4375</v>
      </c>
      <c r="BD17" s="762"/>
      <c r="BE17" s="333"/>
      <c r="BF17" s="333"/>
      <c r="BG17" s="362"/>
      <c r="BH17" s="362"/>
      <c r="BI17" s="454"/>
      <c r="BJ17" s="768"/>
      <c r="BK17" s="175"/>
      <c r="BL17" s="667">
        <v>0.4375</v>
      </c>
      <c r="BM17" s="624"/>
      <c r="BN17" s="624"/>
      <c r="BO17" s="624"/>
      <c r="BP17" s="624"/>
      <c r="BQ17" s="624"/>
      <c r="BR17" s="650"/>
      <c r="BS17" s="1288" t="s">
        <v>217</v>
      </c>
      <c r="BT17" s="667">
        <v>0.4375</v>
      </c>
      <c r="BU17" s="1321"/>
      <c r="BV17" s="1378"/>
      <c r="BW17" s="1387"/>
      <c r="BX17" s="1286"/>
      <c r="BY17" s="1378"/>
      <c r="BZ17" s="1378"/>
      <c r="CA17" s="1378"/>
      <c r="CB17" s="1378"/>
      <c r="CC17" s="676">
        <v>0.4375</v>
      </c>
      <c r="CD17" s="624"/>
      <c r="CE17" s="624"/>
      <c r="CF17" s="624"/>
      <c r="CG17" s="624"/>
      <c r="CH17" s="624"/>
      <c r="CI17" s="650"/>
      <c r="CJ17" s="1198" t="s">
        <v>217</v>
      </c>
      <c r="CK17" s="412"/>
      <c r="CL17"/>
      <c r="CM17"/>
      <c r="CN17"/>
      <c r="CO17" s="1636" t="s">
        <v>622</v>
      </c>
      <c r="CP17" s="1636" t="s">
        <v>623</v>
      </c>
      <c r="CQ17" s="1636" t="s">
        <v>624</v>
      </c>
      <c r="CR17" s="1671" t="s">
        <v>625</v>
      </c>
      <c r="CS17" s="676">
        <v>0.4375</v>
      </c>
      <c r="CT17" s="624"/>
      <c r="CU17" s="624"/>
      <c r="CV17" s="624"/>
      <c r="CW17" s="624"/>
      <c r="CX17" s="624"/>
      <c r="CY17" s="650"/>
      <c r="CZ17" s="165"/>
      <c r="DA17" s="168"/>
    </row>
    <row r="18" spans="1:105" ht="16" x14ac:dyDescent="0.2">
      <c r="A18" s="188" t="s">
        <v>98</v>
      </c>
      <c r="B18" s="189">
        <v>4</v>
      </c>
      <c r="C18" s="189" t="s">
        <v>225</v>
      </c>
      <c r="D18" s="189"/>
      <c r="E18" s="189"/>
      <c r="F18" s="189">
        <v>65</v>
      </c>
      <c r="G18" s="189"/>
      <c r="H18" s="186" t="s">
        <v>226</v>
      </c>
      <c r="I18" s="186" t="s">
        <v>227</v>
      </c>
      <c r="J18" s="186" t="s">
        <v>102</v>
      </c>
      <c r="K18" s="186" t="s">
        <v>103</v>
      </c>
      <c r="M18" s="163">
        <v>0.44791666666666702</v>
      </c>
      <c r="N18" s="1660"/>
      <c r="O18" s="1660"/>
      <c r="P18" s="1660"/>
      <c r="Q18" s="278">
        <v>0.44791666666666702</v>
      </c>
      <c r="R18" s="1662"/>
      <c r="S18" s="1660"/>
      <c r="T18" s="1660"/>
      <c r="U18" s="278">
        <v>0.44791666666666702</v>
      </c>
      <c r="V18" s="1320"/>
      <c r="W18" s="1285"/>
      <c r="X18" s="1285"/>
      <c r="Y18" s="1285"/>
      <c r="Z18" s="1378"/>
      <c r="AA18" s="1378"/>
      <c r="AB18" s="1378"/>
      <c r="AC18" s="1523"/>
      <c r="AD18" s="667">
        <v>0.44791666666666669</v>
      </c>
      <c r="AE18" s="624"/>
      <c r="AF18" s="624"/>
      <c r="AG18" s="624"/>
      <c r="AH18" s="624"/>
      <c r="AI18" s="624"/>
      <c r="AJ18" s="624"/>
      <c r="AK18" s="396"/>
      <c r="AL18" s="384">
        <v>0.44791666666666669</v>
      </c>
      <c r="AM18" s="1658"/>
      <c r="AN18" s="1544"/>
      <c r="AO18" s="1544"/>
      <c r="AP18" s="1545"/>
      <c r="AQ18" s="1544"/>
      <c r="AR18" s="1544"/>
      <c r="AS18" s="166"/>
      <c r="AT18" s="932"/>
      <c r="AU18" s="676">
        <v>0.44791666666666669</v>
      </c>
      <c r="AV18" s="624"/>
      <c r="AW18" s="624"/>
      <c r="AX18" s="624"/>
      <c r="AY18" s="624"/>
      <c r="AZ18" s="624"/>
      <c r="BA18" s="624"/>
      <c r="BB18" s="395"/>
      <c r="BC18" s="667">
        <v>0.44791666666666669</v>
      </c>
      <c r="BD18" s="762"/>
      <c r="BE18" s="333"/>
      <c r="BF18" s="333"/>
      <c r="BG18" s="362"/>
      <c r="BH18" s="362"/>
      <c r="BI18" s="454"/>
      <c r="BJ18" s="768"/>
      <c r="BK18" s="175"/>
      <c r="BL18" s="667">
        <v>0.44791666666666669</v>
      </c>
      <c r="BM18" s="624"/>
      <c r="BN18" s="624"/>
      <c r="BO18" s="624"/>
      <c r="BP18" s="624"/>
      <c r="BQ18" s="624"/>
      <c r="BR18" s="650"/>
      <c r="BS18" s="1288"/>
      <c r="BT18" s="667">
        <v>0.44791666666666669</v>
      </c>
      <c r="BY18" s="1378"/>
      <c r="BZ18" s="1378"/>
      <c r="CA18" s="1378"/>
      <c r="CB18" s="1378"/>
      <c r="CC18" s="676">
        <v>0.44791666666666669</v>
      </c>
      <c r="CD18" s="624"/>
      <c r="CE18" s="624"/>
      <c r="CF18" s="624"/>
      <c r="CG18" s="624"/>
      <c r="CH18" s="624"/>
      <c r="CI18" s="650"/>
      <c r="CJ18" s="1198"/>
      <c r="CK18" s="674"/>
      <c r="CL18" s="958"/>
      <c r="CM18" s="958"/>
      <c r="CN18" s="959"/>
      <c r="CO18" s="1636"/>
      <c r="CP18" s="1636"/>
      <c r="CQ18" s="1636"/>
      <c r="CR18" s="1671"/>
      <c r="CS18" s="676">
        <v>0.44791666666666669</v>
      </c>
      <c r="CT18" s="624"/>
      <c r="CU18" s="624"/>
      <c r="CV18" s="624"/>
      <c r="CW18" s="624"/>
      <c r="CX18" s="624"/>
      <c r="CY18" s="650"/>
      <c r="CZ18" s="165"/>
      <c r="DA18" s="168"/>
    </row>
    <row r="19" spans="1:105" ht="12.75" customHeight="1" x14ac:dyDescent="0.2">
      <c r="A19" s="188" t="s">
        <v>98</v>
      </c>
      <c r="B19" s="189">
        <v>4</v>
      </c>
      <c r="C19" s="189" t="s">
        <v>231</v>
      </c>
      <c r="D19" s="189">
        <v>4</v>
      </c>
      <c r="E19" s="189"/>
      <c r="F19" s="189">
        <v>65</v>
      </c>
      <c r="G19" s="190">
        <v>8</v>
      </c>
      <c r="H19" s="186" t="s">
        <v>220</v>
      </c>
      <c r="I19" s="186" t="s">
        <v>101</v>
      </c>
      <c r="J19" s="186" t="s">
        <v>102</v>
      </c>
      <c r="K19" s="188" t="s">
        <v>221</v>
      </c>
      <c r="M19" s="163">
        <v>0.45833333333333398</v>
      </c>
      <c r="N19" s="1660"/>
      <c r="O19" s="1660"/>
      <c r="P19" s="1660"/>
      <c r="Q19" s="278">
        <v>0.45833333333333398</v>
      </c>
      <c r="R19" s="1662"/>
      <c r="S19" s="1660"/>
      <c r="T19" s="1660"/>
      <c r="U19" s="278">
        <v>0.45833333333333398</v>
      </c>
      <c r="V19" s="1320"/>
      <c r="W19" s="1285"/>
      <c r="X19" s="1285"/>
      <c r="Y19" s="1525"/>
      <c r="Z19" s="1378"/>
      <c r="AA19" s="1378"/>
      <c r="AB19" s="1378"/>
      <c r="AC19" s="1523"/>
      <c r="AD19" s="667">
        <v>0.45833333333333331</v>
      </c>
      <c r="AE19" s="624"/>
      <c r="AF19" s="624"/>
      <c r="AG19" s="624"/>
      <c r="AH19" s="624"/>
      <c r="AI19" s="624"/>
      <c r="AJ19" s="624"/>
      <c r="AK19" s="396"/>
      <c r="AL19" s="384">
        <v>0.45833333333333331</v>
      </c>
      <c r="AM19" s="1658"/>
      <c r="AN19" s="1544"/>
      <c r="AO19" s="1544"/>
      <c r="AP19" s="1545"/>
      <c r="AQ19" s="1544"/>
      <c r="AR19" s="1544"/>
      <c r="AS19" s="166"/>
      <c r="AT19" s="932"/>
      <c r="AU19" s="676">
        <v>0.45833333333333331</v>
      </c>
      <c r="AV19" s="624"/>
      <c r="AW19" s="624"/>
      <c r="AX19" s="624"/>
      <c r="AY19" s="624"/>
      <c r="AZ19" s="624"/>
      <c r="BA19" s="650"/>
      <c r="BB19" s="1380" t="s">
        <v>391</v>
      </c>
      <c r="BC19" s="667">
        <v>0.45833333333333331</v>
      </c>
      <c r="BD19" s="451"/>
      <c r="BE19" s="307"/>
      <c r="BF19" s="362"/>
      <c r="BG19" s="457"/>
      <c r="BH19" s="457"/>
      <c r="BI19" s="564"/>
      <c r="BJ19" s="768"/>
      <c r="BK19" s="175"/>
      <c r="BL19" s="667">
        <v>0.45833333333333331</v>
      </c>
      <c r="BM19" s="624"/>
      <c r="BN19" s="624"/>
      <c r="BO19" s="624"/>
      <c r="BP19" s="624"/>
      <c r="BQ19" s="624"/>
      <c r="BR19" s="650"/>
      <c r="BS19" s="1288"/>
      <c r="BT19" s="667">
        <v>0.45833333333333331</v>
      </c>
      <c r="CA19" s="161"/>
      <c r="CC19" s="676">
        <v>0.45833333333333331</v>
      </c>
      <c r="CD19" s="624"/>
      <c r="CE19" s="624"/>
      <c r="CF19" s="624"/>
      <c r="CG19" s="624"/>
      <c r="CH19" s="624"/>
      <c r="CI19" s="650"/>
      <c r="CJ19" s="1198"/>
      <c r="CK19" s="1546" t="s">
        <v>626</v>
      </c>
      <c r="CL19" s="1634" t="s">
        <v>627</v>
      </c>
      <c r="CM19" s="1636" t="s">
        <v>628</v>
      </c>
      <c r="CN19" s="1636" t="s">
        <v>629</v>
      </c>
      <c r="CO19" s="1636"/>
      <c r="CP19" s="1636"/>
      <c r="CQ19" s="1636"/>
      <c r="CR19" s="1671"/>
      <c r="CS19" s="676">
        <v>0.45833333333333331</v>
      </c>
      <c r="CT19" s="624"/>
      <c r="CU19" s="624"/>
      <c r="CV19" s="624"/>
      <c r="CW19" s="624"/>
      <c r="CX19" s="624"/>
      <c r="CY19" s="650"/>
      <c r="CZ19" s="165"/>
      <c r="DA19" s="168"/>
    </row>
    <row r="20" spans="1:105" ht="12.75" customHeight="1" x14ac:dyDescent="0.2">
      <c r="A20" s="188" t="s">
        <v>98</v>
      </c>
      <c r="B20" s="189">
        <v>6</v>
      </c>
      <c r="C20" s="189" t="s">
        <v>244</v>
      </c>
      <c r="D20" s="190">
        <v>1.5</v>
      </c>
      <c r="E20" s="189"/>
      <c r="F20" s="189">
        <v>67</v>
      </c>
      <c r="G20" s="190">
        <v>8</v>
      </c>
      <c r="H20" s="186" t="s">
        <v>100</v>
      </c>
      <c r="I20" s="186" t="s">
        <v>101</v>
      </c>
      <c r="J20" s="186" t="s">
        <v>102</v>
      </c>
      <c r="K20" s="186" t="s">
        <v>103</v>
      </c>
      <c r="M20" s="163">
        <v>0.46875</v>
      </c>
      <c r="N20" s="1660"/>
      <c r="O20" s="1660"/>
      <c r="P20" s="1660"/>
      <c r="Q20" s="278">
        <v>0.46875</v>
      </c>
      <c r="R20" s="1662"/>
      <c r="S20" s="1660"/>
      <c r="T20" s="1660"/>
      <c r="U20" s="278">
        <v>0.46875</v>
      </c>
      <c r="V20" s="1320"/>
      <c r="W20" s="1285"/>
      <c r="X20" s="1285"/>
      <c r="Y20" s="1525"/>
      <c r="Z20" s="1378"/>
      <c r="AA20" s="1378"/>
      <c r="AB20" s="1378"/>
      <c r="AC20" s="1523"/>
      <c r="AD20" s="667">
        <v>0.46875</v>
      </c>
      <c r="AE20" s="624"/>
      <c r="AF20" s="624"/>
      <c r="AG20" s="624"/>
      <c r="AH20" s="624"/>
      <c r="AI20" s="624"/>
      <c r="AJ20" s="624"/>
      <c r="AK20" s="396"/>
      <c r="AL20" s="384">
        <v>0.46875</v>
      </c>
      <c r="AM20" s="1658"/>
      <c r="AN20" s="1544"/>
      <c r="AO20" s="1544"/>
      <c r="AP20" s="1545"/>
      <c r="AQ20" s="1544"/>
      <c r="AR20" s="1544"/>
      <c r="AS20" s="1067">
        <v>0.47222222222222227</v>
      </c>
      <c r="AT20" s="1068">
        <v>0.47569444444444442</v>
      </c>
      <c r="AU20" s="676">
        <v>0.46875</v>
      </c>
      <c r="AV20" s="624"/>
      <c r="AW20" s="624"/>
      <c r="AX20" s="624"/>
      <c r="AY20" s="624"/>
      <c r="AZ20" s="624"/>
      <c r="BA20" s="650"/>
      <c r="BB20" s="1380"/>
      <c r="BC20" s="667">
        <v>0.46875</v>
      </c>
      <c r="BD20" s="307"/>
      <c r="BE20" s="307"/>
      <c r="BF20" s="362"/>
      <c r="BG20" s="333"/>
      <c r="BH20" s="333"/>
      <c r="BI20" s="763"/>
      <c r="BJ20" s="768"/>
      <c r="BK20" s="175"/>
      <c r="BL20" s="667">
        <v>0.46875</v>
      </c>
      <c r="BM20" s="624"/>
      <c r="BN20" s="624"/>
      <c r="BO20" s="624"/>
      <c r="BP20" s="624"/>
      <c r="BQ20" s="624"/>
      <c r="BR20" s="650"/>
      <c r="BS20" s="272"/>
      <c r="BT20" s="667">
        <v>0.46875</v>
      </c>
      <c r="BU20" s="1372" t="s">
        <v>637</v>
      </c>
      <c r="BV20" s="1375" t="s">
        <v>396</v>
      </c>
      <c r="BW20" s="1375" t="s">
        <v>397</v>
      </c>
      <c r="BX20" s="1376" t="s">
        <v>398</v>
      </c>
      <c r="BY20" s="883"/>
      <c r="BZ20" s="883"/>
      <c r="CA20" s="883"/>
      <c r="CB20" s="883"/>
      <c r="CC20" s="676">
        <v>0.46875</v>
      </c>
      <c r="CD20" s="624"/>
      <c r="CE20" s="624"/>
      <c r="CF20" s="624"/>
      <c r="CG20" s="624"/>
      <c r="CH20" s="624"/>
      <c r="CI20" s="650"/>
      <c r="CJ20" s="885"/>
      <c r="CK20" s="1546"/>
      <c r="CL20" s="1634"/>
      <c r="CM20" s="1636"/>
      <c r="CN20" s="1636"/>
      <c r="CO20" s="1636"/>
      <c r="CP20" s="1636"/>
      <c r="CQ20" s="1636"/>
      <c r="CR20" s="1671"/>
      <c r="CS20" s="676">
        <v>0.46875</v>
      </c>
      <c r="CT20" s="624"/>
      <c r="CU20" s="624"/>
      <c r="CV20" s="624"/>
      <c r="CW20" s="624"/>
      <c r="CX20" s="624"/>
      <c r="CY20" s="650"/>
      <c r="CZ20" s="165"/>
      <c r="DA20" s="168"/>
    </row>
    <row r="21" spans="1:105" ht="12.75" customHeight="1" x14ac:dyDescent="0.2">
      <c r="A21" s="188" t="s">
        <v>98</v>
      </c>
      <c r="B21" s="189">
        <v>6</v>
      </c>
      <c r="C21" s="189" t="s">
        <v>245</v>
      </c>
      <c r="D21" s="189"/>
      <c r="E21" s="189"/>
      <c r="F21" s="189">
        <v>67</v>
      </c>
      <c r="G21" s="189"/>
      <c r="H21" s="186" t="s">
        <v>201</v>
      </c>
      <c r="I21" s="186" t="s">
        <v>202</v>
      </c>
      <c r="J21" s="186" t="s">
        <v>102</v>
      </c>
      <c r="K21" s="186" t="s">
        <v>203</v>
      </c>
      <c r="M21" s="163">
        <v>0.47916666666666702</v>
      </c>
      <c r="N21" s="1660"/>
      <c r="O21" s="1660"/>
      <c r="P21" s="1660"/>
      <c r="Q21" s="278">
        <v>0.47916666666666702</v>
      </c>
      <c r="R21" s="1662"/>
      <c r="S21" s="1660"/>
      <c r="T21" s="1660"/>
      <c r="U21" s="278">
        <v>0.47916666666666702</v>
      </c>
      <c r="V21" s="1320"/>
      <c r="W21" s="1285"/>
      <c r="X21" s="1285"/>
      <c r="Y21" s="1525"/>
      <c r="Z21" s="1378"/>
      <c r="AA21" s="1378"/>
      <c r="AB21" s="1378"/>
      <c r="AC21" s="1523"/>
      <c r="AD21" s="667">
        <v>0.47916666666666669</v>
      </c>
      <c r="AE21" s="624"/>
      <c r="AF21" s="624"/>
      <c r="AG21" s="624"/>
      <c r="AH21" s="624"/>
      <c r="AI21" s="624"/>
      <c r="AJ21" s="624"/>
      <c r="AK21" s="1418" t="s">
        <v>366</v>
      </c>
      <c r="AL21" s="384">
        <v>0.47916666666666669</v>
      </c>
      <c r="AM21" s="1658"/>
      <c r="AN21" s="1544"/>
      <c r="AO21" s="1544"/>
      <c r="AP21" s="1545"/>
      <c r="AQ21" s="1544"/>
      <c r="AR21" s="1544"/>
      <c r="AS21" s="1544" t="s">
        <v>638</v>
      </c>
      <c r="AT21" s="1659" t="s">
        <v>639</v>
      </c>
      <c r="AU21" s="676">
        <v>0.47916666666666669</v>
      </c>
      <c r="AV21" s="624"/>
      <c r="AW21" s="624"/>
      <c r="AX21" s="624"/>
      <c r="AY21" s="624"/>
      <c r="AZ21" s="624"/>
      <c r="BA21" s="650"/>
      <c r="BB21" s="1380"/>
      <c r="BC21" s="667">
        <v>0.47916666666666669</v>
      </c>
      <c r="BD21" s="307"/>
      <c r="BE21" s="307"/>
      <c r="BF21" s="362"/>
      <c r="BG21" s="333"/>
      <c r="BH21" s="333"/>
      <c r="BI21" s="763"/>
      <c r="BJ21" s="484"/>
      <c r="BK21" s="263"/>
      <c r="BL21" s="667">
        <v>0.47916666666666669</v>
      </c>
      <c r="BM21" s="624"/>
      <c r="BN21" s="624"/>
      <c r="BO21" s="624"/>
      <c r="BP21" s="624"/>
      <c r="BQ21" s="624"/>
      <c r="BR21" s="650"/>
      <c r="BS21" s="272"/>
      <c r="BT21" s="667">
        <v>0.47916666666666669</v>
      </c>
      <c r="BU21" s="1373"/>
      <c r="BV21" s="1376"/>
      <c r="BW21" s="1376"/>
      <c r="BX21" s="1376"/>
      <c r="BY21" s="1375" t="s">
        <v>640</v>
      </c>
      <c r="BZ21" s="1375" t="s">
        <v>641</v>
      </c>
      <c r="CA21" s="1375" t="s">
        <v>401</v>
      </c>
      <c r="CB21" s="1381" t="s">
        <v>642</v>
      </c>
      <c r="CC21" s="676">
        <v>0.47916666666666669</v>
      </c>
      <c r="CD21" s="624"/>
      <c r="CE21" s="624"/>
      <c r="CF21" s="624"/>
      <c r="CG21" s="624"/>
      <c r="CH21" s="624"/>
      <c r="CI21" s="650"/>
      <c r="CJ21" s="885"/>
      <c r="CK21" s="1546"/>
      <c r="CL21" s="1634"/>
      <c r="CM21" s="1636"/>
      <c r="CN21" s="1636"/>
      <c r="CO21" s="1636"/>
      <c r="CP21" s="1636"/>
      <c r="CQ21" s="1636"/>
      <c r="CR21" s="1671"/>
      <c r="CS21" s="676">
        <v>0.47916666666666669</v>
      </c>
      <c r="CT21" s="624"/>
      <c r="CU21" s="624"/>
      <c r="CV21" s="624"/>
      <c r="CW21" s="624"/>
      <c r="CX21" s="624"/>
      <c r="CY21" s="650"/>
      <c r="CZ21" s="179"/>
      <c r="DA21" s="168"/>
    </row>
    <row r="22" spans="1:105" ht="12.75" customHeight="1" x14ac:dyDescent="0.2">
      <c r="A22" s="186" t="s">
        <v>258</v>
      </c>
      <c r="B22" s="189">
        <v>2</v>
      </c>
      <c r="C22" s="189" t="s">
        <v>121</v>
      </c>
      <c r="D22" s="189"/>
      <c r="E22" s="189"/>
      <c r="F22" s="189">
        <v>34</v>
      </c>
      <c r="G22" s="189"/>
      <c r="H22" s="186" t="s">
        <v>122</v>
      </c>
      <c r="I22" s="186" t="s">
        <v>101</v>
      </c>
      <c r="J22" s="186" t="s">
        <v>123</v>
      </c>
      <c r="K22" s="186" t="s">
        <v>103</v>
      </c>
      <c r="M22" s="163">
        <v>0.48958333333333398</v>
      </c>
      <c r="N22" s="1660"/>
      <c r="O22" s="1660"/>
      <c r="P22" s="1660"/>
      <c r="Q22" s="278">
        <v>0.48958333333333398</v>
      </c>
      <c r="R22" s="1662"/>
      <c r="S22" s="1660"/>
      <c r="T22" s="1660"/>
      <c r="U22" s="278">
        <v>0.48958333333333398</v>
      </c>
      <c r="V22" s="1321"/>
      <c r="W22" s="1286"/>
      <c r="X22" s="1286"/>
      <c r="Y22" s="1526"/>
      <c r="Z22" s="1378"/>
      <c r="AA22" s="1378"/>
      <c r="AB22" s="1378"/>
      <c r="AC22" s="1523"/>
      <c r="AD22" s="667">
        <v>0.48958333333333331</v>
      </c>
      <c r="AE22" s="624"/>
      <c r="AF22" s="624"/>
      <c r="AG22" s="624"/>
      <c r="AH22" s="624"/>
      <c r="AI22" s="624"/>
      <c r="AJ22" s="624"/>
      <c r="AK22" s="1418"/>
      <c r="AL22" s="384">
        <v>0.48958333333333331</v>
      </c>
      <c r="AM22" s="1658"/>
      <c r="AN22" s="1544"/>
      <c r="AO22" s="1544"/>
      <c r="AP22" s="1545"/>
      <c r="AQ22" s="1544"/>
      <c r="AR22" s="1544"/>
      <c r="AS22" s="1544"/>
      <c r="AT22" s="1659"/>
      <c r="AU22" s="676">
        <v>0.48958333333333331</v>
      </c>
      <c r="AV22" s="624"/>
      <c r="AW22" s="624"/>
      <c r="AX22" s="624"/>
      <c r="AY22" s="624"/>
      <c r="AZ22" s="624"/>
      <c r="BA22" s="650"/>
      <c r="BB22" s="395"/>
      <c r="BC22" s="667">
        <v>0.48958333333333331</v>
      </c>
      <c r="BD22" s="307"/>
      <c r="BE22" s="307"/>
      <c r="BF22" s="362"/>
      <c r="BG22" s="333"/>
      <c r="BH22" s="333"/>
      <c r="BI22" s="763"/>
      <c r="BJ22" s="484"/>
      <c r="BK22" s="165"/>
      <c r="BL22" s="667">
        <v>0.48958333333333331</v>
      </c>
      <c r="BM22" s="624"/>
      <c r="BN22" s="624"/>
      <c r="BO22" s="624"/>
      <c r="BP22" s="624"/>
      <c r="BQ22" s="624"/>
      <c r="BR22" s="650"/>
      <c r="BS22" s="272"/>
      <c r="BT22" s="667">
        <v>0.48958333333333331</v>
      </c>
      <c r="BU22" s="1373"/>
      <c r="BV22" s="1376"/>
      <c r="BW22" s="1376"/>
      <c r="BX22" s="1376"/>
      <c r="BY22" s="1376"/>
      <c r="BZ22" s="1376"/>
      <c r="CA22" s="1376"/>
      <c r="CB22" s="1382"/>
      <c r="CC22" s="667">
        <v>0.48958333333333331</v>
      </c>
      <c r="CD22" s="624"/>
      <c r="CE22" s="624"/>
      <c r="CF22" s="624"/>
      <c r="CG22" s="624"/>
      <c r="CH22" s="624"/>
      <c r="CI22" s="650"/>
      <c r="CJ22" s="885"/>
      <c r="CK22" s="1546"/>
      <c r="CL22" s="1634"/>
      <c r="CM22" s="1636"/>
      <c r="CN22" s="1636"/>
      <c r="CO22" s="1636"/>
      <c r="CP22" s="1636"/>
      <c r="CQ22" s="1636"/>
      <c r="CR22" s="1671"/>
      <c r="CS22" s="676">
        <v>0.48958333333333331</v>
      </c>
      <c r="CT22" s="624"/>
      <c r="CU22" s="624"/>
      <c r="CV22" s="624"/>
      <c r="CW22" s="624"/>
      <c r="CX22" s="624"/>
      <c r="CY22" s="650"/>
      <c r="CZ22" s="179"/>
      <c r="DA22" s="168"/>
    </row>
    <row r="23" spans="1:105" ht="12.75" customHeight="1" x14ac:dyDescent="0.2">
      <c r="A23" s="186" t="s">
        <v>258</v>
      </c>
      <c r="B23" s="189">
        <v>2</v>
      </c>
      <c r="C23" s="189" t="s">
        <v>133</v>
      </c>
      <c r="D23" s="189"/>
      <c r="E23" s="189"/>
      <c r="F23" s="189">
        <v>34</v>
      </c>
      <c r="G23" s="189"/>
      <c r="H23" s="186" t="s">
        <v>100</v>
      </c>
      <c r="I23" s="186" t="s">
        <v>101</v>
      </c>
      <c r="J23" s="186" t="s">
        <v>102</v>
      </c>
      <c r="K23" s="186" t="s">
        <v>103</v>
      </c>
      <c r="M23" s="163">
        <v>0.5</v>
      </c>
      <c r="N23" s="1660"/>
      <c r="O23" s="1660"/>
      <c r="P23" s="1660"/>
      <c r="Q23" s="278">
        <v>0.5</v>
      </c>
      <c r="R23" s="1662"/>
      <c r="S23" s="1660"/>
      <c r="T23" s="1660"/>
      <c r="U23" s="278">
        <v>0.5</v>
      </c>
      <c r="V23" s="701"/>
      <c r="W23" s="624"/>
      <c r="X23" s="624"/>
      <c r="Y23" s="624"/>
      <c r="Z23" s="1378"/>
      <c r="AA23" s="1378"/>
      <c r="AB23" s="1378"/>
      <c r="AC23" s="1523"/>
      <c r="AD23" s="667">
        <v>0.5</v>
      </c>
      <c r="AE23" s="630"/>
      <c r="AF23" s="630"/>
      <c r="AG23" s="630"/>
      <c r="AH23" s="624"/>
      <c r="AI23" s="624"/>
      <c r="AJ23" s="624"/>
      <c r="AK23" s="396"/>
      <c r="AL23" s="384">
        <v>0.5</v>
      </c>
      <c r="AM23" s="997"/>
      <c r="AN23" s="51"/>
      <c r="AO23" s="51"/>
      <c r="AP23" s="51"/>
      <c r="AQ23" s="1544"/>
      <c r="AR23" s="1544"/>
      <c r="AS23" s="1544"/>
      <c r="AT23" s="1659"/>
      <c r="AU23" s="676">
        <v>0.5</v>
      </c>
      <c r="AV23" s="630"/>
      <c r="AW23" s="630"/>
      <c r="AX23" s="630"/>
      <c r="AY23" s="624"/>
      <c r="AZ23" s="624"/>
      <c r="BA23" s="650"/>
      <c r="BB23" s="395"/>
      <c r="BC23" s="667">
        <v>0.5</v>
      </c>
      <c r="BD23" s="307"/>
      <c r="BE23" s="307"/>
      <c r="BF23" s="362"/>
      <c r="BG23" s="333"/>
      <c r="BH23" s="333"/>
      <c r="BI23" s="763"/>
      <c r="BJ23" s="768"/>
      <c r="BK23" s="207"/>
      <c r="BL23" s="667">
        <v>0.5</v>
      </c>
      <c r="BM23" s="630"/>
      <c r="BN23" s="630"/>
      <c r="BO23" s="630"/>
      <c r="BP23" s="624"/>
      <c r="BQ23" s="624"/>
      <c r="BR23" s="650"/>
      <c r="BS23" s="273"/>
      <c r="BT23" s="384">
        <v>0.5</v>
      </c>
      <c r="BU23" s="1373"/>
      <c r="BV23" s="1376"/>
      <c r="BW23" s="1376"/>
      <c r="BX23" s="1376"/>
      <c r="BY23" s="1376"/>
      <c r="BZ23" s="1376"/>
      <c r="CA23" s="1376"/>
      <c r="CB23" s="1382"/>
      <c r="CC23" s="667">
        <v>0.5</v>
      </c>
      <c r="CD23" s="630"/>
      <c r="CE23" s="630"/>
      <c r="CF23" s="630"/>
      <c r="CG23" s="624"/>
      <c r="CH23" s="624"/>
      <c r="CI23" s="650"/>
      <c r="CJ23" s="885"/>
      <c r="CK23" s="1546"/>
      <c r="CL23" s="1634"/>
      <c r="CM23" s="1636"/>
      <c r="CN23" s="1636"/>
      <c r="CO23" s="1636"/>
      <c r="CP23" s="1636"/>
      <c r="CQ23" s="1636"/>
      <c r="CR23" s="1671"/>
      <c r="CS23" s="676">
        <v>0.5</v>
      </c>
      <c r="CT23" s="630"/>
      <c r="CU23" s="630"/>
      <c r="CV23" s="630"/>
      <c r="CW23" s="624"/>
      <c r="CX23" s="624"/>
      <c r="CY23" s="650"/>
      <c r="CZ23" s="179"/>
      <c r="DA23" s="168"/>
    </row>
    <row r="24" spans="1:105" ht="12.75" customHeight="1" x14ac:dyDescent="0.2">
      <c r="A24" s="186" t="s">
        <v>258</v>
      </c>
      <c r="B24" s="189">
        <v>3</v>
      </c>
      <c r="C24" s="189" t="s">
        <v>168</v>
      </c>
      <c r="D24" s="189">
        <v>3</v>
      </c>
      <c r="E24" s="189">
        <v>3.25</v>
      </c>
      <c r="F24" s="189">
        <v>23</v>
      </c>
      <c r="G24" s="190">
        <v>3</v>
      </c>
      <c r="H24" s="186" t="s">
        <v>169</v>
      </c>
      <c r="I24" s="186" t="s">
        <v>101</v>
      </c>
      <c r="J24" s="186" t="s">
        <v>102</v>
      </c>
      <c r="K24" s="186" t="s">
        <v>103</v>
      </c>
      <c r="M24" s="163">
        <v>0.51041666666666696</v>
      </c>
      <c r="N24" s="162"/>
      <c r="O24" s="162"/>
      <c r="P24" s="162"/>
      <c r="Q24" s="278">
        <v>0.51041666666666696</v>
      </c>
      <c r="R24" s="162"/>
      <c r="S24" s="162"/>
      <c r="T24" s="162"/>
      <c r="U24" s="278">
        <v>0.51041666666666696</v>
      </c>
      <c r="V24" s="701"/>
      <c r="W24" s="624"/>
      <c r="X24" s="624"/>
      <c r="Y24"/>
      <c r="Z24" s="1378"/>
      <c r="AA24" s="1378"/>
      <c r="AB24" s="1378"/>
      <c r="AC24" s="1524"/>
      <c r="AD24" s="667">
        <v>0.51041666666666663</v>
      </c>
      <c r="AE24" s="692"/>
      <c r="AF24" s="692"/>
      <c r="AG24" s="692"/>
      <c r="AH24" s="692"/>
      <c r="AI24" s="692"/>
      <c r="AJ24" s="630"/>
      <c r="AK24" s="396"/>
      <c r="AL24" s="384">
        <v>0.51041666666666663</v>
      </c>
      <c r="AM24" s="997"/>
      <c r="AN24" s="51"/>
      <c r="AO24" s="51"/>
      <c r="AP24" s="51"/>
      <c r="AQ24" s="1544"/>
      <c r="AR24" s="1544"/>
      <c r="AS24" s="1544"/>
      <c r="AT24" s="1659"/>
      <c r="AU24" s="676">
        <v>0.51041666666666663</v>
      </c>
      <c r="AV24" s="692"/>
      <c r="AW24" s="692"/>
      <c r="AX24" s="692"/>
      <c r="AY24" s="692"/>
      <c r="AZ24" s="692"/>
      <c r="BA24" s="740"/>
      <c r="BB24" s="395"/>
      <c r="BC24" s="667">
        <v>0.51041666666666663</v>
      </c>
      <c r="BD24" s="307"/>
      <c r="BE24" s="307"/>
      <c r="BF24" s="362"/>
      <c r="BG24" s="333"/>
      <c r="BH24" s="333"/>
      <c r="BI24" s="763"/>
      <c r="BJ24" s="768"/>
      <c r="BK24" s="166"/>
      <c r="BL24" s="667">
        <v>0.51041666666666663</v>
      </c>
      <c r="BM24" s="692"/>
      <c r="BN24" s="692"/>
      <c r="BO24" s="692"/>
      <c r="BP24" s="692"/>
      <c r="BQ24" s="692"/>
      <c r="BR24" s="740"/>
      <c r="BS24" s="273"/>
      <c r="BT24" s="384">
        <v>0.51041666666666663</v>
      </c>
      <c r="BU24" s="1373"/>
      <c r="BV24" s="1376"/>
      <c r="BW24" s="1376"/>
      <c r="BX24" s="1376"/>
      <c r="BY24" s="1376"/>
      <c r="BZ24" s="1376"/>
      <c r="CA24" s="1376"/>
      <c r="CB24" s="1382"/>
      <c r="CC24" s="667">
        <v>0.51041666666666663</v>
      </c>
      <c r="CD24" s="692"/>
      <c r="CE24" s="692"/>
      <c r="CF24" s="692"/>
      <c r="CG24" s="692"/>
      <c r="CH24" s="692"/>
      <c r="CI24" s="740"/>
      <c r="CJ24" s="885"/>
      <c r="CK24" s="1546"/>
      <c r="CL24" s="1634"/>
      <c r="CM24" s="1636"/>
      <c r="CN24" s="1636"/>
      <c r="CO24" s="1637"/>
      <c r="CP24" s="1637"/>
      <c r="CQ24" s="1637"/>
      <c r="CR24" s="1672"/>
      <c r="CS24" s="676">
        <v>0.51041666666666663</v>
      </c>
      <c r="CT24" s="692"/>
      <c r="CU24" s="692"/>
      <c r="CV24" s="692"/>
      <c r="CW24" s="692"/>
      <c r="CX24" s="692"/>
      <c r="CY24" s="740"/>
      <c r="CZ24" s="179"/>
      <c r="DA24" s="168"/>
    </row>
    <row r="25" spans="1:105" ht="12.75" customHeight="1" x14ac:dyDescent="0.2">
      <c r="A25" s="186" t="s">
        <v>258</v>
      </c>
      <c r="B25" s="189">
        <v>3</v>
      </c>
      <c r="C25" s="189" t="s">
        <v>173</v>
      </c>
      <c r="D25" s="189">
        <v>3</v>
      </c>
      <c r="E25" s="189"/>
      <c r="F25" s="189">
        <v>23</v>
      </c>
      <c r="G25" s="190">
        <v>3</v>
      </c>
      <c r="H25" s="186" t="s">
        <v>100</v>
      </c>
      <c r="I25" s="186" t="s">
        <v>101</v>
      </c>
      <c r="J25" s="186" t="s">
        <v>102</v>
      </c>
      <c r="K25" s="186" t="s">
        <v>103</v>
      </c>
      <c r="M25" s="163">
        <v>0.52083333333333404</v>
      </c>
      <c r="N25" s="162"/>
      <c r="O25" s="162"/>
      <c r="P25" s="162"/>
      <c r="Q25" s="278">
        <v>0.52083333333333404</v>
      </c>
      <c r="R25" s="162"/>
      <c r="S25" s="162"/>
      <c r="T25" s="162"/>
      <c r="U25" s="278">
        <v>0.52083333333333404</v>
      </c>
      <c r="V25" s="168"/>
      <c r="W25" s="166"/>
      <c r="X25" s="166"/>
      <c r="Y25"/>
      <c r="Z25" s="648"/>
      <c r="AA25" s="624"/>
      <c r="AB25" s="624"/>
      <c r="AC25" s="659"/>
      <c r="AD25" s="667">
        <v>0.52083333333333337</v>
      </c>
      <c r="AE25" s="630"/>
      <c r="AF25" s="630"/>
      <c r="AG25" s="630"/>
      <c r="AH25" s="630"/>
      <c r="AI25" s="630"/>
      <c r="AJ25" s="630"/>
      <c r="AK25" s="396"/>
      <c r="AL25" s="384">
        <v>0.52083333333333337</v>
      </c>
      <c r="AM25" s="997"/>
      <c r="AN25" s="51"/>
      <c r="AO25" s="51"/>
      <c r="AP25" s="51"/>
      <c r="AQ25" s="166"/>
      <c r="AR25" s="166"/>
      <c r="AS25" s="1544"/>
      <c r="AT25" s="1659"/>
      <c r="AU25" s="676">
        <v>0.52083333333333337</v>
      </c>
      <c r="AV25" s="630"/>
      <c r="AW25" s="630"/>
      <c r="AX25" s="630"/>
      <c r="AY25" s="630"/>
      <c r="AZ25" s="630"/>
      <c r="BA25" s="740"/>
      <c r="BB25" s="395"/>
      <c r="BC25" s="667">
        <v>0.52083333333333337</v>
      </c>
      <c r="BD25" s="307"/>
      <c r="BE25" s="307"/>
      <c r="BF25" s="362"/>
      <c r="BG25" s="333"/>
      <c r="BH25" s="333"/>
      <c r="BI25" s="763"/>
      <c r="BJ25" s="768"/>
      <c r="BK25" s="166"/>
      <c r="BL25" s="667">
        <v>0.52083333333333337</v>
      </c>
      <c r="BM25" s="630"/>
      <c r="BN25" s="630"/>
      <c r="BO25" s="630"/>
      <c r="BP25" s="630"/>
      <c r="BQ25" s="630"/>
      <c r="BR25" s="740"/>
      <c r="BS25" s="272"/>
      <c r="BT25" s="384">
        <v>0.52083333333333337</v>
      </c>
      <c r="BU25" s="1373"/>
      <c r="BV25" s="1376"/>
      <c r="BW25" s="1376"/>
      <c r="BX25" s="1376"/>
      <c r="BY25" s="1376"/>
      <c r="BZ25" s="1376"/>
      <c r="CA25" s="1376"/>
      <c r="CB25" s="1382"/>
      <c r="CC25" s="667">
        <v>0.52083333333333337</v>
      </c>
      <c r="CD25" s="630"/>
      <c r="CE25" s="630"/>
      <c r="CF25" s="630"/>
      <c r="CG25" s="630"/>
      <c r="CH25" s="630"/>
      <c r="CI25" s="740"/>
      <c r="CJ25" s="885"/>
      <c r="CK25" s="1546"/>
      <c r="CL25" s="1634"/>
      <c r="CM25" s="1636"/>
      <c r="CN25" s="1636"/>
      <c r="CO25" s="385"/>
      <c r="CP25" s="629"/>
      <c r="CQ25" s="385"/>
      <c r="CR25" s="1095"/>
      <c r="CS25" s="676">
        <v>0.52083333333333337</v>
      </c>
      <c r="CT25" s="630"/>
      <c r="CU25" s="630"/>
      <c r="CV25" s="630"/>
      <c r="CW25" s="630"/>
      <c r="CX25" s="630"/>
      <c r="CY25" s="740"/>
      <c r="CZ25" s="179"/>
      <c r="DA25" s="168"/>
    </row>
    <row r="26" spans="1:105" ht="12.75" customHeight="1" x14ac:dyDescent="0.2">
      <c r="A26" s="186" t="s">
        <v>258</v>
      </c>
      <c r="B26" s="189">
        <v>5</v>
      </c>
      <c r="C26" s="189" t="s">
        <v>200</v>
      </c>
      <c r="D26" s="189"/>
      <c r="E26" s="189"/>
      <c r="F26" s="189">
        <v>27</v>
      </c>
      <c r="G26" s="189"/>
      <c r="H26" s="186" t="s">
        <v>201</v>
      </c>
      <c r="I26" s="186" t="s">
        <v>202</v>
      </c>
      <c r="J26" s="186" t="s">
        <v>102</v>
      </c>
      <c r="K26" s="186" t="s">
        <v>203</v>
      </c>
      <c r="M26" s="163">
        <v>0.53125</v>
      </c>
      <c r="N26" s="162"/>
      <c r="O26" s="162"/>
      <c r="P26" s="162"/>
      <c r="Q26" s="278">
        <v>0.53125</v>
      </c>
      <c r="R26" s="162"/>
      <c r="S26" s="162"/>
      <c r="T26" s="162"/>
      <c r="U26" s="278">
        <v>0.53125</v>
      </c>
      <c r="V26" s="1638" t="s">
        <v>643</v>
      </c>
      <c r="W26" s="1641" t="s">
        <v>574</v>
      </c>
      <c r="X26" s="1641" t="s">
        <v>575</v>
      </c>
      <c r="Y26" s="1644" t="s">
        <v>576</v>
      </c>
      <c r="Z26" s="648"/>
      <c r="AA26" s="624"/>
      <c r="AB26" s="624"/>
      <c r="AC26" s="650"/>
      <c r="AD26" s="667">
        <v>0.53125</v>
      </c>
      <c r="AE26" s="630"/>
      <c r="AF26" s="630"/>
      <c r="AG26" s="630"/>
      <c r="AH26" s="630"/>
      <c r="AI26" s="630"/>
      <c r="AJ26" s="630"/>
      <c r="AK26" s="396"/>
      <c r="AL26" s="384">
        <v>0.53125</v>
      </c>
      <c r="AM26" s="997"/>
      <c r="AN26" s="51"/>
      <c r="AO26" s="51"/>
      <c r="AP26" s="51"/>
      <c r="AQ26" s="51"/>
      <c r="AR26" s="51"/>
      <c r="AS26" s="1544"/>
      <c r="AT26" s="1659"/>
      <c r="AU26" s="676">
        <v>0.53125</v>
      </c>
      <c r="AV26" s="630"/>
      <c r="AW26" s="630"/>
      <c r="AX26" s="630"/>
      <c r="AY26" s="630"/>
      <c r="AZ26" s="630"/>
      <c r="BA26" s="740"/>
      <c r="BB26" s="395"/>
      <c r="BC26" s="667">
        <v>0.53125</v>
      </c>
      <c r="BD26" s="307"/>
      <c r="BE26" s="307"/>
      <c r="BF26" s="362"/>
      <c r="BG26" s="333"/>
      <c r="BH26" s="333"/>
      <c r="BI26" s="763"/>
      <c r="BJ26" s="768"/>
      <c r="BK26" s="166"/>
      <c r="BL26" s="667">
        <v>0.53125</v>
      </c>
      <c r="BM26" s="630"/>
      <c r="BN26" s="630"/>
      <c r="BO26" s="630"/>
      <c r="BP26" s="630"/>
      <c r="BQ26" s="630"/>
      <c r="BR26" s="740"/>
      <c r="BS26" s="272"/>
      <c r="BT26" s="384">
        <v>0.53125</v>
      </c>
      <c r="BU26" s="1373"/>
      <c r="BV26" s="1376"/>
      <c r="BW26" s="1376"/>
      <c r="BX26" s="1376"/>
      <c r="BY26" s="1376"/>
      <c r="BZ26" s="1376"/>
      <c r="CA26" s="1376"/>
      <c r="CB26" s="1382"/>
      <c r="CC26" s="667">
        <v>0.53125</v>
      </c>
      <c r="CD26" s="630"/>
      <c r="CE26" s="630"/>
      <c r="CF26" s="630"/>
      <c r="CG26" s="630"/>
      <c r="CH26" s="630"/>
      <c r="CI26" s="740"/>
      <c r="CJ26" s="885"/>
      <c r="CK26" s="1673"/>
      <c r="CL26" s="1635"/>
      <c r="CM26" s="1637"/>
      <c r="CN26" s="1637"/>
      <c r="CO26" s="385"/>
      <c r="CP26" s="385"/>
      <c r="CQ26" s="385"/>
      <c r="CR26" s="1095"/>
      <c r="CS26" s="676">
        <v>0.53125</v>
      </c>
      <c r="CT26" s="630"/>
      <c r="CU26" s="630"/>
      <c r="CV26" s="630"/>
      <c r="CW26" s="630"/>
      <c r="CX26" s="630"/>
      <c r="CY26" s="740"/>
      <c r="CZ26" s="179"/>
      <c r="DA26" s="168"/>
    </row>
    <row r="27" spans="1:105" ht="12.75" customHeight="1" x14ac:dyDescent="0.2">
      <c r="A27" s="186" t="s">
        <v>258</v>
      </c>
      <c r="B27" s="189">
        <v>5</v>
      </c>
      <c r="C27" s="189" t="s">
        <v>209</v>
      </c>
      <c r="D27" s="189"/>
      <c r="E27" s="189"/>
      <c r="F27" s="189">
        <v>27</v>
      </c>
      <c r="G27" s="189"/>
      <c r="H27" s="186" t="s">
        <v>210</v>
      </c>
      <c r="I27" s="186" t="s">
        <v>101</v>
      </c>
      <c r="J27" s="186" t="s">
        <v>102</v>
      </c>
      <c r="K27" s="186" t="s">
        <v>103</v>
      </c>
      <c r="M27" s="163">
        <v>0.54166666666666696</v>
      </c>
      <c r="N27" s="1660" t="s">
        <v>644</v>
      </c>
      <c r="O27" s="1660" t="s">
        <v>619</v>
      </c>
      <c r="P27" s="1660" t="s">
        <v>620</v>
      </c>
      <c r="Q27" s="278">
        <v>0.54166666666666696</v>
      </c>
      <c r="R27" s="1662" t="s">
        <v>645</v>
      </c>
      <c r="S27" s="1660" t="s">
        <v>646</v>
      </c>
      <c r="T27" s="1660" t="s">
        <v>647</v>
      </c>
      <c r="U27" s="278">
        <v>0.54166666666666696</v>
      </c>
      <c r="V27" s="1639"/>
      <c r="W27" s="1642"/>
      <c r="X27" s="1642"/>
      <c r="Y27" s="1645"/>
      <c r="Z27" s="166"/>
      <c r="AA27" s="166"/>
      <c r="AB27" s="166"/>
      <c r="AC27" s="167"/>
      <c r="AD27" s="667">
        <v>0.54166666666666663</v>
      </c>
      <c r="AE27" s="624"/>
      <c r="AF27" s="624"/>
      <c r="AG27" s="624"/>
      <c r="AH27" s="630"/>
      <c r="AI27" s="630"/>
      <c r="AJ27" s="630"/>
      <c r="AK27" s="398"/>
      <c r="AL27" s="384">
        <v>0.54166666666666663</v>
      </c>
      <c r="AM27" s="997"/>
      <c r="AN27" s="51"/>
      <c r="AO27" s="51"/>
      <c r="AP27" s="51"/>
      <c r="AQ27" s="51"/>
      <c r="AR27" s="51"/>
      <c r="AS27" s="1544"/>
      <c r="AT27" s="1659"/>
      <c r="AU27" s="676">
        <v>0.54166666666666663</v>
      </c>
      <c r="AV27" s="624"/>
      <c r="AW27" s="624"/>
      <c r="AX27" s="624"/>
      <c r="AY27" s="630"/>
      <c r="AZ27" s="630"/>
      <c r="BA27" s="740"/>
      <c r="BB27" s="1380" t="s">
        <v>259</v>
      </c>
      <c r="BC27" s="667">
        <v>0.54166666666666663</v>
      </c>
      <c r="BD27" s="307"/>
      <c r="BE27" s="307"/>
      <c r="BF27" s="362"/>
      <c r="BG27" s="333"/>
      <c r="BH27" s="333"/>
      <c r="BI27" s="763"/>
      <c r="BJ27" s="769"/>
      <c r="BK27" s="208"/>
      <c r="BL27" s="667">
        <v>0.54166666666666663</v>
      </c>
      <c r="BM27" s="624"/>
      <c r="BN27" s="624"/>
      <c r="BO27" s="624"/>
      <c r="BP27" s="630"/>
      <c r="BQ27" s="630"/>
      <c r="BR27" s="740"/>
      <c r="BS27" s="165"/>
      <c r="BT27" s="384">
        <v>0.54166666666666663</v>
      </c>
      <c r="BU27" s="1374"/>
      <c r="BV27" s="1377"/>
      <c r="BW27" s="1377"/>
      <c r="BX27" s="1377"/>
      <c r="BY27" s="1376"/>
      <c r="BZ27" s="1376"/>
      <c r="CA27" s="1376"/>
      <c r="CB27" s="1382"/>
      <c r="CC27" s="667">
        <v>0.54166666666666663</v>
      </c>
      <c r="CD27" s="624"/>
      <c r="CE27" s="624"/>
      <c r="CF27" s="624"/>
      <c r="CG27" s="630"/>
      <c r="CH27" s="630"/>
      <c r="CI27" s="740"/>
      <c r="CJ27" s="164"/>
      <c r="CK27" s="997" t="s">
        <v>648</v>
      </c>
      <c r="CL27" s="208"/>
      <c r="CM27" s="208"/>
      <c r="CN27" s="272"/>
      <c r="CO27" s="166"/>
      <c r="CP27" s="166"/>
      <c r="CQ27" s="166"/>
      <c r="CR27" s="784"/>
      <c r="CS27" s="676">
        <v>0.54166666666666663</v>
      </c>
      <c r="CT27" s="624"/>
      <c r="CU27" s="624"/>
      <c r="CV27" s="624"/>
      <c r="CW27" s="630"/>
      <c r="CX27" s="630"/>
      <c r="CY27" s="740"/>
      <c r="CZ27" s="165"/>
      <c r="DA27" s="168"/>
    </row>
    <row r="28" spans="1:105" ht="12.75" customHeight="1" x14ac:dyDescent="0.2">
      <c r="A28" s="186" t="s">
        <v>258</v>
      </c>
      <c r="B28" s="189">
        <v>6</v>
      </c>
      <c r="C28" s="189" t="s">
        <v>216</v>
      </c>
      <c r="D28" s="189"/>
      <c r="E28" s="189"/>
      <c r="F28" s="189">
        <v>25</v>
      </c>
      <c r="G28" s="189"/>
      <c r="H28" s="186" t="s">
        <v>201</v>
      </c>
      <c r="I28" s="186" t="s">
        <v>202</v>
      </c>
      <c r="J28" s="186" t="s">
        <v>102</v>
      </c>
      <c r="K28" s="186" t="s">
        <v>203</v>
      </c>
      <c r="M28" s="163">
        <v>0.55208333333333404</v>
      </c>
      <c r="N28" s="1660"/>
      <c r="O28" s="1660"/>
      <c r="P28" s="1660"/>
      <c r="Q28" s="278">
        <v>0.55208333333333404</v>
      </c>
      <c r="R28" s="1662"/>
      <c r="S28" s="1660"/>
      <c r="T28" s="1660"/>
      <c r="U28" s="278">
        <v>0.55208333333333404</v>
      </c>
      <c r="V28" s="1639"/>
      <c r="W28" s="1642"/>
      <c r="X28" s="1642"/>
      <c r="Y28" s="1645"/>
      <c r="Z28" s="1646" t="s">
        <v>585</v>
      </c>
      <c r="AA28" s="1649" t="s">
        <v>586</v>
      </c>
      <c r="AB28" s="1646" t="s">
        <v>587</v>
      </c>
      <c r="AC28" s="1653" t="s">
        <v>588</v>
      </c>
      <c r="AD28" s="667">
        <v>0.55208333333333337</v>
      </c>
      <c r="AE28" s="624"/>
      <c r="AF28" s="624"/>
      <c r="AG28" s="624"/>
      <c r="AH28" s="624"/>
      <c r="AI28" s="624"/>
      <c r="AJ28" s="624"/>
      <c r="AK28" s="1663" t="s">
        <v>276</v>
      </c>
      <c r="AL28" s="384">
        <v>0.55208333333333337</v>
      </c>
      <c r="AM28" s="997"/>
      <c r="AN28" s="51"/>
      <c r="AO28" s="51"/>
      <c r="AP28" s="51"/>
      <c r="AQ28" s="51"/>
      <c r="AR28" s="51"/>
      <c r="AS28" s="1544"/>
      <c r="AT28" s="1659"/>
      <c r="AU28" s="676">
        <v>0.55208333333333337</v>
      </c>
      <c r="AV28" s="624"/>
      <c r="AW28" s="624"/>
      <c r="AX28" s="624"/>
      <c r="AY28" s="624"/>
      <c r="AZ28" s="624"/>
      <c r="BA28" s="650"/>
      <c r="BB28" s="1380"/>
      <c r="BC28" s="667">
        <v>0.55208333333333337</v>
      </c>
      <c r="BD28" s="307"/>
      <c r="BE28" s="307"/>
      <c r="BF28" s="362"/>
      <c r="BG28" s="333"/>
      <c r="BH28" s="333"/>
      <c r="BI28" s="763"/>
      <c r="BJ28" s="480"/>
      <c r="BK28" s="208"/>
      <c r="BL28" s="667">
        <v>0.55208333333333337</v>
      </c>
      <c r="BM28" s="624"/>
      <c r="BN28" s="624"/>
      <c r="BO28" s="624"/>
      <c r="BP28" s="624"/>
      <c r="BQ28" s="624"/>
      <c r="BR28" s="650"/>
      <c r="BS28" s="165"/>
      <c r="BT28" s="384">
        <v>0.55208333333333337</v>
      </c>
      <c r="BU28" s="935"/>
      <c r="BY28" s="1377"/>
      <c r="BZ28" s="1377"/>
      <c r="CA28" s="1377"/>
      <c r="CB28" s="1383"/>
      <c r="CC28" s="667">
        <v>0.55208333333333337</v>
      </c>
      <c r="CD28" s="624"/>
      <c r="CE28" s="624"/>
      <c r="CF28" s="624"/>
      <c r="CG28" s="624"/>
      <c r="CH28" s="624"/>
      <c r="CI28" s="650"/>
      <c r="CJ28" s="164"/>
      <c r="CK28" s="1090"/>
      <c r="CL28" s="208"/>
      <c r="CM28" s="208"/>
      <c r="CN28" s="272"/>
      <c r="CO28" s="166"/>
      <c r="CP28" s="166"/>
      <c r="CQ28" s="166"/>
      <c r="CR28" s="784"/>
      <c r="CS28" s="676">
        <v>0.55208333333333337</v>
      </c>
      <c r="CT28" s="624"/>
      <c r="CU28" s="624"/>
      <c r="CV28" s="624"/>
      <c r="CW28" s="624"/>
      <c r="CX28" s="624"/>
      <c r="CY28" s="650"/>
      <c r="CZ28" s="1288" t="s">
        <v>276</v>
      </c>
      <c r="DA28" s="168"/>
    </row>
    <row r="29" spans="1:105" ht="12.75" customHeight="1" x14ac:dyDescent="0.2">
      <c r="A29" s="186" t="s">
        <v>258</v>
      </c>
      <c r="B29" s="189">
        <v>6</v>
      </c>
      <c r="C29" s="189" t="s">
        <v>231</v>
      </c>
      <c r="D29" s="189"/>
      <c r="E29" s="189"/>
      <c r="F29" s="189">
        <v>25</v>
      </c>
      <c r="G29" s="189"/>
      <c r="H29" s="186" t="s">
        <v>220</v>
      </c>
      <c r="I29" s="186" t="s">
        <v>101</v>
      </c>
      <c r="J29" s="186" t="s">
        <v>102</v>
      </c>
      <c r="K29" s="188" t="s">
        <v>221</v>
      </c>
      <c r="M29" s="163">
        <v>0.5625</v>
      </c>
      <c r="N29" s="1660"/>
      <c r="O29" s="1660"/>
      <c r="P29" s="1660"/>
      <c r="Q29" s="278">
        <v>0.5625</v>
      </c>
      <c r="R29" s="1662"/>
      <c r="S29" s="1660"/>
      <c r="T29" s="1660"/>
      <c r="U29" s="278">
        <v>0.5625</v>
      </c>
      <c r="V29" s="1639"/>
      <c r="W29" s="1642"/>
      <c r="X29" s="1642"/>
      <c r="Y29" s="1645"/>
      <c r="Z29" s="1647"/>
      <c r="AA29" s="1650"/>
      <c r="AB29" s="1647"/>
      <c r="AC29" s="1654"/>
      <c r="AD29" s="667">
        <v>0.5625</v>
      </c>
      <c r="AE29" s="624"/>
      <c r="AF29" s="624"/>
      <c r="AG29" s="624"/>
      <c r="AH29" s="624"/>
      <c r="AI29" s="624"/>
      <c r="AJ29" s="624"/>
      <c r="AK29" s="1663"/>
      <c r="AL29" s="384">
        <v>0.5625</v>
      </c>
      <c r="AM29" s="935"/>
      <c r="AN29" s="166"/>
      <c r="AO29" s="166"/>
      <c r="AP29" s="166"/>
      <c r="AQ29" s="51"/>
      <c r="AR29" s="51"/>
      <c r="AS29" s="1544"/>
      <c r="AT29" s="1659"/>
      <c r="AU29" s="676">
        <v>0.5625</v>
      </c>
      <c r="AV29" s="624"/>
      <c r="AW29" s="624"/>
      <c r="AX29" s="624"/>
      <c r="AY29" s="624"/>
      <c r="AZ29" s="624"/>
      <c r="BA29" s="650"/>
      <c r="BB29" s="1380"/>
      <c r="BC29" s="667">
        <v>0.5625</v>
      </c>
      <c r="BD29" s="307"/>
      <c r="BE29" s="307"/>
      <c r="BF29" s="362"/>
      <c r="BG29" s="333"/>
      <c r="BH29" s="333"/>
      <c r="BI29" s="763"/>
      <c r="BJ29" s="480"/>
      <c r="BK29" s="208"/>
      <c r="BL29" s="667">
        <v>0.5625</v>
      </c>
      <c r="BM29" s="624"/>
      <c r="BN29" s="624"/>
      <c r="BO29" s="624"/>
      <c r="BP29" s="624"/>
      <c r="BQ29" s="624"/>
      <c r="BR29" s="650"/>
      <c r="BS29" s="179"/>
      <c r="BT29" s="384">
        <v>0.5625</v>
      </c>
      <c r="BU29" s="935"/>
      <c r="BW29"/>
      <c r="BX29"/>
      <c r="CA29" s="161"/>
      <c r="CC29" s="667">
        <v>0.5625</v>
      </c>
      <c r="CD29" s="624"/>
      <c r="CE29" s="624"/>
      <c r="CF29" s="624"/>
      <c r="CG29" s="624"/>
      <c r="CH29" s="624"/>
      <c r="CI29" s="650"/>
      <c r="CJ29" s="226"/>
      <c r="CK29" s="1090"/>
      <c r="CL29" s="208"/>
      <c r="CM29" s="208"/>
      <c r="CN29" s="272"/>
      <c r="CO29" s="166"/>
      <c r="CP29" s="166"/>
      <c r="CQ29" s="166"/>
      <c r="CR29" s="784"/>
      <c r="CS29" s="676">
        <v>0.5625</v>
      </c>
      <c r="CT29" s="624"/>
      <c r="CU29" s="624"/>
      <c r="CV29" s="624"/>
      <c r="CW29" s="624"/>
      <c r="CX29" s="624"/>
      <c r="CY29" s="650"/>
      <c r="CZ29" s="1288"/>
      <c r="DA29" s="168"/>
    </row>
    <row r="30" spans="1:105" ht="12.75" customHeight="1" x14ac:dyDescent="0.2">
      <c r="A30" s="186" t="s">
        <v>258</v>
      </c>
      <c r="B30" s="189">
        <v>10</v>
      </c>
      <c r="C30" s="189" t="s">
        <v>244</v>
      </c>
      <c r="D30" s="189"/>
      <c r="E30" s="189"/>
      <c r="F30" s="189">
        <v>2</v>
      </c>
      <c r="G30" s="189"/>
      <c r="H30" s="186" t="s">
        <v>100</v>
      </c>
      <c r="I30" s="186" t="s">
        <v>101</v>
      </c>
      <c r="J30" s="186" t="s">
        <v>102</v>
      </c>
      <c r="K30" s="186" t="s">
        <v>103</v>
      </c>
      <c r="M30" s="278">
        <v>0.57291666666666696</v>
      </c>
      <c r="N30" s="1660"/>
      <c r="O30" s="1660"/>
      <c r="P30" s="1660"/>
      <c r="Q30" s="278">
        <v>0.57291666666666696</v>
      </c>
      <c r="R30" s="1662"/>
      <c r="S30" s="1660"/>
      <c r="T30" s="1660"/>
      <c r="U30" s="278">
        <v>0.57291666666666696</v>
      </c>
      <c r="V30" s="1639"/>
      <c r="W30" s="1642"/>
      <c r="X30" s="1642"/>
      <c r="Y30" s="1642"/>
      <c r="Z30" s="1647"/>
      <c r="AA30" s="1650"/>
      <c r="AB30" s="1647"/>
      <c r="AC30" s="1654"/>
      <c r="AD30" s="667">
        <v>0.57291666666666663</v>
      </c>
      <c r="AE30" s="624"/>
      <c r="AF30" s="624"/>
      <c r="AG30" s="624"/>
      <c r="AH30" s="624"/>
      <c r="AI30" s="624"/>
      <c r="AJ30" s="624"/>
      <c r="AK30" s="1663"/>
      <c r="AL30" s="384">
        <v>0.57291666666666663</v>
      </c>
      <c r="AM30" s="935"/>
      <c r="AN30" s="166"/>
      <c r="AO30" s="166"/>
      <c r="AP30" s="166"/>
      <c r="AQ30" s="51"/>
      <c r="AR30" s="51"/>
      <c r="AS30" s="1544"/>
      <c r="AT30" s="1659"/>
      <c r="AU30" s="676">
        <v>0.57291666666666663</v>
      </c>
      <c r="AV30" s="624"/>
      <c r="AW30" s="624"/>
      <c r="AX30" s="624"/>
      <c r="AY30" s="624"/>
      <c r="AZ30" s="624"/>
      <c r="BA30" s="650"/>
      <c r="BB30" s="399"/>
      <c r="BC30" s="667">
        <v>0.57291666666666663</v>
      </c>
      <c r="BD30" s="307"/>
      <c r="BE30" s="307"/>
      <c r="BF30" s="362"/>
      <c r="BG30" s="333"/>
      <c r="BH30" s="333"/>
      <c r="BI30" s="763"/>
      <c r="BJ30" s="480"/>
      <c r="BK30" s="208"/>
      <c r="BL30" s="667">
        <v>0.57291666666666663</v>
      </c>
      <c r="BM30" s="624"/>
      <c r="BN30" s="624"/>
      <c r="BO30" s="624"/>
      <c r="BP30" s="624"/>
      <c r="BQ30" s="624"/>
      <c r="BR30" s="650"/>
      <c r="BS30" s="179"/>
      <c r="BT30" s="384">
        <v>0.57291666666666663</v>
      </c>
      <c r="BU30" s="1629" t="s">
        <v>649</v>
      </c>
      <c r="BV30" s="1366" t="s">
        <v>650</v>
      </c>
      <c r="BW30" s="1366" t="s">
        <v>651</v>
      </c>
      <c r="BX30" s="1366" t="s">
        <v>652</v>
      </c>
      <c r="CA30" s="161"/>
      <c r="CC30" s="667">
        <v>0.57291666666666663</v>
      </c>
      <c r="CD30" s="624"/>
      <c r="CE30" s="624"/>
      <c r="CF30" s="624"/>
      <c r="CG30" s="624"/>
      <c r="CH30" s="624"/>
      <c r="CI30" s="650"/>
      <c r="CJ30" s="226"/>
      <c r="CK30" s="1090"/>
      <c r="CL30" s="208"/>
      <c r="CM30" s="208"/>
      <c r="CN30" s="272"/>
      <c r="CO30" s="166"/>
      <c r="CP30" s="166"/>
      <c r="CQ30" s="166"/>
      <c r="CR30" s="784"/>
      <c r="CS30" s="676">
        <v>0.57291666666666663</v>
      </c>
      <c r="CT30" s="624"/>
      <c r="CU30" s="624"/>
      <c r="CV30" s="624"/>
      <c r="CW30" s="624"/>
      <c r="CX30" s="624"/>
      <c r="CY30" s="650"/>
      <c r="CZ30" s="1288"/>
      <c r="DA30" s="168"/>
    </row>
    <row r="31" spans="1:105" ht="12.75" customHeight="1" x14ac:dyDescent="0.2">
      <c r="A31" s="186" t="s">
        <v>258</v>
      </c>
      <c r="B31" s="189">
        <v>10</v>
      </c>
      <c r="C31" s="189" t="s">
        <v>245</v>
      </c>
      <c r="D31" s="189"/>
      <c r="E31" s="189"/>
      <c r="F31" s="189">
        <v>2</v>
      </c>
      <c r="G31" s="189"/>
      <c r="H31" s="186" t="s">
        <v>201</v>
      </c>
      <c r="I31" s="186" t="s">
        <v>202</v>
      </c>
      <c r="J31" s="186" t="s">
        <v>102</v>
      </c>
      <c r="K31" s="186" t="s">
        <v>203</v>
      </c>
      <c r="M31" s="278">
        <v>0.58333333333333404</v>
      </c>
      <c r="N31" s="1660"/>
      <c r="O31" s="1660"/>
      <c r="P31" s="1660"/>
      <c r="Q31" s="278">
        <v>0.58333333333333404</v>
      </c>
      <c r="R31" s="1660"/>
      <c r="S31" s="1660"/>
      <c r="T31" s="1660"/>
      <c r="U31" s="278">
        <v>0.58333333333333404</v>
      </c>
      <c r="V31" s="1639"/>
      <c r="W31" s="1642"/>
      <c r="X31" s="1642"/>
      <c r="Y31" s="1642"/>
      <c r="Z31" s="1647"/>
      <c r="AA31" s="1650"/>
      <c r="AB31" s="1647"/>
      <c r="AC31" s="1654"/>
      <c r="AD31" s="667">
        <v>0.58333333333333337</v>
      </c>
      <c r="AE31" s="624"/>
      <c r="AF31" s="624"/>
      <c r="AG31" s="624"/>
      <c r="AH31" s="624"/>
      <c r="AI31" s="624"/>
      <c r="AJ31" s="624"/>
      <c r="AK31" s="1663"/>
      <c r="AL31" s="384">
        <v>0.58333333333333337</v>
      </c>
      <c r="AM31" s="935"/>
      <c r="AN31" s="166"/>
      <c r="AO31" s="166"/>
      <c r="AP31" s="166"/>
      <c r="AQ31" s="51"/>
      <c r="AR31" s="51"/>
      <c r="AS31" s="1544"/>
      <c r="AT31" s="1659"/>
      <c r="AU31" s="676">
        <v>0.58333333333333337</v>
      </c>
      <c r="AV31" s="624"/>
      <c r="AW31" s="624"/>
      <c r="AX31" s="624"/>
      <c r="AY31" s="624"/>
      <c r="AZ31" s="624"/>
      <c r="BA31" s="650"/>
      <c r="BB31" s="1380" t="s">
        <v>391</v>
      </c>
      <c r="BC31" s="667">
        <v>0.58333333333333337</v>
      </c>
      <c r="BD31" s="307"/>
      <c r="BE31" s="307"/>
      <c r="BF31" s="362"/>
      <c r="BG31" s="333"/>
      <c r="BH31" s="333"/>
      <c r="BI31" s="763"/>
      <c r="BJ31" s="480"/>
      <c r="BK31" s="208"/>
      <c r="BL31" s="667">
        <v>0.58333333333333337</v>
      </c>
      <c r="BM31" s="624"/>
      <c r="BN31" s="624"/>
      <c r="BO31" s="624"/>
      <c r="BP31" s="624"/>
      <c r="BQ31" s="624"/>
      <c r="BR31" s="650"/>
      <c r="BS31" s="251"/>
      <c r="BT31" s="384">
        <v>0.58333333333333337</v>
      </c>
      <c r="BU31" s="1629"/>
      <c r="BV31" s="1366"/>
      <c r="BW31" s="1366"/>
      <c r="BX31" s="1366"/>
      <c r="BY31" s="1366" t="s">
        <v>653</v>
      </c>
      <c r="BZ31" s="1366" t="s">
        <v>654</v>
      </c>
      <c r="CA31" s="1366" t="s">
        <v>655</v>
      </c>
      <c r="CB31" s="1630" t="s">
        <v>656</v>
      </c>
      <c r="CC31" s="667">
        <v>0.58333333333333337</v>
      </c>
      <c r="CD31" s="624"/>
      <c r="CE31" s="624"/>
      <c r="CF31" s="624"/>
      <c r="CG31" s="624"/>
      <c r="CH31" s="624"/>
      <c r="CI31" s="650"/>
      <c r="CJ31" s="226"/>
      <c r="CK31" s="1090"/>
      <c r="CL31" s="208"/>
      <c r="CM31" s="208"/>
      <c r="CN31" s="272"/>
      <c r="CO31" s="166"/>
      <c r="CP31" s="166"/>
      <c r="CQ31" s="166"/>
      <c r="CR31" s="784"/>
      <c r="CS31" s="676">
        <v>0.58333333333333337</v>
      </c>
      <c r="CT31" s="624"/>
      <c r="CU31" s="624"/>
      <c r="CV31" s="624"/>
      <c r="CW31" s="624"/>
      <c r="CX31" s="624"/>
      <c r="CY31" s="650"/>
      <c r="CZ31" s="1288"/>
      <c r="DA31" s="168"/>
    </row>
    <row r="32" spans="1:105" ht="11.25" customHeight="1" x14ac:dyDescent="0.2">
      <c r="M32" s="278">
        <v>0.59375</v>
      </c>
      <c r="N32" s="1660"/>
      <c r="O32" s="1660"/>
      <c r="P32" s="1660"/>
      <c r="Q32" s="278">
        <v>0.59375</v>
      </c>
      <c r="R32" s="1660"/>
      <c r="S32" s="1660"/>
      <c r="T32" s="1660"/>
      <c r="U32" s="278">
        <v>0.59375</v>
      </c>
      <c r="V32" s="1639"/>
      <c r="W32" s="1642"/>
      <c r="X32" s="1642"/>
      <c r="Y32" s="1642"/>
      <c r="Z32" s="1647"/>
      <c r="AA32" s="1650"/>
      <c r="AB32" s="1647"/>
      <c r="AC32" s="1654"/>
      <c r="AD32" s="667">
        <v>0.59375</v>
      </c>
      <c r="AE32" s="624"/>
      <c r="AF32" s="624"/>
      <c r="AG32" s="624"/>
      <c r="AH32" s="624"/>
      <c r="AI32" s="624"/>
      <c r="AJ32" s="624"/>
      <c r="AK32" s="1663"/>
      <c r="AL32" s="384">
        <v>0.59375</v>
      </c>
      <c r="AM32" s="935"/>
      <c r="AN32" s="166"/>
      <c r="AO32" s="166"/>
      <c r="AP32" s="166"/>
      <c r="AQ32" s="51"/>
      <c r="AR32" s="51"/>
      <c r="AS32" s="1544"/>
      <c r="AT32" s="1659"/>
      <c r="AU32" s="676">
        <v>0.59375</v>
      </c>
      <c r="AV32" s="624"/>
      <c r="AW32" s="624"/>
      <c r="AX32" s="624"/>
      <c r="AY32" s="624"/>
      <c r="AZ32" s="624"/>
      <c r="BA32" s="624"/>
      <c r="BB32" s="1380"/>
      <c r="BC32" s="667">
        <v>0.59375</v>
      </c>
      <c r="BD32" s="376"/>
      <c r="BE32" s="304"/>
      <c r="BF32" s="761"/>
      <c r="BG32" s="761"/>
      <c r="BH32" s="761"/>
      <c r="BI32" s="620"/>
      <c r="BJ32" s="480"/>
      <c r="BK32" s="208"/>
      <c r="BL32" s="667">
        <v>0.59375</v>
      </c>
      <c r="BM32" s="624"/>
      <c r="BN32" s="624"/>
      <c r="BO32" s="624"/>
      <c r="BP32" s="624"/>
      <c r="BQ32" s="624"/>
      <c r="BR32" s="650"/>
      <c r="BS32" s="251"/>
      <c r="BT32" s="384">
        <v>0.59375</v>
      </c>
      <c r="BU32" s="1629"/>
      <c r="BV32" s="1366"/>
      <c r="BW32" s="1366"/>
      <c r="BX32" s="1366"/>
      <c r="BY32" s="1366"/>
      <c r="BZ32" s="1366"/>
      <c r="CA32" s="1366"/>
      <c r="CB32" s="1631"/>
      <c r="CC32" s="667">
        <v>0.59375</v>
      </c>
      <c r="CD32" s="624"/>
      <c r="CE32" s="624"/>
      <c r="CF32" s="624"/>
      <c r="CG32" s="624"/>
      <c r="CH32" s="624"/>
      <c r="CI32" s="650"/>
      <c r="CJ32" s="179"/>
      <c r="CK32" s="1090"/>
      <c r="CL32" s="208"/>
      <c r="CM32" s="208"/>
      <c r="CN32" s="272"/>
      <c r="CO32" s="175"/>
      <c r="CP32" s="175"/>
      <c r="CQ32" s="175"/>
      <c r="CR32" s="511"/>
      <c r="CS32" s="676">
        <v>0.59375</v>
      </c>
      <c r="CT32" s="624"/>
      <c r="CU32" s="624"/>
      <c r="CV32" s="624"/>
      <c r="CW32" s="624"/>
      <c r="CX32" s="624"/>
      <c r="CY32" s="650"/>
      <c r="CZ32" s="1288"/>
      <c r="DA32" s="168"/>
    </row>
    <row r="33" spans="13:105" ht="11.25" customHeight="1" x14ac:dyDescent="0.2">
      <c r="M33" s="278">
        <v>0.60416666666666696</v>
      </c>
      <c r="N33" s="1660"/>
      <c r="O33" s="1660"/>
      <c r="P33" s="1660"/>
      <c r="Q33" s="278">
        <v>0.60416666666666696</v>
      </c>
      <c r="R33" s="1660"/>
      <c r="S33" s="1660"/>
      <c r="T33" s="1660"/>
      <c r="U33" s="278">
        <v>0.60416666666666696</v>
      </c>
      <c r="V33" s="1640"/>
      <c r="W33" s="1643"/>
      <c r="X33" s="1643"/>
      <c r="Y33" s="1643"/>
      <c r="Z33" s="1647"/>
      <c r="AA33" s="1650"/>
      <c r="AB33" s="1647"/>
      <c r="AC33" s="1654"/>
      <c r="AD33" s="667">
        <v>0.60416666666666663</v>
      </c>
      <c r="AE33" s="624"/>
      <c r="AF33" s="624"/>
      <c r="AG33" s="624"/>
      <c r="AH33" s="624"/>
      <c r="AI33" s="624"/>
      <c r="AJ33" s="624"/>
      <c r="AK33" s="1663"/>
      <c r="AL33" s="384">
        <v>0.60416666666666663</v>
      </c>
      <c r="AM33" s="935"/>
      <c r="AN33" s="166"/>
      <c r="AO33" s="166"/>
      <c r="AP33" s="166"/>
      <c r="AQ33" s="51"/>
      <c r="AR33" s="51"/>
      <c r="AS33" s="166"/>
      <c r="AT33" s="932"/>
      <c r="AU33" s="676">
        <v>0.60416666666666663</v>
      </c>
      <c r="AV33" s="624"/>
      <c r="AW33" s="624"/>
      <c r="AX33" s="624"/>
      <c r="AY33" s="624"/>
      <c r="AZ33" s="624"/>
      <c r="BA33" s="624"/>
      <c r="BB33" s="1380"/>
      <c r="BC33" s="667">
        <v>0.60416666666666663</v>
      </c>
      <c r="BD33" s="376"/>
      <c r="BE33" s="304"/>
      <c r="BF33" s="761"/>
      <c r="BG33" s="761"/>
      <c r="BH33" s="761"/>
      <c r="BI33" s="620"/>
      <c r="BJ33" s="480"/>
      <c r="BK33" s="208"/>
      <c r="BL33" s="667">
        <v>0.60416666666666663</v>
      </c>
      <c r="BM33" s="624"/>
      <c r="BN33" s="624"/>
      <c r="BO33" s="624"/>
      <c r="BP33" s="624"/>
      <c r="BQ33" s="624"/>
      <c r="BR33" s="650"/>
      <c r="BS33" s="179"/>
      <c r="BT33" s="384">
        <v>0.60416666666666663</v>
      </c>
      <c r="BU33" s="1629"/>
      <c r="BV33" s="1366"/>
      <c r="BW33" s="1366"/>
      <c r="BX33" s="1366"/>
      <c r="BY33" s="1366"/>
      <c r="BZ33" s="1366"/>
      <c r="CA33" s="1366"/>
      <c r="CB33" s="1631"/>
      <c r="CC33" s="667">
        <v>0.60416666666666663</v>
      </c>
      <c r="CD33" s="624"/>
      <c r="CE33" s="624"/>
      <c r="CF33" s="624"/>
      <c r="CG33" s="624"/>
      <c r="CH33" s="624"/>
      <c r="CI33" s="650"/>
      <c r="CJ33" s="226"/>
      <c r="CK33" s="1090"/>
      <c r="CL33" s="208"/>
      <c r="CM33" s="208"/>
      <c r="CN33" s="272"/>
      <c r="CO33" s="175"/>
      <c r="CP33" s="175"/>
      <c r="CQ33" s="175"/>
      <c r="CR33" s="511"/>
      <c r="CS33" s="676">
        <v>0.60416666666666663</v>
      </c>
      <c r="CT33" s="624"/>
      <c r="CU33" s="624"/>
      <c r="CV33" s="624"/>
      <c r="CW33" s="624"/>
      <c r="CX33" s="624"/>
      <c r="CY33" s="650"/>
      <c r="CZ33" s="1288"/>
      <c r="DA33" s="168"/>
    </row>
    <row r="34" spans="13:105" ht="11.25" customHeight="1" x14ac:dyDescent="0.2">
      <c r="M34" s="278">
        <v>0.61458333333333404</v>
      </c>
      <c r="N34" s="1660"/>
      <c r="O34" s="1660"/>
      <c r="P34" s="1660"/>
      <c r="Q34" s="278">
        <v>0.61458333333333404</v>
      </c>
      <c r="R34" s="1660"/>
      <c r="S34" s="1660"/>
      <c r="T34" s="1660"/>
      <c r="U34" s="278">
        <v>0.61458333333333404</v>
      </c>
      <c r="V34" s="168"/>
      <c r="W34" s="166"/>
      <c r="X34" s="166"/>
      <c r="Y34" s="166"/>
      <c r="Z34" s="1647"/>
      <c r="AA34" s="1650"/>
      <c r="AB34" s="1647"/>
      <c r="AC34" s="1654"/>
      <c r="AD34" s="667">
        <v>0.61458333333333337</v>
      </c>
      <c r="AE34" s="624"/>
      <c r="AF34" s="624"/>
      <c r="AG34" s="624"/>
      <c r="AH34" s="624"/>
      <c r="AI34" s="624"/>
      <c r="AJ34" s="624"/>
      <c r="AK34" s="1663"/>
      <c r="AL34" s="384">
        <v>0.61458333333333337</v>
      </c>
      <c r="AM34" s="935"/>
      <c r="AN34" s="166"/>
      <c r="AO34" s="166"/>
      <c r="AP34" s="166"/>
      <c r="AQ34" s="166"/>
      <c r="AR34" s="166"/>
      <c r="AS34" s="51"/>
      <c r="AT34" s="973"/>
      <c r="AU34" s="676">
        <v>0.61458333333333337</v>
      </c>
      <c r="AV34" s="624"/>
      <c r="AW34" s="624"/>
      <c r="AX34" s="624"/>
      <c r="AY34" s="624"/>
      <c r="AZ34" s="624"/>
      <c r="BA34" s="624"/>
      <c r="BB34" s="399"/>
      <c r="BC34" s="667">
        <v>0.61458333333333337</v>
      </c>
      <c r="BD34" s="376"/>
      <c r="BE34" s="304"/>
      <c r="BF34" s="761"/>
      <c r="BG34" s="761"/>
      <c r="BH34" s="761"/>
      <c r="BI34" s="620"/>
      <c r="BJ34" s="480"/>
      <c r="BK34" s="208"/>
      <c r="BL34" s="667">
        <v>0.61458333333333337</v>
      </c>
      <c r="BM34" s="624"/>
      <c r="BN34" s="624"/>
      <c r="BO34" s="624"/>
      <c r="BP34" s="624"/>
      <c r="BQ34" s="624"/>
      <c r="BR34" s="650"/>
      <c r="BS34" s="179"/>
      <c r="BT34" s="384">
        <v>0.61458333333333337</v>
      </c>
      <c r="BU34" s="1629"/>
      <c r="BV34" s="1366"/>
      <c r="BW34" s="1366"/>
      <c r="BX34" s="1366"/>
      <c r="BY34" s="1366"/>
      <c r="BZ34" s="1366"/>
      <c r="CA34" s="1366"/>
      <c r="CB34" s="1631"/>
      <c r="CC34" s="667">
        <v>0.61458333333333337</v>
      </c>
      <c r="CD34" s="624"/>
      <c r="CE34" s="624"/>
      <c r="CF34" s="624"/>
      <c r="CG34" s="624"/>
      <c r="CH34" s="624"/>
      <c r="CI34" s="650"/>
      <c r="CJ34" s="226"/>
      <c r="CK34" s="1090"/>
      <c r="CL34" s="208"/>
      <c r="CM34" s="208"/>
      <c r="CN34" s="272"/>
      <c r="CO34" s="165"/>
      <c r="CP34" s="165"/>
      <c r="CQ34" s="175"/>
      <c r="CR34" s="511"/>
      <c r="CS34" s="676">
        <v>0.61458333333333337</v>
      </c>
      <c r="CT34" s="624"/>
      <c r="CU34" s="624"/>
      <c r="CV34" s="624"/>
      <c r="CW34" s="624"/>
      <c r="CX34" s="624"/>
      <c r="CY34" s="650"/>
      <c r="CZ34" s="1288"/>
      <c r="DA34" s="168"/>
    </row>
    <row r="35" spans="13:105" ht="11.25" customHeight="1" x14ac:dyDescent="0.2">
      <c r="M35" s="278">
        <v>0.625000000000001</v>
      </c>
      <c r="N35" s="1660"/>
      <c r="O35" s="1660"/>
      <c r="P35" s="1660"/>
      <c r="Q35" s="278">
        <v>0.625000000000001</v>
      </c>
      <c r="R35" s="1660"/>
      <c r="S35" s="1660"/>
      <c r="T35" s="1660"/>
      <c r="U35" s="278">
        <v>0.625000000000001</v>
      </c>
      <c r="V35" s="168"/>
      <c r="W35" s="166"/>
      <c r="X35" s="166"/>
      <c r="Y35" s="166"/>
      <c r="Z35" s="1648"/>
      <c r="AA35" s="1651"/>
      <c r="AB35" s="1652"/>
      <c r="AC35" s="1655"/>
      <c r="AD35" s="667">
        <v>0.625</v>
      </c>
      <c r="AE35" s="624"/>
      <c r="AF35" s="624"/>
      <c r="AG35" s="624"/>
      <c r="AH35" s="624"/>
      <c r="AI35" s="624"/>
      <c r="AJ35" s="624"/>
      <c r="AK35" s="1663"/>
      <c r="AL35" s="384">
        <v>0.625</v>
      </c>
      <c r="AM35" s="935"/>
      <c r="AN35" s="166"/>
      <c r="AO35" s="166"/>
      <c r="AP35" s="166"/>
      <c r="AQ35" s="166"/>
      <c r="AR35" s="166"/>
      <c r="AS35" s="51"/>
      <c r="AT35" s="973"/>
      <c r="AU35" s="676">
        <v>0.625</v>
      </c>
      <c r="AV35" s="624"/>
      <c r="AW35" s="624"/>
      <c r="AX35" s="624"/>
      <c r="AY35" s="624"/>
      <c r="AZ35" s="624"/>
      <c r="BA35" s="624"/>
      <c r="BB35" s="1380" t="s">
        <v>259</v>
      </c>
      <c r="BC35" s="667">
        <v>0.625</v>
      </c>
      <c r="BD35" s="376"/>
      <c r="BE35" s="304"/>
      <c r="BF35" s="761"/>
      <c r="BG35" s="761"/>
      <c r="BH35" s="761"/>
      <c r="BI35" s="620"/>
      <c r="BJ35" s="480"/>
      <c r="BK35" s="208"/>
      <c r="BL35" s="667">
        <v>0.625</v>
      </c>
      <c r="BM35" s="624"/>
      <c r="BN35" s="624"/>
      <c r="BO35" s="624"/>
      <c r="BP35" s="624"/>
      <c r="BQ35" s="624"/>
      <c r="BR35" s="650"/>
      <c r="BS35" s="165"/>
      <c r="BT35" s="384">
        <v>0.625</v>
      </c>
      <c r="BU35" s="1629"/>
      <c r="BV35" s="1366"/>
      <c r="BW35" s="1366"/>
      <c r="BX35" s="1366"/>
      <c r="BY35" s="1366"/>
      <c r="BZ35" s="1366"/>
      <c r="CA35" s="1366"/>
      <c r="CB35" s="1631"/>
      <c r="CC35" s="667">
        <v>0.625</v>
      </c>
      <c r="CD35" s="624"/>
      <c r="CE35" s="624"/>
      <c r="CF35" s="624"/>
      <c r="CG35" s="624"/>
      <c r="CH35" s="624"/>
      <c r="CI35" s="650"/>
      <c r="CJ35" s="164"/>
      <c r="CK35" s="1090"/>
      <c r="CL35" s="208"/>
      <c r="CM35" s="208"/>
      <c r="CN35" s="272"/>
      <c r="CO35" s="175"/>
      <c r="CP35" s="175"/>
      <c r="CQ35" s="165"/>
      <c r="CR35" s="966"/>
      <c r="CS35" s="676">
        <v>0.625</v>
      </c>
      <c r="CT35" s="624"/>
      <c r="CU35" s="624"/>
      <c r="CV35" s="624"/>
      <c r="CW35" s="624"/>
      <c r="CX35" s="624"/>
      <c r="CY35" s="650"/>
      <c r="CZ35" s="1288"/>
      <c r="DA35" s="168"/>
    </row>
    <row r="36" spans="13:105" ht="11.25" customHeight="1" x14ac:dyDescent="0.2">
      <c r="M36" s="278">
        <v>0.63541666666666696</v>
      </c>
      <c r="N36" s="1660"/>
      <c r="O36" s="1660"/>
      <c r="P36" s="1660"/>
      <c r="Q36" s="278">
        <v>0.63541666666666696</v>
      </c>
      <c r="R36" s="1660"/>
      <c r="S36" s="1660"/>
      <c r="T36" s="1660"/>
      <c r="U36" s="278">
        <v>0.63541666666666696</v>
      </c>
      <c r="V36" s="168"/>
      <c r="W36" s="166"/>
      <c r="X36" s="1346" t="s">
        <v>440</v>
      </c>
      <c r="Y36" s="166"/>
      <c r="Z36" s="166"/>
      <c r="AA36" s="166"/>
      <c r="AB36" s="593"/>
      <c r="AC36" s="1018"/>
      <c r="AD36" s="667">
        <v>0.63541666666666663</v>
      </c>
      <c r="AE36" s="624"/>
      <c r="AF36" s="624"/>
      <c r="AG36" s="624"/>
      <c r="AH36" s="624"/>
      <c r="AI36" s="624"/>
      <c r="AJ36" s="624"/>
      <c r="AK36" s="1663"/>
      <c r="AL36" s="384">
        <v>0.63541666666666663</v>
      </c>
      <c r="AM36" s="935"/>
      <c r="AN36" s="166"/>
      <c r="AO36" s="166"/>
      <c r="AP36" s="166"/>
      <c r="AQ36" s="166"/>
      <c r="AR36" s="166"/>
      <c r="AS36" s="1069"/>
      <c r="AT36" s="1070"/>
      <c r="AU36" s="676">
        <v>0.63541666666666663</v>
      </c>
      <c r="AV36" s="624"/>
      <c r="AW36" s="624"/>
      <c r="AX36" s="624"/>
      <c r="AY36" s="624"/>
      <c r="AZ36" s="624"/>
      <c r="BA36" s="624"/>
      <c r="BB36" s="1380"/>
      <c r="BC36" s="667">
        <v>0.63541666666666663</v>
      </c>
      <c r="BD36" s="376"/>
      <c r="BE36" s="304"/>
      <c r="BF36" s="761"/>
      <c r="BG36" s="761"/>
      <c r="BH36" s="761"/>
      <c r="BI36" s="620"/>
      <c r="BJ36" s="480"/>
      <c r="BK36" s="208"/>
      <c r="BL36" s="667">
        <v>0.63541666666666663</v>
      </c>
      <c r="BM36" s="624"/>
      <c r="BN36" s="624"/>
      <c r="BO36" s="624"/>
      <c r="BP36" s="624"/>
      <c r="BQ36" s="624"/>
      <c r="BR36" s="650"/>
      <c r="BS36" s="165"/>
      <c r="BT36" s="384">
        <v>0.63541666666666663</v>
      </c>
      <c r="BU36" s="1629"/>
      <c r="BV36" s="1366"/>
      <c r="BW36" s="1366"/>
      <c r="BX36" s="1366"/>
      <c r="BY36" s="1366"/>
      <c r="BZ36" s="1366"/>
      <c r="CA36" s="1366"/>
      <c r="CB36" s="1631"/>
      <c r="CC36" s="667">
        <v>0.63541666666666663</v>
      </c>
      <c r="CD36" s="624"/>
      <c r="CE36" s="624"/>
      <c r="CF36" s="624"/>
      <c r="CG36" s="624"/>
      <c r="CH36" s="624"/>
      <c r="CI36" s="650"/>
      <c r="CJ36" s="164"/>
      <c r="CK36" s="1090"/>
      <c r="CL36" s="208"/>
      <c r="CM36" s="208"/>
      <c r="CN36" s="272"/>
      <c r="CO36" s="175"/>
      <c r="CP36" s="175"/>
      <c r="CQ36" s="165"/>
      <c r="CR36" s="966"/>
      <c r="CS36" s="676">
        <v>0.63541666666666663</v>
      </c>
      <c r="CT36" s="624"/>
      <c r="CU36" s="624"/>
      <c r="CV36" s="624"/>
      <c r="CW36" s="624"/>
      <c r="CX36" s="624"/>
      <c r="CY36" s="650"/>
      <c r="CZ36" s="1288"/>
      <c r="DA36" s="168"/>
    </row>
    <row r="37" spans="13:105" ht="11.25" customHeight="1" x14ac:dyDescent="0.2">
      <c r="M37" s="278">
        <v>0.64583333333333404</v>
      </c>
      <c r="N37" s="1660"/>
      <c r="O37" s="1660"/>
      <c r="P37" s="1660"/>
      <c r="Q37" s="278">
        <v>0.64583333333333404</v>
      </c>
      <c r="R37" s="1660"/>
      <c r="S37" s="1660"/>
      <c r="T37" s="1660"/>
      <c r="U37" s="278">
        <v>0.64583333333333404</v>
      </c>
      <c r="V37" s="168"/>
      <c r="W37" s="166"/>
      <c r="X37" s="1346"/>
      <c r="Y37" s="166"/>
      <c r="Z37" s="166"/>
      <c r="AA37" s="166"/>
      <c r="AB37" s="166"/>
      <c r="AC37" s="167"/>
      <c r="AD37" s="278">
        <v>0.64583333333333404</v>
      </c>
      <c r="AE37" s="624"/>
      <c r="AF37" s="624"/>
      <c r="AG37" s="624"/>
      <c r="AH37" s="624"/>
      <c r="AI37" s="624"/>
      <c r="AJ37" s="624"/>
      <c r="AK37" s="1663"/>
      <c r="AL37" s="384">
        <v>0.64583333333333337</v>
      </c>
      <c r="AM37" s="935"/>
      <c r="AN37" s="166"/>
      <c r="AO37" s="166"/>
      <c r="AP37" s="166"/>
      <c r="AQ37" s="166"/>
      <c r="AR37" s="166"/>
      <c r="AS37" s="166"/>
      <c r="AT37" s="932"/>
      <c r="AU37" s="676">
        <v>0.64583333333333337</v>
      </c>
      <c r="AV37" s="624"/>
      <c r="AW37" s="624"/>
      <c r="AX37" s="624"/>
      <c r="AY37" s="624"/>
      <c r="AZ37" s="624"/>
      <c r="BA37" s="624"/>
      <c r="BB37" s="1380"/>
      <c r="BC37" s="667">
        <v>0.64583333333333337</v>
      </c>
      <c r="BD37" s="376"/>
      <c r="BE37" s="304"/>
      <c r="BF37" s="761"/>
      <c r="BG37" s="761"/>
      <c r="BH37" s="761"/>
      <c r="BI37" s="620"/>
      <c r="BJ37" s="480"/>
      <c r="BK37" s="208"/>
      <c r="BL37" s="667">
        <v>0.64583333333333337</v>
      </c>
      <c r="BM37" s="624"/>
      <c r="BN37" s="624"/>
      <c r="BO37" s="624"/>
      <c r="BP37" s="624"/>
      <c r="BQ37" s="624"/>
      <c r="BR37" s="650"/>
      <c r="BS37" s="1288" t="s">
        <v>217</v>
      </c>
      <c r="BT37" s="384">
        <v>0.64583333333333337</v>
      </c>
      <c r="BU37" s="1629"/>
      <c r="BV37" s="1366"/>
      <c r="BW37" s="1366"/>
      <c r="BX37" s="1366"/>
      <c r="BY37" s="1366"/>
      <c r="BZ37" s="1366"/>
      <c r="CA37" s="1366"/>
      <c r="CB37" s="1631"/>
      <c r="CC37" s="667">
        <v>0.64583333333333337</v>
      </c>
      <c r="CD37" s="624"/>
      <c r="CE37" s="624"/>
      <c r="CF37" s="624"/>
      <c r="CG37" s="624"/>
      <c r="CH37" s="624"/>
      <c r="CI37" s="650"/>
      <c r="CJ37" s="1198" t="s">
        <v>217</v>
      </c>
      <c r="CK37" s="1090"/>
      <c r="CL37" s="208"/>
      <c r="CM37" s="208"/>
      <c r="CN37" s="272"/>
      <c r="CO37" s="175"/>
      <c r="CP37" s="175"/>
      <c r="CQ37" s="175"/>
      <c r="CR37" s="511"/>
      <c r="CS37" s="676">
        <v>0.64583333333333337</v>
      </c>
      <c r="CT37" s="624"/>
      <c r="CU37" s="624"/>
      <c r="CV37" s="624"/>
      <c r="CW37" s="624"/>
      <c r="CX37" s="624"/>
      <c r="CY37" s="650"/>
      <c r="CZ37" s="1288"/>
      <c r="DA37" s="168"/>
    </row>
    <row r="38" spans="13:105" ht="12.75" customHeight="1" x14ac:dyDescent="0.2">
      <c r="M38" s="278">
        <v>0.656250000000001</v>
      </c>
      <c r="N38" s="1660"/>
      <c r="O38" s="1660"/>
      <c r="P38" s="1660"/>
      <c r="Q38" s="278">
        <v>0.656250000000001</v>
      </c>
      <c r="R38" s="1660"/>
      <c r="S38" s="1660"/>
      <c r="T38" s="1660"/>
      <c r="U38" s="278">
        <v>0.656250000000001</v>
      </c>
      <c r="V38" s="168"/>
      <c r="W38" s="166"/>
      <c r="X38" s="166"/>
      <c r="Y38" s="166"/>
      <c r="Z38" s="166"/>
      <c r="AA38" s="1346" t="s">
        <v>440</v>
      </c>
      <c r="AB38" s="166"/>
      <c r="AC38" s="167"/>
      <c r="AD38" s="278">
        <v>0.656250000000001</v>
      </c>
      <c r="AE38" s="624"/>
      <c r="AF38" s="624"/>
      <c r="AG38" s="624"/>
      <c r="AH38" s="624"/>
      <c r="AI38" s="624"/>
      <c r="AJ38" s="624"/>
      <c r="AK38" s="1663"/>
      <c r="AL38" s="384">
        <v>0.65625</v>
      </c>
      <c r="AM38" s="935"/>
      <c r="AN38" s="166"/>
      <c r="AO38" s="166"/>
      <c r="AP38" s="166"/>
      <c r="AQ38" s="166"/>
      <c r="AR38" s="166"/>
      <c r="AS38" s="166"/>
      <c r="AT38" s="932"/>
      <c r="AU38" s="676">
        <v>0.65625</v>
      </c>
      <c r="AV38" s="624"/>
      <c r="AW38" s="624"/>
      <c r="AX38" s="624"/>
      <c r="AY38" s="624"/>
      <c r="AZ38" s="624"/>
      <c r="BA38" s="624"/>
      <c r="BB38" s="399"/>
      <c r="BC38" s="667">
        <v>0.65625</v>
      </c>
      <c r="BD38" s="376"/>
      <c r="BE38" s="304"/>
      <c r="BF38" s="761"/>
      <c r="BG38" s="761"/>
      <c r="BH38" s="761"/>
      <c r="BI38" s="620"/>
      <c r="BJ38" s="480"/>
      <c r="BK38" s="208"/>
      <c r="BL38" s="667">
        <v>0.65625</v>
      </c>
      <c r="BM38" s="624"/>
      <c r="BN38" s="624"/>
      <c r="BO38" s="624"/>
      <c r="BP38" s="624"/>
      <c r="BQ38" s="624"/>
      <c r="BR38" s="650"/>
      <c r="BS38" s="1288"/>
      <c r="BT38" s="384">
        <v>0.65625</v>
      </c>
      <c r="BU38" s="1629"/>
      <c r="BV38" s="1366"/>
      <c r="BW38" s="1366"/>
      <c r="BX38" s="1366"/>
      <c r="BY38" s="1366"/>
      <c r="BZ38" s="1366"/>
      <c r="CA38" s="1366"/>
      <c r="CB38" s="1631"/>
      <c r="CC38" s="667">
        <v>0.65625</v>
      </c>
      <c r="CD38" s="624"/>
      <c r="CE38" s="624"/>
      <c r="CF38" s="624"/>
      <c r="CG38" s="624"/>
      <c r="CH38" s="624"/>
      <c r="CI38" s="650"/>
      <c r="CJ38" s="1198"/>
      <c r="CK38" s="1090"/>
      <c r="CL38" s="208"/>
      <c r="CM38" s="208"/>
      <c r="CN38" s="272"/>
      <c r="CO38" s="175"/>
      <c r="CP38" s="175"/>
      <c r="CQ38" s="175"/>
      <c r="CR38" s="511"/>
      <c r="CS38" s="676">
        <v>0.65625</v>
      </c>
      <c r="CT38" s="624"/>
      <c r="CU38" s="624"/>
      <c r="CV38" s="624"/>
      <c r="CW38" s="624"/>
      <c r="CX38" s="624"/>
      <c r="CY38" s="650"/>
      <c r="CZ38" s="1288"/>
      <c r="DA38" s="168"/>
    </row>
    <row r="39" spans="13:105" ht="12.75" customHeight="1" x14ac:dyDescent="0.2">
      <c r="M39" s="278">
        <v>0.66666666666666696</v>
      </c>
      <c r="N39" s="1660"/>
      <c r="O39" s="1660"/>
      <c r="P39" s="1660"/>
      <c r="Q39" s="278">
        <v>0.66666666666666696</v>
      </c>
      <c r="R39" s="1660"/>
      <c r="S39" s="1660"/>
      <c r="T39" s="1660"/>
      <c r="U39" s="278">
        <v>0.66666666666666696</v>
      </c>
      <c r="V39" s="1020" t="s">
        <v>64</v>
      </c>
      <c r="W39" s="166"/>
      <c r="X39" s="166"/>
      <c r="Y39" s="166"/>
      <c r="Z39" s="166"/>
      <c r="AA39" s="1346"/>
      <c r="AB39" s="166"/>
      <c r="AC39" s="167"/>
      <c r="AD39" s="278">
        <v>0.66666666666666696</v>
      </c>
      <c r="AE39" s="624"/>
      <c r="AF39" s="624"/>
      <c r="AG39" s="624"/>
      <c r="AH39" s="624"/>
      <c r="AI39" s="624"/>
      <c r="AJ39" s="624"/>
      <c r="AK39" s="1663"/>
      <c r="AL39" s="384">
        <v>0.66666666666666663</v>
      </c>
      <c r="AM39" s="935"/>
      <c r="AN39" s="166"/>
      <c r="AO39" s="166"/>
      <c r="AP39" s="166"/>
      <c r="AQ39" s="166"/>
      <c r="AR39" s="166"/>
      <c r="AS39" s="166"/>
      <c r="AT39" s="932"/>
      <c r="AU39" s="676">
        <v>0.66666666666666663</v>
      </c>
      <c r="AV39" s="624"/>
      <c r="AW39" s="624"/>
      <c r="AX39" s="624"/>
      <c r="AY39" s="624"/>
      <c r="AZ39" s="624"/>
      <c r="BA39" s="624"/>
      <c r="BB39" s="399"/>
      <c r="BC39" s="667">
        <v>0.66666666666666663</v>
      </c>
      <c r="BD39" s="376"/>
      <c r="BE39" s="304"/>
      <c r="BF39" s="761"/>
      <c r="BG39" s="761"/>
      <c r="BH39" s="761"/>
      <c r="BI39" s="620"/>
      <c r="BJ39" s="480"/>
      <c r="BK39" s="208"/>
      <c r="BL39" s="667">
        <v>0.66666666666666663</v>
      </c>
      <c r="BM39" s="624"/>
      <c r="BN39" s="624"/>
      <c r="BO39" s="624"/>
      <c r="BP39" s="624"/>
      <c r="BQ39" s="624"/>
      <c r="BR39" s="650"/>
      <c r="BS39" s="1288"/>
      <c r="BT39" s="384">
        <v>0.66666666666666663</v>
      </c>
      <c r="BU39" s="1629"/>
      <c r="BV39" s="1366"/>
      <c r="BW39" s="1366"/>
      <c r="BX39" s="1366"/>
      <c r="BY39" s="1366"/>
      <c r="BZ39" s="1366"/>
      <c r="CA39" s="1366"/>
      <c r="CB39" s="1631"/>
      <c r="CC39" s="667">
        <v>0.66666666666666663</v>
      </c>
      <c r="CD39" s="624"/>
      <c r="CE39" s="624"/>
      <c r="CF39" s="624"/>
      <c r="CG39" s="624"/>
      <c r="CH39" s="624"/>
      <c r="CI39" s="650"/>
      <c r="CJ39" s="1198"/>
      <c r="CK39" s="1090"/>
      <c r="CL39" s="208"/>
      <c r="CM39" s="208"/>
      <c r="CN39" s="272"/>
      <c r="CO39" s="175"/>
      <c r="CP39" s="175"/>
      <c r="CQ39" s="175"/>
      <c r="CR39" s="511"/>
      <c r="CS39" s="676">
        <v>0.66666666666666663</v>
      </c>
      <c r="CT39" s="624"/>
      <c r="CU39" s="624"/>
      <c r="CV39" s="624"/>
      <c r="CW39" s="624"/>
      <c r="CX39" s="624"/>
      <c r="CY39" s="650"/>
      <c r="CZ39" s="1288"/>
      <c r="DA39" s="168"/>
    </row>
    <row r="40" spans="13:105" ht="14" x14ac:dyDescent="0.2">
      <c r="M40" s="278">
        <v>0.67708333333333404</v>
      </c>
      <c r="N40" s="1660"/>
      <c r="O40" s="1660"/>
      <c r="P40" s="1660"/>
      <c r="Q40" s="278">
        <v>0.67708333333333404</v>
      </c>
      <c r="R40" s="1660"/>
      <c r="S40" s="1660"/>
      <c r="T40" s="1660"/>
      <c r="U40" s="278">
        <v>0.67708333333333404</v>
      </c>
      <c r="V40" s="1021">
        <v>0.67361111111111116</v>
      </c>
      <c r="W40" s="881">
        <v>0.67708333333333337</v>
      </c>
      <c r="X40" s="881">
        <v>0.68055555555555547</v>
      </c>
      <c r="Y40" s="881">
        <v>0.68402777777777779</v>
      </c>
      <c r="Z40" s="166"/>
      <c r="AA40" s="166"/>
      <c r="AB40" s="166"/>
      <c r="AC40" s="167"/>
      <c r="AD40" s="278">
        <v>0.67708333333333404</v>
      </c>
      <c r="AE40" s="624"/>
      <c r="AF40" s="624"/>
      <c r="AG40" s="624"/>
      <c r="AH40" s="624"/>
      <c r="AI40" s="624"/>
      <c r="AJ40" s="624"/>
      <c r="AK40" s="1663"/>
      <c r="AL40" s="384">
        <v>0.67708333333333337</v>
      </c>
      <c r="AM40" s="935"/>
      <c r="AN40" s="166"/>
      <c r="AO40" s="166"/>
      <c r="AP40" s="166"/>
      <c r="AQ40" s="166"/>
      <c r="AR40" s="166"/>
      <c r="AS40" s="166"/>
      <c r="AT40" s="932"/>
      <c r="AU40" s="676">
        <v>0.67708333333333337</v>
      </c>
      <c r="AV40" s="624"/>
      <c r="AW40" s="624"/>
      <c r="AX40" s="624"/>
      <c r="AY40" s="624"/>
      <c r="AZ40" s="624"/>
      <c r="BA40" s="624"/>
      <c r="BB40" s="399"/>
      <c r="BC40" s="667">
        <v>0.67708333333333337</v>
      </c>
      <c r="BD40" s="376"/>
      <c r="BE40" s="304"/>
      <c r="BF40" s="761"/>
      <c r="BG40" s="761"/>
      <c r="BH40" s="761"/>
      <c r="BI40" s="620"/>
      <c r="BJ40" s="480"/>
      <c r="BK40" s="208"/>
      <c r="BL40" s="667">
        <v>0.67708333333333337</v>
      </c>
      <c r="BM40" s="624"/>
      <c r="BN40" s="624"/>
      <c r="BO40" s="624"/>
      <c r="BP40" s="624"/>
      <c r="BQ40" s="624"/>
      <c r="BR40" s="650"/>
      <c r="BS40" s="179"/>
      <c r="BT40" s="384">
        <v>0.67708333333333337</v>
      </c>
      <c r="BU40" s="1629"/>
      <c r="BV40" s="1366"/>
      <c r="BW40" s="1366"/>
      <c r="BX40" s="1366"/>
      <c r="BY40" s="1366"/>
      <c r="BZ40" s="1366"/>
      <c r="CA40" s="1366"/>
      <c r="CB40" s="1631"/>
      <c r="CC40" s="667">
        <v>0.67708333333333337</v>
      </c>
      <c r="CD40" s="624"/>
      <c r="CE40" s="624"/>
      <c r="CF40" s="624"/>
      <c r="CG40" s="624"/>
      <c r="CH40" s="624"/>
      <c r="CI40" s="650"/>
      <c r="CJ40" s="226"/>
      <c r="CK40" s="1090"/>
      <c r="CL40" s="208"/>
      <c r="CM40" s="208"/>
      <c r="CN40" s="272"/>
      <c r="CO40" s="175"/>
      <c r="CP40" s="175"/>
      <c r="CQ40" s="175"/>
      <c r="CR40" s="511"/>
      <c r="CS40" s="676">
        <v>0.67708333333333337</v>
      </c>
      <c r="CT40" s="624"/>
      <c r="CU40" s="624"/>
      <c r="CV40" s="624"/>
      <c r="CW40" s="624"/>
      <c r="CX40" s="624"/>
      <c r="CY40" s="650"/>
      <c r="CZ40" s="1288"/>
      <c r="DA40" s="168"/>
    </row>
    <row r="41" spans="13:105" ht="14" x14ac:dyDescent="0.2">
      <c r="M41" s="278">
        <v>0.687500000000001</v>
      </c>
      <c r="N41" s="1660"/>
      <c r="O41" s="1660"/>
      <c r="P41" s="1661"/>
      <c r="Q41" s="278">
        <v>0.687500000000001</v>
      </c>
      <c r="R41" s="1660"/>
      <c r="S41" s="1660"/>
      <c r="T41" s="1660"/>
      <c r="U41" s="278">
        <v>0.687500000000001</v>
      </c>
      <c r="V41" s="1601" t="s">
        <v>657</v>
      </c>
      <c r="W41" s="1604" t="s">
        <v>658</v>
      </c>
      <c r="X41" s="1604" t="s">
        <v>659</v>
      </c>
      <c r="Y41" s="1611" t="s">
        <v>660</v>
      </c>
      <c r="Z41" s="961">
        <v>0.68402777777777779</v>
      </c>
      <c r="AA41" s="652">
        <v>0.1875</v>
      </c>
      <c r="AB41" s="961">
        <v>0.69097222222222221</v>
      </c>
      <c r="AC41" s="1022">
        <v>0.19444444444444445</v>
      </c>
      <c r="AD41" s="278">
        <v>0.687500000000001</v>
      </c>
      <c r="AE41" s="624"/>
      <c r="AF41" s="624"/>
      <c r="AG41" s="624"/>
      <c r="AH41" s="624"/>
      <c r="AI41" s="624"/>
      <c r="AJ41" s="624"/>
      <c r="AK41" s="1663"/>
      <c r="AL41" s="384">
        <v>0.6875</v>
      </c>
      <c r="AM41" s="1071"/>
      <c r="AN41" s="452"/>
      <c r="AO41" s="451"/>
      <c r="AP41" s="451"/>
      <c r="AQ41" s="166"/>
      <c r="AR41" s="166"/>
      <c r="AS41" s="166"/>
      <c r="AT41" s="932"/>
      <c r="AU41" s="676">
        <v>0.6875</v>
      </c>
      <c r="AV41" s="624"/>
      <c r="AW41" s="624"/>
      <c r="AX41" s="624"/>
      <c r="AY41" s="624"/>
      <c r="AZ41" s="624"/>
      <c r="BA41" s="624"/>
      <c r="BB41" s="399"/>
      <c r="BC41" s="667">
        <v>0.6875</v>
      </c>
      <c r="BD41" s="376"/>
      <c r="BE41" s="304"/>
      <c r="BF41" s="761"/>
      <c r="BG41" s="761"/>
      <c r="BH41" s="761"/>
      <c r="BI41" s="620"/>
      <c r="BJ41" s="480"/>
      <c r="BK41" s="208"/>
      <c r="BL41" s="667">
        <v>0.6875</v>
      </c>
      <c r="BM41" s="624"/>
      <c r="BN41" s="624"/>
      <c r="BO41" s="624"/>
      <c r="BP41" s="624"/>
      <c r="BQ41" s="624"/>
      <c r="BR41" s="650"/>
      <c r="BS41" s="251"/>
      <c r="BT41" s="384">
        <v>0.6875</v>
      </c>
      <c r="BU41" s="1629"/>
      <c r="BV41" s="1366"/>
      <c r="BW41" s="1366"/>
      <c r="BX41" s="1366"/>
      <c r="BY41" s="1366"/>
      <c r="BZ41" s="1366"/>
      <c r="CA41" s="1366"/>
      <c r="CB41" s="1631"/>
      <c r="CC41" s="667">
        <v>0.6875</v>
      </c>
      <c r="CD41" s="624"/>
      <c r="CE41" s="624"/>
      <c r="CF41" s="624"/>
      <c r="CG41" s="624"/>
      <c r="CH41" s="624"/>
      <c r="CI41" s="650"/>
      <c r="CJ41" s="179"/>
      <c r="CK41" s="1090"/>
      <c r="CL41" s="208"/>
      <c r="CM41" s="208"/>
      <c r="CN41" s="272"/>
      <c r="CO41" s="263"/>
      <c r="CP41" s="263"/>
      <c r="CQ41" s="175"/>
      <c r="CR41" s="511"/>
      <c r="CS41" s="676">
        <v>0.6875</v>
      </c>
      <c r="CT41" s="624"/>
      <c r="CU41" s="624"/>
      <c r="CV41" s="624"/>
      <c r="CW41" s="624"/>
      <c r="CX41" s="624"/>
      <c r="CY41" s="650"/>
      <c r="CZ41" s="1288"/>
      <c r="DA41" s="168"/>
    </row>
    <row r="42" spans="13:105" ht="14" x14ac:dyDescent="0.2">
      <c r="M42" s="352">
        <v>0.69791666666666696</v>
      </c>
      <c r="N42" s="1660"/>
      <c r="O42" s="1660"/>
      <c r="P42" s="1661"/>
      <c r="Q42" s="278">
        <v>0.69791666666666696</v>
      </c>
      <c r="R42" s="1660"/>
      <c r="S42" s="1660"/>
      <c r="T42" s="1660"/>
      <c r="U42" s="278">
        <v>0.69791666666666696</v>
      </c>
      <c r="V42" s="1602"/>
      <c r="W42" s="1605"/>
      <c r="X42" s="1605"/>
      <c r="Y42" s="1612"/>
      <c r="Z42" s="1604" t="s">
        <v>661</v>
      </c>
      <c r="AA42" s="1604" t="s">
        <v>662</v>
      </c>
      <c r="AB42" s="1604" t="s">
        <v>663</v>
      </c>
      <c r="AC42" s="1633" t="s">
        <v>664</v>
      </c>
      <c r="AD42" s="352">
        <v>0.69791666666666696</v>
      </c>
      <c r="AE42" s="624"/>
      <c r="AF42" s="624"/>
      <c r="AG42" s="624"/>
      <c r="AH42" s="624"/>
      <c r="AI42" s="624"/>
      <c r="AJ42" s="624"/>
      <c r="AK42" s="1663"/>
      <c r="AL42" s="384">
        <v>0.69791666666666663</v>
      </c>
      <c r="AM42" s="1006"/>
      <c r="AN42" s="343"/>
      <c r="AO42" s="451"/>
      <c r="AP42" s="451"/>
      <c r="AQ42" s="166"/>
      <c r="AR42" s="166"/>
      <c r="AS42" s="166"/>
      <c r="AT42" s="932"/>
      <c r="AU42" s="676">
        <v>0.69791666666666663</v>
      </c>
      <c r="AV42" s="624"/>
      <c r="AW42" s="624"/>
      <c r="AX42" s="624"/>
      <c r="AY42" s="624"/>
      <c r="AZ42" s="624"/>
      <c r="BA42" s="624"/>
      <c r="BB42" s="399"/>
      <c r="BC42" s="667">
        <v>0.69791666666666663</v>
      </c>
      <c r="BD42" s="376"/>
      <c r="BE42" s="304"/>
      <c r="BF42" s="761"/>
      <c r="BG42" s="761"/>
      <c r="BH42" s="761"/>
      <c r="BI42" s="620"/>
      <c r="BJ42" s="480"/>
      <c r="BK42" s="208"/>
      <c r="BL42" s="667">
        <v>0.69791666666666663</v>
      </c>
      <c r="BM42" s="624"/>
      <c r="BN42" s="624"/>
      <c r="BO42" s="624"/>
      <c r="BP42" s="624"/>
      <c r="BQ42" s="624"/>
      <c r="BR42" s="650"/>
      <c r="BS42" s="251"/>
      <c r="BT42" s="667">
        <v>0.69791666666666663</v>
      </c>
      <c r="BY42" s="1366"/>
      <c r="BZ42" s="1366"/>
      <c r="CA42" s="1366"/>
      <c r="CB42" s="1632"/>
      <c r="CC42" s="667">
        <v>0.69791666666666663</v>
      </c>
      <c r="CD42" s="624"/>
      <c r="CE42" s="624"/>
      <c r="CF42" s="624"/>
      <c r="CG42" s="624"/>
      <c r="CH42" s="624"/>
      <c r="CI42" s="650"/>
      <c r="CJ42" s="179"/>
      <c r="CK42" s="1090"/>
      <c r="CL42" s="208"/>
      <c r="CM42" s="208"/>
      <c r="CN42" s="272"/>
      <c r="CO42" s="165"/>
      <c r="CP42" s="165"/>
      <c r="CQ42" s="175"/>
      <c r="CR42" s="511"/>
      <c r="CS42" s="676">
        <v>0.69791666666666663</v>
      </c>
      <c r="CT42" s="624"/>
      <c r="CU42" s="624"/>
      <c r="CV42" s="624"/>
      <c r="CW42" s="624"/>
      <c r="CX42" s="624"/>
      <c r="CY42" s="650"/>
      <c r="CZ42" s="1288"/>
      <c r="DA42" s="168"/>
    </row>
    <row r="43" spans="13:105" ht="15" x14ac:dyDescent="0.2">
      <c r="M43" s="278">
        <v>0.70833333333333703</v>
      </c>
      <c r="N43" s="1660"/>
      <c r="O43" s="1660"/>
      <c r="P43" s="1661"/>
      <c r="Q43" s="278">
        <v>0.70833333333333703</v>
      </c>
      <c r="R43" s="1660"/>
      <c r="S43" s="1660"/>
      <c r="T43" s="1660"/>
      <c r="U43" s="278">
        <v>0.70833333333333703</v>
      </c>
      <c r="V43" s="1602"/>
      <c r="W43" s="1605"/>
      <c r="X43" s="1605"/>
      <c r="Y43" s="1612"/>
      <c r="Z43" s="1605"/>
      <c r="AA43" s="1605"/>
      <c r="AB43" s="1605"/>
      <c r="AC43" s="1633"/>
      <c r="AD43" s="278">
        <v>0.70833333333333703</v>
      </c>
      <c r="AE43" s="630"/>
      <c r="AF43" s="630"/>
      <c r="AG43" s="630"/>
      <c r="AH43" s="624"/>
      <c r="AI43" s="624"/>
      <c r="AJ43" s="624"/>
      <c r="AK43" s="1663"/>
      <c r="AL43" s="384">
        <v>0.70833333333333337</v>
      </c>
      <c r="AM43" s="1006"/>
      <c r="AN43" s="343"/>
      <c r="AO43" s="452"/>
      <c r="AP43" s="451"/>
      <c r="AQ43" s="166"/>
      <c r="AR43" s="166"/>
      <c r="AS43" s="166"/>
      <c r="AT43" s="932"/>
      <c r="AU43" s="676">
        <v>0.70833333333333337</v>
      </c>
      <c r="AV43" s="630"/>
      <c r="AW43" s="630"/>
      <c r="AX43" s="630"/>
      <c r="AY43" s="624"/>
      <c r="AZ43" s="624"/>
      <c r="BA43" s="624"/>
      <c r="BB43" s="368"/>
      <c r="BC43" s="667">
        <v>0.70833333333333337</v>
      </c>
      <c r="BD43" s="376"/>
      <c r="BE43" s="304"/>
      <c r="BF43" s="761"/>
      <c r="BG43" s="761"/>
      <c r="BH43" s="761"/>
      <c r="BI43" s="620"/>
      <c r="BJ43" s="480"/>
      <c r="BK43" s="208"/>
      <c r="BL43" s="667">
        <v>0.70833333333333337</v>
      </c>
      <c r="BM43" s="630"/>
      <c r="BN43" s="630"/>
      <c r="BO43" s="630"/>
      <c r="BP43" s="624"/>
      <c r="BQ43" s="624"/>
      <c r="BR43" s="650"/>
      <c r="BS43" s="176"/>
      <c r="BT43" s="667">
        <v>0.70833333333333337</v>
      </c>
      <c r="BU43"/>
      <c r="BV43"/>
      <c r="BW43"/>
      <c r="BX43"/>
      <c r="BY43"/>
      <c r="BZ43"/>
      <c r="CA43"/>
      <c r="CB43"/>
      <c r="CC43" s="667">
        <v>0.70833333333333337</v>
      </c>
      <c r="CD43" s="630"/>
      <c r="CE43" s="630"/>
      <c r="CF43" s="630"/>
      <c r="CG43" s="624"/>
      <c r="CH43" s="624"/>
      <c r="CI43" s="650"/>
      <c r="CJ43" s="175"/>
      <c r="CK43" s="1090"/>
      <c r="CL43" s="208"/>
      <c r="CM43" s="208"/>
      <c r="CN43" s="272"/>
      <c r="CO43" s="175"/>
      <c r="CP43" s="175"/>
      <c r="CQ43" s="263"/>
      <c r="CR43" s="967"/>
      <c r="CS43" s="676">
        <v>0.70833333333333337</v>
      </c>
      <c r="CT43" s="630"/>
      <c r="CU43" s="630"/>
      <c r="CV43" s="630"/>
      <c r="CW43" s="624"/>
      <c r="CX43" s="624"/>
      <c r="CY43" s="650"/>
      <c r="CZ43" s="1288"/>
      <c r="DA43" s="168"/>
    </row>
    <row r="44" spans="13:105" ht="15" x14ac:dyDescent="0.2">
      <c r="M44" s="278">
        <v>0.718750000000004</v>
      </c>
      <c r="N44" s="162"/>
      <c r="O44" s="162"/>
      <c r="P44" s="162"/>
      <c r="Q44" s="278">
        <v>0.718750000000004</v>
      </c>
      <c r="R44" s="162"/>
      <c r="S44" s="162"/>
      <c r="T44" s="162"/>
      <c r="U44" s="278">
        <v>0.718750000000004</v>
      </c>
      <c r="V44" s="1602"/>
      <c r="W44" s="1605"/>
      <c r="X44" s="1605"/>
      <c r="Y44" s="1612"/>
      <c r="Z44" s="1605"/>
      <c r="AA44" s="1605"/>
      <c r="AB44" s="1605"/>
      <c r="AC44" s="1633"/>
      <c r="AD44" s="278">
        <v>0.718750000000004</v>
      </c>
      <c r="AE44" s="642"/>
      <c r="AF44" s="642"/>
      <c r="AG44" s="642"/>
      <c r="AH44" s="642"/>
      <c r="AI44" s="642"/>
      <c r="AJ44" s="642"/>
      <c r="AK44" s="1663"/>
      <c r="AL44" s="384">
        <v>0.71875</v>
      </c>
      <c r="AM44" s="1006"/>
      <c r="AN44" s="343"/>
      <c r="AO44" s="343"/>
      <c r="AP44" s="451"/>
      <c r="AQ44" s="166"/>
      <c r="AR44" s="166"/>
      <c r="AS44" s="166"/>
      <c r="AT44" s="932"/>
      <c r="AU44" s="676">
        <v>0.71875</v>
      </c>
      <c r="AV44" s="642"/>
      <c r="AW44" s="642"/>
      <c r="AX44" s="642"/>
      <c r="AY44" s="642"/>
      <c r="AZ44" s="642"/>
      <c r="BA44" s="642"/>
      <c r="BB44" s="1380" t="s">
        <v>291</v>
      </c>
      <c r="BC44" s="667">
        <v>0.71875</v>
      </c>
      <c r="BD44" s="376"/>
      <c r="BE44" s="304"/>
      <c r="BF44" s="761"/>
      <c r="BG44" s="761"/>
      <c r="BH44" s="761"/>
      <c r="BI44" s="620"/>
      <c r="BJ44" s="480"/>
      <c r="BK44" s="208"/>
      <c r="BL44" s="667">
        <v>0.71875</v>
      </c>
      <c r="BM44" s="642"/>
      <c r="BN44" s="642"/>
      <c r="BO44" s="642"/>
      <c r="BP44" s="642"/>
      <c r="BQ44" s="642"/>
      <c r="BR44" s="676"/>
      <c r="BS44" s="1293" t="s">
        <v>291</v>
      </c>
      <c r="BT44" s="667">
        <v>0.71875</v>
      </c>
      <c r="BU44"/>
      <c r="BV44"/>
      <c r="BW44"/>
      <c r="BX44"/>
      <c r="BY44"/>
      <c r="BZ44"/>
      <c r="CA44"/>
      <c r="CB44"/>
      <c r="CC44" s="667">
        <v>0.71875</v>
      </c>
      <c r="CD44" s="642"/>
      <c r="CE44" s="642"/>
      <c r="CF44" s="642"/>
      <c r="CG44" s="642"/>
      <c r="CH44" s="642"/>
      <c r="CI44" s="676"/>
      <c r="CJ44" s="1288" t="s">
        <v>291</v>
      </c>
      <c r="CK44" s="1090"/>
      <c r="CL44" s="208"/>
      <c r="CM44" s="208"/>
      <c r="CN44" s="272"/>
      <c r="CO44" s="165"/>
      <c r="CP44" s="165"/>
      <c r="CQ44" s="175"/>
      <c r="CR44" s="511"/>
      <c r="CS44" s="676">
        <v>0.71875</v>
      </c>
      <c r="CT44" s="642"/>
      <c r="CU44" s="642"/>
      <c r="CV44" s="642"/>
      <c r="CW44" s="642"/>
      <c r="CX44" s="642"/>
      <c r="CY44" s="676"/>
      <c r="CZ44" s="1288"/>
      <c r="DA44" s="168"/>
    </row>
    <row r="45" spans="13:105" ht="15" x14ac:dyDescent="0.2">
      <c r="M45" s="278">
        <v>0.72916666666667096</v>
      </c>
      <c r="N45" s="162"/>
      <c r="O45" s="162"/>
      <c r="P45" s="162"/>
      <c r="Q45" s="278">
        <v>0.72916666666667096</v>
      </c>
      <c r="R45" s="162"/>
      <c r="S45" s="162"/>
      <c r="T45" s="162"/>
      <c r="U45" s="278">
        <v>0.72916666666667096</v>
      </c>
      <c r="V45" s="1602"/>
      <c r="W45" s="1605"/>
      <c r="X45" s="1605"/>
      <c r="Y45" s="1612"/>
      <c r="Z45" s="1605"/>
      <c r="AA45" s="1605"/>
      <c r="AB45" s="1605"/>
      <c r="AC45" s="1633"/>
      <c r="AD45" s="278">
        <v>0.72916666666667096</v>
      </c>
      <c r="AE45" s="642"/>
      <c r="AF45" s="642"/>
      <c r="AG45" s="642"/>
      <c r="AH45" s="642"/>
      <c r="AI45" s="642"/>
      <c r="AJ45" s="642"/>
      <c r="AK45" s="1663"/>
      <c r="AL45" s="384">
        <v>0.72916666666666663</v>
      </c>
      <c r="AM45" s="1072"/>
      <c r="AN45" s="351"/>
      <c r="AO45" s="351"/>
      <c r="AP45" s="452"/>
      <c r="AQ45" s="166"/>
      <c r="AR45" s="166"/>
      <c r="AS45" s="166"/>
      <c r="AT45" s="932"/>
      <c r="AU45" s="676">
        <v>0.72916666666666663</v>
      </c>
      <c r="AV45" s="642"/>
      <c r="AW45" s="642"/>
      <c r="AX45" s="642"/>
      <c r="AY45" s="642"/>
      <c r="AZ45" s="642"/>
      <c r="BA45" s="642"/>
      <c r="BB45" s="1380"/>
      <c r="BC45" s="667">
        <v>0.72916666666666663</v>
      </c>
      <c r="BD45" s="322"/>
      <c r="BE45" s="307"/>
      <c r="BF45" s="362"/>
      <c r="BG45" s="362"/>
      <c r="BH45" s="362"/>
      <c r="BI45" s="454"/>
      <c r="BJ45" s="480"/>
      <c r="BK45" s="208"/>
      <c r="BL45" s="667">
        <v>0.72916666666666663</v>
      </c>
      <c r="BM45" s="642"/>
      <c r="BN45" s="642"/>
      <c r="BO45" s="642"/>
      <c r="BP45" s="642"/>
      <c r="BQ45" s="642"/>
      <c r="BR45" s="676"/>
      <c r="BS45" s="1293"/>
      <c r="BT45" s="667">
        <v>0.72916666666666663</v>
      </c>
      <c r="BU45"/>
      <c r="BV45"/>
      <c r="BW45"/>
      <c r="BX45"/>
      <c r="BY45"/>
      <c r="BZ45"/>
      <c r="CA45"/>
      <c r="CB45"/>
      <c r="CC45" s="667">
        <v>0.72916666666666663</v>
      </c>
      <c r="CD45" s="642"/>
      <c r="CE45" s="642"/>
      <c r="CF45" s="642"/>
      <c r="CG45" s="642"/>
      <c r="CH45" s="642"/>
      <c r="CI45" s="676"/>
      <c r="CJ45" s="1288"/>
      <c r="CK45" s="1090"/>
      <c r="CL45" s="208"/>
      <c r="CM45" s="208"/>
      <c r="CN45" s="272"/>
      <c r="CO45" s="165"/>
      <c r="CP45" s="165"/>
      <c r="CQ45" s="165"/>
      <c r="CR45" s="1092"/>
      <c r="CS45" s="676">
        <v>0.72916666666666663</v>
      </c>
      <c r="CT45" s="642"/>
      <c r="CU45" s="642"/>
      <c r="CV45" s="642"/>
      <c r="CW45" s="642"/>
      <c r="CX45" s="642"/>
      <c r="CY45" s="676"/>
      <c r="CZ45" s="1288"/>
      <c r="DA45" s="168"/>
    </row>
    <row r="46" spans="13:105" ht="15" x14ac:dyDescent="0.2">
      <c r="M46" s="278">
        <v>0.73958333333333703</v>
      </c>
      <c r="N46" s="162"/>
      <c r="O46" s="162"/>
      <c r="P46" s="162"/>
      <c r="Q46" s="278">
        <v>0.73958333333333703</v>
      </c>
      <c r="R46" s="162"/>
      <c r="S46" s="162"/>
      <c r="T46" s="162"/>
      <c r="U46" s="278">
        <v>0.73958333333333703</v>
      </c>
      <c r="V46" s="1602"/>
      <c r="W46" s="1605"/>
      <c r="X46" s="1605"/>
      <c r="Y46" s="1612"/>
      <c r="Z46" s="1605"/>
      <c r="AA46" s="1605"/>
      <c r="AB46" s="1605"/>
      <c r="AC46" s="1633"/>
      <c r="AD46" s="278">
        <v>0.73958333333333703</v>
      </c>
      <c r="AE46" s="642"/>
      <c r="AF46" s="642"/>
      <c r="AG46" s="642"/>
      <c r="AH46" s="642"/>
      <c r="AI46" s="642"/>
      <c r="AJ46" s="642"/>
      <c r="AK46" s="1663"/>
      <c r="AL46" s="384">
        <v>0.73958333333333337</v>
      </c>
      <c r="AM46" s="1072"/>
      <c r="AN46" s="351"/>
      <c r="AO46" s="351"/>
      <c r="AP46" s="351"/>
      <c r="AQ46" s="351"/>
      <c r="AR46" s="580"/>
      <c r="AS46" s="166"/>
      <c r="AT46" s="932"/>
      <c r="AU46" s="676">
        <v>0.73958333333333337</v>
      </c>
      <c r="AV46" s="642"/>
      <c r="AW46" s="642"/>
      <c r="AX46" s="642"/>
      <c r="AY46" s="642"/>
      <c r="AZ46" s="642"/>
      <c r="BA46" s="642"/>
      <c r="BB46" s="1380"/>
      <c r="BC46" s="667">
        <v>0.73958333333333337</v>
      </c>
      <c r="BD46" s="322"/>
      <c r="BE46" s="307"/>
      <c r="BF46" s="362"/>
      <c r="BG46" s="362"/>
      <c r="BH46" s="362"/>
      <c r="BI46" s="454"/>
      <c r="BJ46" s="480"/>
      <c r="BK46" s="208"/>
      <c r="BL46" s="667">
        <v>0.73958333333333337</v>
      </c>
      <c r="BM46" s="642"/>
      <c r="BN46" s="642"/>
      <c r="BO46" s="642"/>
      <c r="BP46" s="642"/>
      <c r="BQ46" s="642"/>
      <c r="BR46" s="676"/>
      <c r="BS46" s="1293"/>
      <c r="BT46" s="667">
        <v>0.73958333333333337</v>
      </c>
      <c r="BU46"/>
      <c r="BV46"/>
      <c r="BW46"/>
      <c r="BX46"/>
      <c r="BY46"/>
      <c r="BZ46"/>
      <c r="CA46"/>
      <c r="CB46"/>
      <c r="CC46" s="667">
        <v>0.73958333333333337</v>
      </c>
      <c r="CD46" s="642"/>
      <c r="CE46" s="642"/>
      <c r="CF46" s="642"/>
      <c r="CG46" s="642"/>
      <c r="CH46" s="642"/>
      <c r="CI46" s="676"/>
      <c r="CJ46" s="1288"/>
      <c r="CK46" s="1090"/>
      <c r="CL46" s="208"/>
      <c r="CM46" s="208"/>
      <c r="CN46" s="208"/>
      <c r="CO46" s="166"/>
      <c r="CP46" s="166"/>
      <c r="CQ46" s="207"/>
      <c r="CR46" s="1093"/>
      <c r="CS46" s="676">
        <v>0.73958333333333337</v>
      </c>
      <c r="CT46" s="642"/>
      <c r="CU46" s="642"/>
      <c r="CV46" s="642"/>
      <c r="CW46" s="642"/>
      <c r="CX46" s="642"/>
      <c r="CY46" s="676"/>
      <c r="CZ46" s="1288"/>
      <c r="DA46" s="168"/>
    </row>
    <row r="47" spans="13:105" ht="15" x14ac:dyDescent="0.2">
      <c r="M47" s="278">
        <v>0.750000000000004</v>
      </c>
      <c r="N47" s="162"/>
      <c r="O47" s="162"/>
      <c r="P47" s="162"/>
      <c r="Q47" s="278">
        <v>0.750000000000004</v>
      </c>
      <c r="R47" s="162"/>
      <c r="S47" s="162"/>
      <c r="T47" s="162"/>
      <c r="U47" s="278">
        <v>0.750000000000004</v>
      </c>
      <c r="V47" s="1602"/>
      <c r="W47" s="1605"/>
      <c r="X47" s="1605"/>
      <c r="Y47" s="1612"/>
      <c r="Z47" s="1605"/>
      <c r="AA47" s="1605"/>
      <c r="AB47" s="1605"/>
      <c r="AC47" s="1633"/>
      <c r="AD47" s="278">
        <v>0.750000000000004</v>
      </c>
      <c r="AE47" s="642"/>
      <c r="AF47" s="642"/>
      <c r="AG47" s="642"/>
      <c r="AH47" s="642"/>
      <c r="AI47" s="642"/>
      <c r="AJ47" s="642"/>
      <c r="AK47" s="1663"/>
      <c r="AL47" s="384">
        <v>0.75</v>
      </c>
      <c r="AM47" s="1072"/>
      <c r="AN47" s="351"/>
      <c r="AO47" s="351"/>
      <c r="AP47" s="351"/>
      <c r="AQ47" s="166"/>
      <c r="AR47" s="166"/>
      <c r="AS47" s="166"/>
      <c r="AT47" s="932"/>
      <c r="AU47" s="676">
        <v>0.75</v>
      </c>
      <c r="AV47" s="642"/>
      <c r="AW47" s="642"/>
      <c r="AX47" s="642"/>
      <c r="AY47" s="642"/>
      <c r="AZ47" s="642"/>
      <c r="BA47" s="642"/>
      <c r="BB47" s="1380"/>
      <c r="BC47" s="667">
        <v>0.75</v>
      </c>
      <c r="BD47" s="322"/>
      <c r="BE47" s="307"/>
      <c r="BF47" s="362"/>
      <c r="BG47" s="362"/>
      <c r="BH47" s="362"/>
      <c r="BI47" s="454"/>
      <c r="BJ47" s="480"/>
      <c r="BK47" s="166"/>
      <c r="BL47" s="667">
        <v>0.75</v>
      </c>
      <c r="BM47" s="642"/>
      <c r="BN47" s="642"/>
      <c r="BO47" s="642"/>
      <c r="BP47" s="642"/>
      <c r="BQ47" s="642"/>
      <c r="BR47" s="676"/>
      <c r="BS47" s="1293"/>
      <c r="BT47" s="667">
        <v>0.75</v>
      </c>
      <c r="BU47"/>
      <c r="BV47"/>
      <c r="BW47"/>
      <c r="BX47"/>
      <c r="BY47"/>
      <c r="BZ47"/>
      <c r="CA47"/>
      <c r="CB47"/>
      <c r="CC47" s="667">
        <v>0.75</v>
      </c>
      <c r="CD47" s="642"/>
      <c r="CE47" s="642"/>
      <c r="CF47" s="642"/>
      <c r="CG47" s="642"/>
      <c r="CH47" s="642"/>
      <c r="CI47" s="676"/>
      <c r="CJ47" s="1288"/>
      <c r="CK47" s="935"/>
      <c r="CL47" s="166"/>
      <c r="CM47" s="166"/>
      <c r="CN47" s="166"/>
      <c r="CO47" s="166"/>
      <c r="CP47" s="166"/>
      <c r="CQ47" s="166"/>
      <c r="CR47" s="1094"/>
      <c r="CS47" s="676">
        <v>0.75</v>
      </c>
      <c r="CT47" s="642"/>
      <c r="CU47" s="642"/>
      <c r="CV47" s="642"/>
      <c r="CW47" s="642"/>
      <c r="CX47" s="642"/>
      <c r="CY47" s="676"/>
      <c r="CZ47" s="1288"/>
      <c r="DA47" s="168"/>
    </row>
    <row r="48" spans="13:105" ht="14" x14ac:dyDescent="0.2">
      <c r="M48" s="278">
        <v>0.76041666666667096</v>
      </c>
      <c r="N48" s="162"/>
      <c r="O48" s="162"/>
      <c r="P48" s="162"/>
      <c r="Q48" s="278">
        <v>0.76041666666667096</v>
      </c>
      <c r="R48" s="162"/>
      <c r="S48" s="162"/>
      <c r="T48" s="162"/>
      <c r="U48" s="278">
        <v>0.76041666666667096</v>
      </c>
      <c r="V48" s="1603"/>
      <c r="W48" s="1606"/>
      <c r="X48" s="1606"/>
      <c r="Y48" s="1613"/>
      <c r="Z48" s="1605"/>
      <c r="AA48" s="1605"/>
      <c r="AB48" s="1605"/>
      <c r="AC48" s="1633"/>
      <c r="AD48" s="278">
        <v>0.76041666666667096</v>
      </c>
      <c r="AE48" s="642"/>
      <c r="AF48" s="642"/>
      <c r="AG48" s="642"/>
      <c r="AH48" s="642"/>
      <c r="AI48" s="642"/>
      <c r="AJ48" s="642"/>
      <c r="AK48" s="1663"/>
      <c r="AL48" s="384">
        <v>0.76041666666666663</v>
      </c>
      <c r="AM48" s="1072"/>
      <c r="AN48" s="351"/>
      <c r="AO48" s="351"/>
      <c r="AP48" s="351"/>
      <c r="AQ48" s="166"/>
      <c r="AR48" s="166"/>
      <c r="AS48" s="166"/>
      <c r="AT48" s="932"/>
      <c r="AU48" s="676">
        <v>0.76041666666666663</v>
      </c>
      <c r="AV48" s="642"/>
      <c r="AW48" s="642"/>
      <c r="AX48" s="642"/>
      <c r="AY48" s="642"/>
      <c r="AZ48" s="642"/>
      <c r="BA48" s="642"/>
      <c r="BB48" s="1380"/>
      <c r="BC48" s="667">
        <v>0.76041666666666663</v>
      </c>
      <c r="BD48" s="322"/>
      <c r="BE48" s="307"/>
      <c r="BF48" s="362"/>
      <c r="BG48" s="362"/>
      <c r="BH48" s="362"/>
      <c r="BI48" s="454"/>
      <c r="BJ48" s="480"/>
      <c r="BK48" s="166"/>
      <c r="BL48" s="667">
        <v>0.76041666666666663</v>
      </c>
      <c r="BM48" s="642"/>
      <c r="BN48" s="642"/>
      <c r="BO48" s="642"/>
      <c r="BP48" s="642"/>
      <c r="BQ48" s="642"/>
      <c r="BR48" s="676"/>
      <c r="BS48" s="1293"/>
      <c r="BT48" s="667">
        <v>0.76041666666666663</v>
      </c>
      <c r="BU48" s="322"/>
      <c r="BV48" s="307"/>
      <c r="BW48" s="362"/>
      <c r="BX48" s="362"/>
      <c r="BY48" s="362"/>
      <c r="BZ48" s="454"/>
      <c r="CA48" s="480"/>
      <c r="CB48" s="166"/>
      <c r="CC48" s="667">
        <v>0.76041666666666663</v>
      </c>
      <c r="CD48" s="642"/>
      <c r="CE48" s="642"/>
      <c r="CF48" s="642"/>
      <c r="CG48" s="642"/>
      <c r="CH48" s="642"/>
      <c r="CI48" s="676"/>
      <c r="CJ48" s="1288"/>
      <c r="CK48" s="935"/>
      <c r="CL48" s="166"/>
      <c r="CM48" s="166"/>
      <c r="CN48" s="166"/>
      <c r="CO48" s="166"/>
      <c r="CP48" s="166"/>
      <c r="CQ48" s="166"/>
      <c r="CR48" s="1094"/>
      <c r="CS48" s="676">
        <v>0.76041666666666663</v>
      </c>
      <c r="CT48" s="642"/>
      <c r="CU48" s="642"/>
      <c r="CV48" s="642"/>
      <c r="CW48" s="642"/>
      <c r="CX48" s="642"/>
      <c r="CY48" s="676"/>
      <c r="CZ48" s="1288"/>
      <c r="DA48" s="168"/>
    </row>
    <row r="49" spans="13:105" ht="14" x14ac:dyDescent="0.2">
      <c r="M49" s="278">
        <v>0.77083333333333803</v>
      </c>
      <c r="N49" s="162"/>
      <c r="O49" s="162"/>
      <c r="P49" s="162"/>
      <c r="Q49" s="278">
        <v>0.77083333333333803</v>
      </c>
      <c r="R49" s="162"/>
      <c r="S49" s="162"/>
      <c r="T49" s="162"/>
      <c r="U49" s="278">
        <v>0.77083333333333803</v>
      </c>
      <c r="V49" s="168" t="s">
        <v>665</v>
      </c>
      <c r="W49" s="166"/>
      <c r="X49" s="166"/>
      <c r="Y49" s="166"/>
      <c r="Z49" s="1606"/>
      <c r="AA49" s="1606"/>
      <c r="AB49" s="1606"/>
      <c r="AC49" s="1633"/>
      <c r="AD49" s="278">
        <v>0.77083333333333803</v>
      </c>
      <c r="AE49" s="642"/>
      <c r="AF49" s="642"/>
      <c r="AG49" s="642"/>
      <c r="AH49" s="642"/>
      <c r="AI49" s="642"/>
      <c r="AJ49" s="642"/>
      <c r="AK49" s="1663"/>
      <c r="AL49" s="384">
        <v>0.77083333333333337</v>
      </c>
      <c r="AM49" s="1072"/>
      <c r="AN49" s="351"/>
      <c r="AO49" s="351"/>
      <c r="AP49" s="351"/>
      <c r="AQ49" s="166"/>
      <c r="AR49" s="166"/>
      <c r="AS49" s="166"/>
      <c r="AT49" s="932"/>
      <c r="AU49" s="676">
        <v>0.77083333333333337</v>
      </c>
      <c r="AV49" s="642"/>
      <c r="AW49" s="642"/>
      <c r="AX49" s="642"/>
      <c r="AY49" s="642"/>
      <c r="AZ49" s="642"/>
      <c r="BA49" s="642"/>
      <c r="BB49" s="1380"/>
      <c r="BC49" s="667">
        <v>0.77083333333333337</v>
      </c>
      <c r="BD49" s="322"/>
      <c r="BE49" s="307"/>
      <c r="BF49" s="362"/>
      <c r="BG49" s="362"/>
      <c r="BH49" s="362"/>
      <c r="BI49" s="454"/>
      <c r="BJ49" s="480"/>
      <c r="BK49" s="166"/>
      <c r="BL49" s="667">
        <v>0.77083333333333337</v>
      </c>
      <c r="BM49" s="642"/>
      <c r="BN49" s="642"/>
      <c r="BO49" s="642"/>
      <c r="BP49" s="642"/>
      <c r="BQ49" s="642"/>
      <c r="BR49" s="676"/>
      <c r="BS49" s="1293"/>
      <c r="BT49" s="667">
        <v>0.77083333333333337</v>
      </c>
      <c r="BU49" s="322"/>
      <c r="BV49" s="307"/>
      <c r="BW49" s="362"/>
      <c r="BX49" s="362"/>
      <c r="BY49" s="362"/>
      <c r="BZ49" s="454"/>
      <c r="CA49" s="480"/>
      <c r="CB49" s="166"/>
      <c r="CC49" s="667">
        <v>0.77083333333333337</v>
      </c>
      <c r="CD49" s="642"/>
      <c r="CE49" s="642"/>
      <c r="CF49" s="642"/>
      <c r="CG49" s="642"/>
      <c r="CH49" s="642"/>
      <c r="CI49" s="676"/>
      <c r="CJ49" s="1288"/>
      <c r="CK49" s="935"/>
      <c r="CL49" s="166"/>
      <c r="CM49" s="166"/>
      <c r="CN49" s="166"/>
      <c r="CO49" s="166"/>
      <c r="CP49" s="166"/>
      <c r="CQ49" s="166"/>
      <c r="CR49" s="1094"/>
      <c r="CS49" s="676">
        <v>0.77083333333333337</v>
      </c>
      <c r="CT49" s="642"/>
      <c r="CU49" s="642"/>
      <c r="CV49" s="642"/>
      <c r="CW49" s="642"/>
      <c r="CX49" s="642"/>
      <c r="CY49" s="676"/>
      <c r="CZ49" s="1288"/>
      <c r="DA49" s="168"/>
    </row>
    <row r="50" spans="13:105" ht="14" x14ac:dyDescent="0.2">
      <c r="M50" s="278">
        <v>0.781250000000005</v>
      </c>
      <c r="N50" s="162"/>
      <c r="O50" s="162"/>
      <c r="P50" s="162"/>
      <c r="Q50" s="278">
        <v>0.781250000000005</v>
      </c>
      <c r="R50" s="162"/>
      <c r="S50" s="162"/>
      <c r="T50" s="162"/>
      <c r="U50" s="278">
        <v>0.781250000000005</v>
      </c>
      <c r="V50" s="322"/>
      <c r="W50" s="351"/>
      <c r="X50" s="351"/>
      <c r="Y50" s="351"/>
      <c r="Z50" s="351"/>
      <c r="AA50" s="1126"/>
      <c r="AB50" s="351"/>
      <c r="AD50" s="278">
        <v>0.781250000000005</v>
      </c>
      <c r="AE50" s="642"/>
      <c r="AF50" s="642"/>
      <c r="AG50" s="642"/>
      <c r="AH50" s="642"/>
      <c r="AI50" s="642"/>
      <c r="AJ50" s="642"/>
      <c r="AK50" s="1663"/>
      <c r="AL50" s="384">
        <v>0.78125</v>
      </c>
      <c r="AM50" s="1072"/>
      <c r="AN50" s="351"/>
      <c r="AO50" s="351"/>
      <c r="AP50" s="351"/>
      <c r="AQ50" s="166"/>
      <c r="AR50" s="166"/>
      <c r="AS50" s="351"/>
      <c r="AT50" s="1062"/>
      <c r="AU50" s="676">
        <v>0.78125</v>
      </c>
      <c r="AV50" s="642"/>
      <c r="AW50" s="642"/>
      <c r="AX50" s="642"/>
      <c r="AY50" s="642"/>
      <c r="AZ50" s="642"/>
      <c r="BA50" s="642"/>
      <c r="BB50" s="1380"/>
      <c r="BC50" s="667">
        <v>0.78125</v>
      </c>
      <c r="BD50" s="322"/>
      <c r="BE50" s="307"/>
      <c r="BF50" s="362"/>
      <c r="BG50" s="362"/>
      <c r="BH50" s="362"/>
      <c r="BI50" s="454"/>
      <c r="BJ50" s="480"/>
      <c r="BK50" s="166"/>
      <c r="BL50" s="667">
        <v>0.78125</v>
      </c>
      <c r="BM50" s="642"/>
      <c r="BN50" s="642"/>
      <c r="BO50" s="642"/>
      <c r="BP50" s="642"/>
      <c r="BQ50" s="642"/>
      <c r="BR50" s="676"/>
      <c r="BS50" s="1293"/>
      <c r="BT50" s="667">
        <v>0.78125</v>
      </c>
      <c r="BU50" s="307"/>
      <c r="BV50" s="307"/>
      <c r="BW50" s="307"/>
      <c r="BX50" s="307"/>
      <c r="BY50" s="307"/>
      <c r="BZ50" s="454"/>
      <c r="CA50" s="480"/>
      <c r="CC50" s="667">
        <v>0.78125</v>
      </c>
      <c r="CD50" s="642"/>
      <c r="CE50" s="642"/>
      <c r="CF50" s="642"/>
      <c r="CG50" s="642"/>
      <c r="CH50" s="642"/>
      <c r="CI50" s="676"/>
      <c r="CJ50" s="1288"/>
      <c r="CK50" s="935"/>
      <c r="CL50" s="166"/>
      <c r="CM50" s="166"/>
      <c r="CN50" s="166"/>
      <c r="CO50" s="166"/>
      <c r="CP50" s="166"/>
      <c r="CQ50" s="166"/>
      <c r="CR50" s="784"/>
      <c r="CS50" s="676">
        <v>0.78125</v>
      </c>
      <c r="CT50" s="642"/>
      <c r="CU50" s="642"/>
      <c r="CV50" s="642"/>
      <c r="CW50" s="642"/>
      <c r="CX50" s="642"/>
      <c r="CY50" s="676"/>
      <c r="CZ50" s="1288"/>
      <c r="DA50" s="168"/>
    </row>
    <row r="51" spans="13:105" ht="14" x14ac:dyDescent="0.2">
      <c r="M51" s="278">
        <v>0.79166666666667196</v>
      </c>
      <c r="N51" s="358"/>
      <c r="O51" s="358"/>
      <c r="P51" s="358"/>
      <c r="Q51" s="278">
        <v>0.79166666666667196</v>
      </c>
      <c r="R51" s="358"/>
      <c r="S51" s="358"/>
      <c r="T51" s="358"/>
      <c r="U51" s="278">
        <v>0.79166666666667196</v>
      </c>
      <c r="V51" s="326"/>
      <c r="W51" s="327"/>
      <c r="X51" s="327"/>
      <c r="Y51" s="327"/>
      <c r="Z51" s="327"/>
      <c r="AA51" s="1127"/>
      <c r="AB51" s="327"/>
      <c r="AC51" s="783"/>
      <c r="AD51" s="278">
        <v>0.79166666666667196</v>
      </c>
      <c r="AE51" s="672"/>
      <c r="AF51" s="673"/>
      <c r="AG51" s="673"/>
      <c r="AH51" s="673"/>
      <c r="AI51" s="673"/>
      <c r="AJ51" s="673"/>
      <c r="AK51" s="1664"/>
      <c r="AL51" s="384">
        <v>0.79166666666666663</v>
      </c>
      <c r="AM51" s="1073"/>
      <c r="AN51" s="1074"/>
      <c r="AO51" s="1074"/>
      <c r="AP51" s="1074"/>
      <c r="AQ51" s="962"/>
      <c r="AR51" s="962"/>
      <c r="AS51" s="1074"/>
      <c r="AT51" s="1075"/>
      <c r="AU51" s="676">
        <v>0.79166666666666663</v>
      </c>
      <c r="AV51" s="672"/>
      <c r="AW51" s="673"/>
      <c r="AX51" s="673"/>
      <c r="AY51" s="673"/>
      <c r="AZ51" s="673"/>
      <c r="BA51" s="673"/>
      <c r="BB51" s="1466"/>
      <c r="BC51" s="667">
        <v>0.79166666666666663</v>
      </c>
      <c r="BD51" s="326"/>
      <c r="BE51" s="327"/>
      <c r="BF51" s="462"/>
      <c r="BG51" s="462"/>
      <c r="BH51" s="462"/>
      <c r="BI51" s="454"/>
      <c r="BJ51" s="480"/>
      <c r="BK51" s="170"/>
      <c r="BL51" s="667">
        <v>0.79166666666666663</v>
      </c>
      <c r="BM51" s="672"/>
      <c r="BN51" s="673"/>
      <c r="BO51" s="673"/>
      <c r="BP51" s="673"/>
      <c r="BQ51" s="673"/>
      <c r="BR51" s="677"/>
      <c r="BS51" s="1296"/>
      <c r="BT51" s="667">
        <v>0.79166666666666663</v>
      </c>
      <c r="BU51" s="170"/>
      <c r="BV51" s="170"/>
      <c r="BW51" s="170"/>
      <c r="BX51" s="170"/>
      <c r="BY51" s="170"/>
      <c r="BZ51" s="170"/>
      <c r="CA51" s="170"/>
      <c r="CB51" s="170"/>
      <c r="CC51" s="667">
        <v>0.79166666666666663</v>
      </c>
      <c r="CD51" s="672"/>
      <c r="CE51" s="673"/>
      <c r="CF51" s="673"/>
      <c r="CG51" s="673"/>
      <c r="CH51" s="673"/>
      <c r="CI51" s="677"/>
      <c r="CJ51" s="1289"/>
      <c r="CK51" s="984"/>
      <c r="CL51" s="962"/>
      <c r="CM51" s="962"/>
      <c r="CN51" s="962"/>
      <c r="CO51" s="962"/>
      <c r="CP51" s="962"/>
      <c r="CQ51" s="962"/>
      <c r="CR51" s="1091"/>
      <c r="CS51" s="677">
        <v>0.79166666666666663</v>
      </c>
      <c r="CT51" s="672"/>
      <c r="CU51" s="673"/>
      <c r="CV51" s="673"/>
      <c r="CW51" s="673"/>
      <c r="CX51" s="673"/>
      <c r="CY51" s="677"/>
      <c r="CZ51" s="1289"/>
      <c r="DA51" s="168"/>
    </row>
    <row r="52" spans="13:105" ht="11.25" customHeight="1" x14ac:dyDescent="0.2">
      <c r="Q52" s="286"/>
      <c r="U52" s="286"/>
      <c r="V52" s="166"/>
      <c r="W52" s="166"/>
      <c r="X52" s="166"/>
      <c r="Y52" s="166"/>
      <c r="Z52" s="166"/>
      <c r="AA52" s="166"/>
      <c r="AB52" s="166"/>
      <c r="AC52" s="166"/>
      <c r="AD52" s="668"/>
      <c r="AE52" s="383"/>
      <c r="AF52" s="383"/>
      <c r="AG52" s="383"/>
      <c r="AH52" s="383"/>
      <c r="AI52" s="383"/>
      <c r="AJ52" s="383"/>
      <c r="AK52" s="165"/>
      <c r="AL52" s="668"/>
      <c r="AM52" s="166"/>
      <c r="AN52" s="166"/>
      <c r="AO52" s="166"/>
      <c r="AP52" s="166"/>
      <c r="AS52" s="166"/>
      <c r="AT52" s="166"/>
      <c r="AU52" s="668"/>
      <c r="AV52" s="383"/>
      <c r="AW52" s="383"/>
      <c r="AX52" s="383"/>
      <c r="AY52" s="383"/>
      <c r="AZ52" s="383"/>
      <c r="BA52" s="383"/>
      <c r="BB52" s="166"/>
      <c r="BC52" s="668"/>
      <c r="BD52" s="166"/>
      <c r="BE52" s="166"/>
      <c r="BF52" s="166"/>
      <c r="BG52" s="166"/>
      <c r="BH52" s="166"/>
      <c r="BI52" s="166"/>
      <c r="BJ52" s="165"/>
      <c r="BK52" s="166"/>
      <c r="BL52" s="668"/>
      <c r="BM52" s="383"/>
      <c r="BN52" s="383"/>
      <c r="BO52" s="383"/>
      <c r="BP52" s="383"/>
      <c r="BQ52" s="383"/>
      <c r="BR52" s="383"/>
      <c r="BS52" s="165"/>
      <c r="BT52" s="668"/>
      <c r="CA52" s="161"/>
      <c r="CC52" s="668"/>
      <c r="CD52" s="383"/>
      <c r="CE52" s="383"/>
      <c r="CF52" s="383"/>
      <c r="CG52" s="383"/>
      <c r="CH52" s="383"/>
      <c r="CI52" s="383"/>
      <c r="CJ52" s="165"/>
      <c r="CK52" s="166"/>
      <c r="CL52" s="166"/>
      <c r="CM52" s="166"/>
      <c r="CN52" s="166"/>
      <c r="CO52" s="166"/>
      <c r="CP52" s="166"/>
      <c r="CQ52" s="166"/>
      <c r="CR52" s="166"/>
      <c r="CS52" s="668"/>
      <c r="CT52" s="383"/>
      <c r="CU52" s="383"/>
      <c r="CV52" s="383"/>
      <c r="CW52" s="383"/>
      <c r="CX52" s="383"/>
      <c r="CY52" s="383"/>
      <c r="CZ52" s="165"/>
    </row>
    <row r="53" spans="13:105" ht="11.25" customHeight="1" x14ac:dyDescent="0.2">
      <c r="AD53" s="383"/>
      <c r="AE53" s="383"/>
      <c r="AF53" s="383"/>
      <c r="AG53" s="383"/>
      <c r="AH53" s="383"/>
      <c r="AI53" s="383"/>
      <c r="AJ53" s="383"/>
      <c r="AL53" s="383"/>
      <c r="AU53" s="383"/>
      <c r="AV53" s="383"/>
      <c r="AW53" s="383"/>
      <c r="AX53" s="383"/>
      <c r="AY53" s="383"/>
      <c r="AZ53" s="383"/>
      <c r="BA53" s="383"/>
      <c r="BC53" s="383"/>
      <c r="BL53" s="383"/>
      <c r="BM53" s="383"/>
      <c r="BN53" s="383"/>
      <c r="BO53" s="383"/>
      <c r="BP53" s="383"/>
      <c r="BQ53" s="383"/>
      <c r="BR53" s="383"/>
      <c r="BT53" s="383"/>
      <c r="CC53" s="383"/>
      <c r="CD53" s="383"/>
      <c r="CE53" s="383"/>
      <c r="CF53" s="383"/>
      <c r="CG53" s="383"/>
      <c r="CH53" s="383"/>
      <c r="CI53" s="383"/>
      <c r="CS53" s="383"/>
      <c r="CT53" s="383"/>
      <c r="CU53" s="383"/>
      <c r="CV53" s="383"/>
      <c r="CW53" s="383"/>
      <c r="CX53" s="383"/>
      <c r="CY53" s="383"/>
    </row>
    <row r="54" spans="13:105" ht="11.25" customHeight="1" x14ac:dyDescent="0.15">
      <c r="AD54" s="441"/>
      <c r="AE54" s="441"/>
      <c r="AF54" s="441"/>
      <c r="AG54" s="441"/>
      <c r="AH54" s="441"/>
      <c r="AI54" s="441"/>
      <c r="AJ54" s="441"/>
      <c r="AL54" s="441"/>
      <c r="AU54" s="441"/>
      <c r="AV54" s="441"/>
      <c r="AW54" s="441"/>
      <c r="AX54" s="441"/>
      <c r="AY54" s="441"/>
      <c r="AZ54" s="441"/>
      <c r="BA54" s="441"/>
      <c r="BC54" s="441"/>
      <c r="BL54" s="441"/>
      <c r="BM54" s="441"/>
      <c r="BN54" s="441"/>
      <c r="BO54" s="441"/>
      <c r="BP54" s="441"/>
      <c r="BQ54" s="441"/>
      <c r="BR54" s="441"/>
      <c r="BT54" s="441"/>
      <c r="CC54" s="441"/>
      <c r="CD54" s="441"/>
      <c r="CE54" s="441"/>
      <c r="CF54" s="441"/>
      <c r="CG54" s="441"/>
      <c r="CH54" s="441"/>
      <c r="CI54" s="441"/>
      <c r="CS54" s="441"/>
      <c r="CT54" s="441"/>
      <c r="CU54" s="441"/>
      <c r="CV54" s="441"/>
      <c r="CW54" s="441"/>
      <c r="CX54" s="441"/>
      <c r="CY54" s="441"/>
    </row>
    <row r="55" spans="13:105" ht="11.25" customHeight="1" x14ac:dyDescent="0.15">
      <c r="AD55" s="441"/>
      <c r="AE55" s="441"/>
      <c r="AF55" s="441"/>
      <c r="AG55" s="441"/>
      <c r="AH55" s="441"/>
      <c r="AI55" s="441"/>
      <c r="AJ55" s="441"/>
      <c r="AL55" s="441"/>
      <c r="AU55" s="441"/>
      <c r="AV55" s="441"/>
      <c r="AW55" s="441"/>
      <c r="AX55" s="441"/>
      <c r="AY55" s="441"/>
      <c r="AZ55" s="441"/>
      <c r="BA55" s="441"/>
      <c r="BC55" s="441"/>
      <c r="BL55" s="441"/>
      <c r="BM55" s="441"/>
      <c r="BN55" s="441"/>
      <c r="BO55" s="441"/>
      <c r="BP55" s="441"/>
      <c r="BQ55" s="441"/>
      <c r="BR55" s="441"/>
      <c r="BT55" s="441"/>
      <c r="CC55" s="441"/>
      <c r="CD55" s="441"/>
      <c r="CE55" s="441"/>
      <c r="CF55" s="441"/>
      <c r="CG55" s="441"/>
      <c r="CH55" s="441"/>
      <c r="CI55" s="441"/>
      <c r="CS55" s="441"/>
      <c r="CT55" s="441"/>
      <c r="CU55" s="441"/>
      <c r="CV55" s="441"/>
      <c r="CW55" s="441"/>
      <c r="CX55" s="441"/>
      <c r="CY55" s="441"/>
    </row>
    <row r="56" spans="13:105" ht="11.25" customHeight="1" x14ac:dyDescent="0.15">
      <c r="AD56" s="441"/>
      <c r="AE56" s="441"/>
      <c r="AF56" s="441"/>
      <c r="AG56" s="441"/>
      <c r="AH56" s="441"/>
      <c r="AI56" s="441"/>
      <c r="AJ56" s="441"/>
      <c r="AL56" s="441"/>
      <c r="AU56" s="441"/>
      <c r="AV56" s="441"/>
      <c r="AW56" s="441"/>
      <c r="AX56" s="441"/>
      <c r="AY56" s="441"/>
      <c r="AZ56" s="441"/>
      <c r="BA56" s="441"/>
      <c r="BC56" s="441"/>
      <c r="BL56" s="441"/>
      <c r="BM56" s="441"/>
      <c r="BN56" s="441"/>
      <c r="BO56" s="441"/>
      <c r="BP56" s="441"/>
      <c r="BQ56" s="441"/>
      <c r="BR56" s="441"/>
      <c r="BT56" s="441"/>
      <c r="CC56" s="441"/>
      <c r="CD56" s="441"/>
      <c r="CE56" s="441"/>
      <c r="CF56" s="441"/>
      <c r="CG56" s="441"/>
      <c r="CH56" s="441"/>
      <c r="CI56" s="441"/>
      <c r="CS56" s="441"/>
      <c r="CT56" s="441"/>
      <c r="CU56" s="441"/>
      <c r="CV56" s="441"/>
      <c r="CW56" s="441"/>
      <c r="CX56" s="441"/>
      <c r="CY56" s="441"/>
    </row>
    <row r="57" spans="13:105" ht="11.25" customHeight="1" x14ac:dyDescent="0.15">
      <c r="AD57" s="441"/>
      <c r="AE57" s="441"/>
      <c r="AF57" s="441"/>
      <c r="AG57" s="441"/>
      <c r="AH57" s="441"/>
      <c r="AI57" s="441"/>
      <c r="AJ57" s="441"/>
      <c r="AL57" s="441"/>
      <c r="AU57" s="441"/>
      <c r="AV57" s="441"/>
      <c r="AW57" s="441"/>
      <c r="AX57" s="441"/>
      <c r="AY57" s="441"/>
      <c r="AZ57" s="441"/>
      <c r="BA57" s="441"/>
      <c r="BC57" s="441"/>
      <c r="BL57" s="441"/>
      <c r="BM57" s="441"/>
      <c r="BN57" s="441"/>
      <c r="BO57" s="441"/>
      <c r="BP57" s="441"/>
      <c r="BQ57" s="441"/>
      <c r="BR57" s="441"/>
      <c r="BT57" s="441"/>
      <c r="CC57" s="441"/>
      <c r="CD57" s="441"/>
      <c r="CE57" s="441"/>
      <c r="CF57" s="441"/>
      <c r="CG57" s="441"/>
      <c r="CH57" s="441"/>
      <c r="CI57" s="441"/>
      <c r="CS57" s="441"/>
      <c r="CT57" s="441"/>
      <c r="CU57" s="441"/>
      <c r="CV57" s="441"/>
      <c r="CW57" s="441"/>
      <c r="CX57" s="441"/>
      <c r="CY57" s="441"/>
    </row>
    <row r="58" spans="13:105" ht="11.25" customHeight="1" x14ac:dyDescent="0.15">
      <c r="AD58" s="441"/>
      <c r="AE58" s="441"/>
      <c r="AF58" s="441"/>
      <c r="AG58" s="441"/>
      <c r="AH58" s="441"/>
      <c r="AI58" s="441"/>
      <c r="AJ58" s="441"/>
      <c r="AL58" s="441"/>
      <c r="AU58" s="441"/>
      <c r="AV58" s="441"/>
      <c r="AW58" s="441"/>
      <c r="AX58" s="441"/>
      <c r="AY58" s="441"/>
      <c r="AZ58" s="441"/>
      <c r="BA58" s="441"/>
      <c r="BC58" s="441"/>
      <c r="BL58" s="441"/>
      <c r="BM58" s="441"/>
      <c r="BN58" s="441"/>
      <c r="BO58" s="441"/>
      <c r="BP58" s="441"/>
      <c r="BQ58" s="441"/>
      <c r="BR58" s="441"/>
      <c r="BT58" s="441"/>
      <c r="CC58" s="441"/>
      <c r="CD58" s="441"/>
      <c r="CE58" s="441"/>
      <c r="CF58" s="441"/>
      <c r="CG58" s="441"/>
      <c r="CH58" s="441"/>
      <c r="CI58" s="441"/>
      <c r="CS58" s="441"/>
      <c r="CT58" s="441"/>
      <c r="CU58" s="441"/>
      <c r="CV58" s="441"/>
      <c r="CW58" s="441"/>
      <c r="CX58" s="441"/>
      <c r="CY58" s="441"/>
    </row>
    <row r="59" spans="13:105" ht="11.25" customHeight="1" x14ac:dyDescent="0.15">
      <c r="AD59" s="441"/>
      <c r="AE59" s="441"/>
      <c r="AF59" s="441"/>
      <c r="AG59" s="441"/>
      <c r="AH59" s="441"/>
      <c r="AI59" s="441"/>
      <c r="AJ59" s="441"/>
      <c r="AL59" s="441"/>
      <c r="AU59" s="441"/>
      <c r="AV59" s="441"/>
      <c r="AW59" s="441"/>
      <c r="AX59" s="441"/>
      <c r="AY59" s="441"/>
      <c r="AZ59" s="441"/>
      <c r="BA59" s="441"/>
      <c r="BC59" s="441"/>
      <c r="BL59" s="441"/>
      <c r="BM59" s="441"/>
      <c r="BN59" s="441"/>
      <c r="BO59" s="441"/>
      <c r="BP59" s="441"/>
      <c r="BQ59" s="441"/>
      <c r="BR59" s="441"/>
      <c r="BT59" s="441"/>
      <c r="CC59" s="441"/>
      <c r="CD59" s="441"/>
      <c r="CE59" s="441"/>
      <c r="CF59" s="441"/>
      <c r="CG59" s="441"/>
      <c r="CH59" s="441"/>
      <c r="CI59" s="441"/>
      <c r="CS59" s="441"/>
      <c r="CT59" s="441"/>
      <c r="CU59" s="441"/>
      <c r="CV59" s="441"/>
      <c r="CW59" s="441"/>
      <c r="CX59" s="441"/>
      <c r="CY59" s="441"/>
    </row>
    <row r="60" spans="13:105" ht="11.25" customHeight="1" x14ac:dyDescent="0.15">
      <c r="AD60" s="441"/>
      <c r="AE60" s="441"/>
      <c r="AF60" s="441"/>
      <c r="AG60" s="441"/>
      <c r="AH60" s="441"/>
      <c r="AI60" s="441"/>
      <c r="AJ60" s="441"/>
      <c r="AL60" s="441"/>
      <c r="AU60" s="441"/>
      <c r="AV60" s="441"/>
      <c r="AW60" s="441"/>
      <c r="AX60" s="441"/>
      <c r="AY60" s="441"/>
      <c r="AZ60" s="441"/>
      <c r="BA60" s="441"/>
      <c r="BC60" s="441"/>
      <c r="BL60" s="441"/>
      <c r="BM60" s="441"/>
      <c r="BN60" s="441"/>
      <c r="BO60" s="441"/>
      <c r="BP60" s="441"/>
      <c r="BQ60" s="441"/>
      <c r="BR60" s="441"/>
      <c r="BT60" s="441"/>
      <c r="CC60" s="441"/>
      <c r="CD60" s="441"/>
      <c r="CE60" s="441"/>
      <c r="CF60" s="441"/>
      <c r="CG60" s="441"/>
      <c r="CH60" s="441"/>
      <c r="CI60" s="441"/>
      <c r="CS60" s="441"/>
      <c r="CT60" s="441"/>
      <c r="CU60" s="441"/>
      <c r="CV60" s="441"/>
      <c r="CW60" s="441"/>
      <c r="CX60" s="441"/>
      <c r="CY60" s="441"/>
    </row>
    <row r="61" spans="13:105" ht="11.25" customHeight="1" x14ac:dyDescent="0.15">
      <c r="AD61" s="441"/>
      <c r="AE61" s="441"/>
      <c r="AF61" s="441"/>
      <c r="AG61" s="441"/>
      <c r="AH61" s="441"/>
      <c r="AI61" s="441"/>
      <c r="AJ61" s="441"/>
      <c r="AL61" s="441"/>
      <c r="AU61" s="441"/>
      <c r="AV61" s="441"/>
      <c r="AW61" s="441"/>
      <c r="AX61" s="441"/>
      <c r="AY61" s="441"/>
      <c r="AZ61" s="441"/>
      <c r="BA61" s="441"/>
      <c r="BC61" s="441"/>
      <c r="BL61" s="441"/>
      <c r="BM61" s="441"/>
      <c r="BN61" s="441"/>
      <c r="BO61" s="441"/>
      <c r="BP61" s="441"/>
      <c r="BQ61" s="441"/>
      <c r="BR61" s="441"/>
      <c r="BT61" s="441"/>
      <c r="CC61" s="441"/>
      <c r="CD61" s="441"/>
      <c r="CE61" s="441"/>
      <c r="CF61" s="441"/>
      <c r="CG61" s="441"/>
      <c r="CH61" s="441"/>
      <c r="CI61" s="441"/>
      <c r="CS61" s="441"/>
      <c r="CT61" s="441"/>
      <c r="CU61" s="441"/>
      <c r="CV61" s="441"/>
      <c r="CW61" s="441"/>
      <c r="CX61" s="441"/>
      <c r="CY61" s="441"/>
    </row>
    <row r="62" spans="13:105" ht="11.25" customHeight="1" x14ac:dyDescent="0.15">
      <c r="AD62" s="441"/>
      <c r="AE62" s="441"/>
      <c r="AF62" s="441"/>
      <c r="AG62" s="441"/>
      <c r="AH62" s="441"/>
      <c r="AI62" s="441"/>
      <c r="AJ62" s="441"/>
      <c r="AL62" s="441"/>
      <c r="AU62" s="441"/>
      <c r="AV62" s="441"/>
      <c r="AW62" s="441"/>
      <c r="AX62" s="441"/>
      <c r="AY62" s="441"/>
      <c r="AZ62" s="441"/>
      <c r="BA62" s="441"/>
      <c r="BC62" s="441"/>
      <c r="BL62" s="441"/>
      <c r="BM62" s="441"/>
      <c r="BN62" s="441"/>
      <c r="BO62" s="441"/>
      <c r="BP62" s="441"/>
      <c r="BQ62" s="441"/>
      <c r="BR62" s="441"/>
      <c r="BT62" s="441"/>
      <c r="CC62" s="441"/>
      <c r="CD62" s="441"/>
      <c r="CE62" s="441"/>
      <c r="CF62" s="441"/>
      <c r="CG62" s="441"/>
      <c r="CH62" s="441"/>
      <c r="CI62" s="441"/>
      <c r="CS62" s="441"/>
      <c r="CT62" s="441"/>
      <c r="CU62" s="441"/>
      <c r="CV62" s="441"/>
      <c r="CW62" s="441"/>
      <c r="CX62" s="441"/>
      <c r="CY62" s="441"/>
    </row>
    <row r="63" spans="13:105" ht="11.25" customHeight="1" x14ac:dyDescent="0.15">
      <c r="AD63" s="441"/>
      <c r="AE63" s="441"/>
      <c r="AF63" s="441"/>
      <c r="AG63" s="441"/>
      <c r="AH63" s="441"/>
      <c r="AI63" s="441"/>
      <c r="AJ63" s="441"/>
      <c r="AL63" s="441"/>
      <c r="AU63" s="441"/>
      <c r="AV63" s="441"/>
      <c r="AW63" s="441"/>
      <c r="AX63" s="441"/>
      <c r="AY63" s="441"/>
      <c r="AZ63" s="441"/>
      <c r="BA63" s="441"/>
      <c r="BC63" s="441"/>
      <c r="BL63" s="441"/>
      <c r="BM63" s="441"/>
      <c r="BN63" s="441"/>
      <c r="BO63" s="441"/>
      <c r="BP63" s="441"/>
      <c r="BQ63" s="441"/>
      <c r="BR63" s="441"/>
      <c r="BT63" s="441"/>
      <c r="CC63" s="441"/>
      <c r="CD63" s="441"/>
      <c r="CE63" s="441"/>
      <c r="CF63" s="441"/>
      <c r="CG63" s="441"/>
      <c r="CH63" s="441"/>
      <c r="CI63" s="441"/>
      <c r="CS63" s="441"/>
      <c r="CT63" s="441"/>
      <c r="CU63" s="441"/>
      <c r="CV63" s="441"/>
      <c r="CW63" s="441"/>
      <c r="CX63" s="441"/>
      <c r="CY63" s="441"/>
    </row>
  </sheetData>
  <mergeCells count="129">
    <mergeCell ref="CD4:CI4"/>
    <mergeCell ref="CA2:CB2"/>
    <mergeCell ref="BY2:BZ2"/>
    <mergeCell ref="CJ9:CJ10"/>
    <mergeCell ref="CJ17:CJ19"/>
    <mergeCell ref="CJ37:CJ39"/>
    <mergeCell ref="CJ44:CJ51"/>
    <mergeCell ref="CT4:CY4"/>
    <mergeCell ref="CZ9:CZ10"/>
    <mergeCell ref="CZ28:CZ51"/>
    <mergeCell ref="CK4:CR4"/>
    <mergeCell ref="CO7:CO14"/>
    <mergeCell ref="CP7:CP14"/>
    <mergeCell ref="CQ7:CQ14"/>
    <mergeCell ref="CR7:CR14"/>
    <mergeCell ref="CK9:CK16"/>
    <mergeCell ref="CL9:CL16"/>
    <mergeCell ref="CM9:CM16"/>
    <mergeCell ref="CN9:CN16"/>
    <mergeCell ref="CO17:CO24"/>
    <mergeCell ref="CP17:CP24"/>
    <mergeCell ref="CQ17:CQ24"/>
    <mergeCell ref="CR17:CR24"/>
    <mergeCell ref="CK19:CK26"/>
    <mergeCell ref="A1:K1"/>
    <mergeCell ref="M1:DH1"/>
    <mergeCell ref="N27:N43"/>
    <mergeCell ref="O27:O43"/>
    <mergeCell ref="P27:P43"/>
    <mergeCell ref="R27:R43"/>
    <mergeCell ref="S27:S43"/>
    <mergeCell ref="T27:T43"/>
    <mergeCell ref="N4:P4"/>
    <mergeCell ref="N7:N23"/>
    <mergeCell ref="O7:O23"/>
    <mergeCell ref="P7:P23"/>
    <mergeCell ref="R7:R23"/>
    <mergeCell ref="S7:S23"/>
    <mergeCell ref="T7:T23"/>
    <mergeCell ref="R4:T4"/>
    <mergeCell ref="AE4:AJ4"/>
    <mergeCell ref="V4:AC4"/>
    <mergeCell ref="AK9:AK10"/>
    <mergeCell ref="AK21:AK22"/>
    <mergeCell ref="AK28:AK51"/>
    <mergeCell ref="AM4:AT4"/>
    <mergeCell ref="BD4:BK4"/>
    <mergeCell ref="BM4:BR4"/>
    <mergeCell ref="V2:Y2"/>
    <mergeCell ref="Z2:AA2"/>
    <mergeCell ref="AB2:AC2"/>
    <mergeCell ref="AM2:AP2"/>
    <mergeCell ref="AQ2:AR2"/>
    <mergeCell ref="AS2:AT2"/>
    <mergeCell ref="CO2:CP2"/>
    <mergeCell ref="CQ2:CR2"/>
    <mergeCell ref="AM11:AM22"/>
    <mergeCell ref="AN11:AN22"/>
    <mergeCell ref="AO11:AO22"/>
    <mergeCell ref="AP11:AP22"/>
    <mergeCell ref="AQ13:AQ24"/>
    <mergeCell ref="AR13:AR24"/>
    <mergeCell ref="AS21:AS32"/>
    <mergeCell ref="AT21:AT32"/>
    <mergeCell ref="AV4:BA4"/>
    <mergeCell ref="BB11:BB12"/>
    <mergeCell ref="BB19:BB21"/>
    <mergeCell ref="BB27:BB29"/>
    <mergeCell ref="BB31:BB33"/>
    <mergeCell ref="BU4:CB4"/>
    <mergeCell ref="BS9:BS10"/>
    <mergeCell ref="BS17:BS19"/>
    <mergeCell ref="V11:V22"/>
    <mergeCell ref="W11:W22"/>
    <mergeCell ref="X11:X22"/>
    <mergeCell ref="Y11:Y22"/>
    <mergeCell ref="Z13:Z24"/>
    <mergeCell ref="AA13:AA24"/>
    <mergeCell ref="AB13:AB24"/>
    <mergeCell ref="AC13:AC24"/>
    <mergeCell ref="V26:V33"/>
    <mergeCell ref="W26:W33"/>
    <mergeCell ref="X26:X33"/>
    <mergeCell ref="Y26:Y33"/>
    <mergeCell ref="Z28:Z35"/>
    <mergeCell ref="AA28:AA35"/>
    <mergeCell ref="AB28:AB35"/>
    <mergeCell ref="AC28:AC35"/>
    <mergeCell ref="CL19:CL26"/>
    <mergeCell ref="CM19:CM26"/>
    <mergeCell ref="CN19:CN26"/>
    <mergeCell ref="BU6:BU17"/>
    <mergeCell ref="BV6:BV17"/>
    <mergeCell ref="BW6:BW17"/>
    <mergeCell ref="BX6:BX17"/>
    <mergeCell ref="BY8:BY18"/>
    <mergeCell ref="BZ8:BZ18"/>
    <mergeCell ref="CA8:CA18"/>
    <mergeCell ref="CB8:CB18"/>
    <mergeCell ref="BU20:BU27"/>
    <mergeCell ref="BV20:BV27"/>
    <mergeCell ref="BW20:BW27"/>
    <mergeCell ref="BX20:BX27"/>
    <mergeCell ref="BY21:BY28"/>
    <mergeCell ref="BZ21:BZ28"/>
    <mergeCell ref="CA21:CA28"/>
    <mergeCell ref="CB21:CB28"/>
    <mergeCell ref="BU30:BU41"/>
    <mergeCell ref="BV30:BV41"/>
    <mergeCell ref="BW30:BW41"/>
    <mergeCell ref="BX30:BX41"/>
    <mergeCell ref="BY31:BY42"/>
    <mergeCell ref="BZ31:BZ42"/>
    <mergeCell ref="CA31:CA42"/>
    <mergeCell ref="CB31:CB42"/>
    <mergeCell ref="AC42:AC49"/>
    <mergeCell ref="BB35:BB37"/>
    <mergeCell ref="BB44:BB51"/>
    <mergeCell ref="BS37:BS39"/>
    <mergeCell ref="BS44:BS51"/>
    <mergeCell ref="V41:V48"/>
    <mergeCell ref="W41:W48"/>
    <mergeCell ref="X41:X48"/>
    <mergeCell ref="Y41:Y48"/>
    <mergeCell ref="Z42:Z49"/>
    <mergeCell ref="AA42:AA49"/>
    <mergeCell ref="AB42:AB49"/>
    <mergeCell ref="AA38:AA39"/>
    <mergeCell ref="X36:X37"/>
  </mergeCells>
  <phoneticPr fontId="12" type="noConversion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3D8BE-FBB8-644F-A80E-95E063292240}">
  <sheetPr codeName="Sheet14">
    <tabColor theme="4"/>
  </sheetPr>
  <dimension ref="A1:DD63"/>
  <sheetViews>
    <sheetView topLeftCell="CV4" zoomScaleNormal="100" workbookViewId="0">
      <selection activeCell="BM52" sqref="BM52"/>
    </sheetView>
  </sheetViews>
  <sheetFormatPr baseColWidth="10" defaultColWidth="6.83203125" defaultRowHeight="11.25" customHeight="1" x14ac:dyDescent="0.15"/>
  <cols>
    <col min="1" max="1" width="10.5" style="161" hidden="1" customWidth="1"/>
    <col min="2" max="2" width="8.5" style="161" hidden="1" customWidth="1"/>
    <col min="3" max="3" width="31.5" style="161" hidden="1" customWidth="1"/>
    <col min="4" max="5" width="14.5" style="161" hidden="1" customWidth="1"/>
    <col min="6" max="6" width="14.1640625" style="161" hidden="1" customWidth="1"/>
    <col min="7" max="7" width="10.1640625" style="161" hidden="1" customWidth="1"/>
    <col min="8" max="8" width="14.5" style="161" hidden="1" customWidth="1"/>
    <col min="9" max="9" width="15.5" style="161" hidden="1" customWidth="1"/>
    <col min="10" max="10" width="12" style="161" hidden="1" customWidth="1"/>
    <col min="11" max="11" width="14.5" style="161" hidden="1" customWidth="1"/>
    <col min="12" max="12" width="3.83203125" style="183" hidden="1" customWidth="1"/>
    <col min="13" max="13" width="12.5" style="161" customWidth="1"/>
    <col min="14" max="14" width="18.5" style="161" customWidth="1"/>
    <col min="15" max="15" width="19.5" style="161" customWidth="1"/>
    <col min="16" max="17" width="18.1640625" style="161" customWidth="1"/>
    <col min="18" max="18" width="12.5" style="161" customWidth="1"/>
    <col min="19" max="19" width="18.33203125" style="161" customWidth="1"/>
    <col min="20" max="20" width="18.1640625" style="161" customWidth="1"/>
    <col min="21" max="22" width="15.6640625" style="161" customWidth="1"/>
    <col min="23" max="23" width="12.5" style="161" customWidth="1"/>
    <col min="24" max="32" width="18.5" style="161" customWidth="1"/>
    <col min="33" max="33" width="19.1640625" style="161" customWidth="1"/>
    <col min="34" max="34" width="19.33203125" style="161" customWidth="1"/>
    <col min="35" max="36" width="19.1640625" style="161" customWidth="1"/>
    <col min="37" max="37" width="19.5" style="161" customWidth="1"/>
    <col min="38" max="38" width="32" style="180" customWidth="1"/>
    <col min="39" max="53" width="18.5" style="161" customWidth="1"/>
    <col min="54" max="54" width="32.5" style="180" customWidth="1"/>
    <col min="55" max="64" width="18.5" style="161" customWidth="1"/>
    <col min="65" max="65" width="19" style="161" customWidth="1"/>
    <col min="66" max="66" width="19.1640625" style="161" customWidth="1"/>
    <col min="67" max="68" width="19" style="161" customWidth="1"/>
    <col min="69" max="69" width="19.1640625" style="161" customWidth="1"/>
    <col min="70" max="70" width="32.5" style="180" customWidth="1"/>
    <col min="71" max="71" width="18.5" style="161" customWidth="1"/>
    <col min="72" max="72" width="18.5" style="180" customWidth="1"/>
    <col min="73" max="85" width="18.5" style="161" customWidth="1"/>
    <col min="86" max="86" width="30.1640625" style="180" customWidth="1"/>
    <col min="87" max="101" width="18.5" style="161" customWidth="1"/>
    <col min="102" max="102" width="30.1640625" style="180" customWidth="1"/>
    <col min="103" max="106" width="18.5" style="161" customWidth="1"/>
    <col min="107" max="16384" width="6.83203125" style="161"/>
  </cols>
  <sheetData>
    <row r="1" spans="1:108" ht="15" customHeight="1" thickBot="1" x14ac:dyDescent="0.2">
      <c r="A1" s="1402" t="s">
        <v>67</v>
      </c>
      <c r="B1" s="1402"/>
      <c r="C1" s="1402"/>
      <c r="D1" s="1402"/>
      <c r="E1" s="1402"/>
      <c r="F1" s="1402"/>
      <c r="G1" s="1402"/>
      <c r="H1" s="1402"/>
      <c r="I1" s="1402"/>
      <c r="J1" s="1402"/>
      <c r="K1" s="1402"/>
      <c r="M1" s="1727"/>
      <c r="N1" s="1727"/>
      <c r="O1" s="1727"/>
      <c r="P1" s="1727"/>
      <c r="Q1" s="1727"/>
      <c r="R1" s="1727"/>
      <c r="S1" s="1727"/>
      <c r="T1" s="1727"/>
      <c r="U1" s="1727"/>
      <c r="V1" s="1727"/>
      <c r="W1" s="1727"/>
      <c r="X1" s="1727"/>
      <c r="Y1" s="1727"/>
      <c r="Z1" s="1727"/>
      <c r="AA1" s="1727"/>
      <c r="AB1" s="1727"/>
      <c r="AC1" s="1727"/>
      <c r="AD1" s="1727"/>
      <c r="AE1" s="1727"/>
      <c r="AF1" s="1727"/>
      <c r="AG1" s="1727"/>
      <c r="AH1" s="1727"/>
      <c r="AI1" s="1727"/>
      <c r="AJ1" s="1727"/>
      <c r="AK1" s="1727"/>
      <c r="AL1" s="1727"/>
      <c r="AM1" s="1727"/>
      <c r="AN1" s="1727"/>
      <c r="AO1" s="1727"/>
      <c r="AP1" s="1727"/>
      <c r="AQ1" s="1727"/>
      <c r="AR1" s="1727"/>
      <c r="AS1" s="1727"/>
      <c r="AT1" s="1727"/>
      <c r="AU1" s="1727"/>
      <c r="AV1" s="1727"/>
      <c r="AW1" s="1727"/>
      <c r="AX1" s="1727"/>
      <c r="AY1" s="1727"/>
      <c r="AZ1" s="1727"/>
      <c r="BA1" s="1727"/>
      <c r="BB1" s="1727"/>
      <c r="BC1" s="1727"/>
      <c r="BD1" s="1727"/>
      <c r="BE1" s="1727"/>
      <c r="BF1" s="1727"/>
      <c r="BG1" s="1727"/>
      <c r="BH1" s="1727"/>
      <c r="BI1" s="1727"/>
      <c r="BJ1" s="1727"/>
      <c r="BK1" s="1727"/>
      <c r="BL1" s="1727"/>
      <c r="BM1" s="1727"/>
      <c r="BN1" s="1727"/>
      <c r="BO1" s="1727"/>
      <c r="BP1" s="1727"/>
      <c r="BQ1" s="1727"/>
      <c r="BR1" s="1727"/>
      <c r="BS1" s="1727"/>
      <c r="BT1" s="1727"/>
      <c r="BU1" s="1727"/>
      <c r="BV1" s="1727"/>
      <c r="BW1" s="1727"/>
      <c r="BX1" s="1727"/>
      <c r="BY1" s="1727"/>
      <c r="BZ1" s="1727"/>
      <c r="CA1" s="1727"/>
      <c r="CB1" s="1727"/>
      <c r="CC1" s="1727"/>
      <c r="CD1" s="1727"/>
      <c r="CE1" s="1727"/>
      <c r="CF1" s="1727"/>
      <c r="CG1" s="1727"/>
      <c r="CH1" s="1727"/>
      <c r="CI1" s="1727"/>
      <c r="CJ1" s="1727"/>
      <c r="CK1" s="1727"/>
      <c r="CL1" s="1727"/>
      <c r="CM1" s="1727"/>
      <c r="CN1" s="1727"/>
      <c r="CO1" s="1727"/>
      <c r="CP1" s="1727"/>
      <c r="CQ1" s="1727"/>
      <c r="CR1" s="1727"/>
      <c r="CS1" s="1727"/>
      <c r="CT1" s="1727"/>
      <c r="CU1" s="1727"/>
      <c r="CV1" s="1727"/>
      <c r="CW1" s="1727"/>
      <c r="CX1" s="1727"/>
      <c r="CY1" s="1727"/>
      <c r="CZ1" s="1727"/>
      <c r="DA1" s="1727"/>
      <c r="DB1" s="1727"/>
    </row>
    <row r="2" spans="1:108" ht="15" customHeight="1" thickBot="1" x14ac:dyDescent="0.2">
      <c r="A2" s="336"/>
      <c r="B2" s="336"/>
      <c r="C2" s="336"/>
      <c r="D2" s="336"/>
      <c r="E2" s="336"/>
      <c r="F2" s="336"/>
      <c r="G2" s="336"/>
      <c r="H2" s="336"/>
      <c r="I2" s="336"/>
      <c r="J2" s="336"/>
      <c r="K2" s="337"/>
      <c r="M2" s="1140" t="s">
        <v>455</v>
      </c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702"/>
      <c r="Y2" s="1702"/>
      <c r="Z2" s="1702"/>
      <c r="AA2" s="1702"/>
      <c r="AB2" s="1725" t="s">
        <v>17</v>
      </c>
      <c r="AC2" s="1725"/>
      <c r="AD2" s="1728" t="s">
        <v>69</v>
      </c>
      <c r="AE2" s="1728"/>
      <c r="AF2" s="712"/>
      <c r="AG2" s="712"/>
      <c r="AH2" s="712"/>
      <c r="AI2" s="712"/>
      <c r="AJ2" s="712"/>
      <c r="AK2" s="712"/>
      <c r="AL2" s="800"/>
      <c r="AM2" s="1136"/>
      <c r="AN2" s="1726"/>
      <c r="AO2" s="1726"/>
      <c r="AP2" s="1726"/>
      <c r="AQ2" s="1726"/>
      <c r="AR2" s="1725" t="s">
        <v>17</v>
      </c>
      <c r="AS2" s="1725"/>
      <c r="AT2" s="1725" t="s">
        <v>69</v>
      </c>
      <c r="AU2" s="1725"/>
      <c r="AV2" s="1136"/>
      <c r="AW2" s="712"/>
      <c r="AX2" s="712"/>
      <c r="AY2" s="712"/>
      <c r="AZ2" s="712"/>
      <c r="BA2" s="712"/>
      <c r="BB2" s="800"/>
      <c r="BC2" s="1136"/>
      <c r="BD2" s="1726"/>
      <c r="BE2" s="1726"/>
      <c r="BF2" s="1726"/>
      <c r="BG2" s="1726"/>
      <c r="BH2" s="1725" t="s">
        <v>17</v>
      </c>
      <c r="BI2" s="1725"/>
      <c r="BJ2" s="1725" t="s">
        <v>69</v>
      </c>
      <c r="BK2" s="1725"/>
      <c r="BL2" s="1136"/>
      <c r="BM2" s="712"/>
      <c r="BN2" s="712"/>
      <c r="BO2" s="712"/>
      <c r="BP2" s="712"/>
      <c r="BQ2" s="712"/>
      <c r="BR2" s="800"/>
      <c r="BS2" s="1136"/>
      <c r="BT2" s="1702"/>
      <c r="BU2" s="1702"/>
      <c r="BV2" s="1702"/>
      <c r="BW2" s="1702"/>
      <c r="BX2" s="1725" t="s">
        <v>17</v>
      </c>
      <c r="BY2" s="1725"/>
      <c r="BZ2" s="1725" t="s">
        <v>69</v>
      </c>
      <c r="CA2" s="1725"/>
      <c r="CB2" s="1136"/>
      <c r="CC2" s="1136"/>
      <c r="CD2" s="1136"/>
      <c r="CE2" s="1136"/>
      <c r="CF2" s="1136"/>
      <c r="CG2" s="1136"/>
      <c r="CH2" s="800"/>
      <c r="CI2" s="1136"/>
      <c r="CJ2" s="1702"/>
      <c r="CK2" s="1702"/>
      <c r="CL2" s="1702"/>
      <c r="CM2" s="1702"/>
      <c r="CN2" s="1725" t="s">
        <v>17</v>
      </c>
      <c r="CO2" s="1725"/>
      <c r="CP2" s="1725" t="s">
        <v>69</v>
      </c>
      <c r="CQ2" s="1725"/>
      <c r="CR2" s="1136"/>
      <c r="CS2" s="1136"/>
      <c r="CT2" s="1136"/>
      <c r="CU2" s="1136"/>
      <c r="CV2" s="1136"/>
      <c r="CW2" s="1136"/>
      <c r="CX2" s="800"/>
      <c r="CY2" s="799"/>
      <c r="CZ2" s="721"/>
      <c r="DA2" s="721"/>
      <c r="DB2" s="721"/>
      <c r="DC2" s="721"/>
      <c r="DD2" s="721"/>
    </row>
    <row r="3" spans="1:108" s="235" customFormat="1" ht="61.5" customHeight="1" thickBot="1" x14ac:dyDescent="0.3">
      <c r="A3" s="229" t="s">
        <v>70</v>
      </c>
      <c r="B3" s="229" t="s">
        <v>71</v>
      </c>
      <c r="C3" s="229" t="s">
        <v>72</v>
      </c>
      <c r="D3" s="229" t="s">
        <v>73</v>
      </c>
      <c r="E3" s="229" t="s">
        <v>74</v>
      </c>
      <c r="F3" s="229" t="s">
        <v>75</v>
      </c>
      <c r="G3" s="229" t="s">
        <v>76</v>
      </c>
      <c r="H3" s="229" t="s">
        <v>77</v>
      </c>
      <c r="I3" s="229" t="s">
        <v>78</v>
      </c>
      <c r="J3" s="229" t="s">
        <v>79</v>
      </c>
      <c r="K3" s="229" t="s">
        <v>80</v>
      </c>
      <c r="L3" s="230"/>
      <c r="M3" s="1140" t="s">
        <v>81</v>
      </c>
      <c r="N3" s="296">
        <v>208</v>
      </c>
      <c r="O3" s="296">
        <v>209</v>
      </c>
      <c r="P3" s="296" t="s">
        <v>82</v>
      </c>
      <c r="Q3" s="525" t="s">
        <v>83</v>
      </c>
      <c r="R3" s="525" t="s">
        <v>81</v>
      </c>
      <c r="S3" s="296">
        <v>208</v>
      </c>
      <c r="T3" s="296">
        <v>209</v>
      </c>
      <c r="U3" s="296">
        <v>203</v>
      </c>
      <c r="V3" s="525" t="s">
        <v>83</v>
      </c>
      <c r="W3" s="525" t="s">
        <v>81</v>
      </c>
      <c r="X3" s="680" t="s">
        <v>85</v>
      </c>
      <c r="Y3" s="679" t="s">
        <v>86</v>
      </c>
      <c r="Z3" s="680" t="s">
        <v>83</v>
      </c>
      <c r="AA3" s="680" t="s">
        <v>82</v>
      </c>
      <c r="AB3" s="678" t="s">
        <v>87</v>
      </c>
      <c r="AC3" s="680" t="s">
        <v>88</v>
      </c>
      <c r="AD3" s="749" t="s">
        <v>666</v>
      </c>
      <c r="AE3" s="749" t="s">
        <v>90</v>
      </c>
      <c r="AF3" s="233" t="s">
        <v>84</v>
      </c>
      <c r="AG3" s="749" t="s">
        <v>91</v>
      </c>
      <c r="AH3" s="749" t="s">
        <v>92</v>
      </c>
      <c r="AI3" s="749" t="s">
        <v>97</v>
      </c>
      <c r="AJ3" s="749" t="s">
        <v>94</v>
      </c>
      <c r="AK3" s="749" t="s">
        <v>95</v>
      </c>
      <c r="AL3" s="234"/>
      <c r="AM3" s="232" t="s">
        <v>84</v>
      </c>
      <c r="AN3" s="678" t="s">
        <v>85</v>
      </c>
      <c r="AO3" s="679" t="s">
        <v>86</v>
      </c>
      <c r="AP3" s="680" t="s">
        <v>83</v>
      </c>
      <c r="AQ3" s="680" t="s">
        <v>82</v>
      </c>
      <c r="AR3" s="680" t="s">
        <v>87</v>
      </c>
      <c r="AS3" s="680" t="s">
        <v>88</v>
      </c>
      <c r="AT3" s="680" t="s">
        <v>89</v>
      </c>
      <c r="AU3" s="680" t="s">
        <v>90</v>
      </c>
      <c r="AV3" s="232" t="s">
        <v>84</v>
      </c>
      <c r="AW3" s="749" t="s">
        <v>91</v>
      </c>
      <c r="AX3" s="749" t="s">
        <v>92</v>
      </c>
      <c r="AY3" s="749" t="s">
        <v>97</v>
      </c>
      <c r="AZ3" s="749" t="s">
        <v>94</v>
      </c>
      <c r="BA3" s="749" t="s">
        <v>95</v>
      </c>
      <c r="BB3" s="234"/>
      <c r="BC3" s="232" t="s">
        <v>84</v>
      </c>
      <c r="BD3" s="678" t="s">
        <v>85</v>
      </c>
      <c r="BE3" s="679" t="s">
        <v>86</v>
      </c>
      <c r="BF3" s="680" t="s">
        <v>83</v>
      </c>
      <c r="BG3" s="680" t="s">
        <v>82</v>
      </c>
      <c r="BH3" s="680" t="s">
        <v>87</v>
      </c>
      <c r="BI3" s="680" t="s">
        <v>88</v>
      </c>
      <c r="BJ3" s="680" t="s">
        <v>89</v>
      </c>
      <c r="BK3" s="680" t="s">
        <v>90</v>
      </c>
      <c r="BL3" s="232" t="s">
        <v>84</v>
      </c>
      <c r="BM3" s="749" t="s">
        <v>91</v>
      </c>
      <c r="BN3" s="749" t="s">
        <v>92</v>
      </c>
      <c r="BO3" s="749" t="s">
        <v>97</v>
      </c>
      <c r="BP3" s="749" t="s">
        <v>94</v>
      </c>
      <c r="BQ3" s="749" t="s">
        <v>95</v>
      </c>
      <c r="BR3" s="234"/>
      <c r="BS3" s="232" t="s">
        <v>84</v>
      </c>
      <c r="BT3" s="680" t="s">
        <v>85</v>
      </c>
      <c r="BU3" s="679" t="s">
        <v>86</v>
      </c>
      <c r="BV3" s="680" t="s">
        <v>83</v>
      </c>
      <c r="BW3" s="680" t="s">
        <v>82</v>
      </c>
      <c r="BX3" s="680" t="s">
        <v>87</v>
      </c>
      <c r="BY3" s="680" t="s">
        <v>88</v>
      </c>
      <c r="BZ3" s="680" t="s">
        <v>89</v>
      </c>
      <c r="CA3" s="680" t="s">
        <v>90</v>
      </c>
      <c r="CB3" s="232" t="s">
        <v>84</v>
      </c>
      <c r="CC3" s="749" t="s">
        <v>91</v>
      </c>
      <c r="CD3" s="749" t="s">
        <v>92</v>
      </c>
      <c r="CE3" s="749" t="s">
        <v>97</v>
      </c>
      <c r="CF3" s="749" t="s">
        <v>94</v>
      </c>
      <c r="CG3" s="749" t="s">
        <v>95</v>
      </c>
      <c r="CH3" s="234"/>
      <c r="CI3" s="232" t="s">
        <v>84</v>
      </c>
      <c r="CJ3" s="232" t="s">
        <v>85</v>
      </c>
      <c r="CK3" s="231" t="s">
        <v>86</v>
      </c>
      <c r="CL3" s="232" t="s">
        <v>83</v>
      </c>
      <c r="CM3" s="232" t="s">
        <v>82</v>
      </c>
      <c r="CN3" s="232" t="s">
        <v>87</v>
      </c>
      <c r="CO3" s="232" t="s">
        <v>88</v>
      </c>
      <c r="CP3" s="232" t="s">
        <v>89</v>
      </c>
      <c r="CQ3" s="232" t="s">
        <v>90</v>
      </c>
      <c r="CR3" s="232" t="s">
        <v>84</v>
      </c>
      <c r="CS3" s="749" t="s">
        <v>91</v>
      </c>
      <c r="CT3" s="749" t="s">
        <v>92</v>
      </c>
      <c r="CU3" s="749" t="s">
        <v>97</v>
      </c>
      <c r="CV3" s="749" t="s">
        <v>94</v>
      </c>
      <c r="CW3" s="749" t="s">
        <v>95</v>
      </c>
      <c r="CX3" s="234"/>
    </row>
    <row r="4" spans="1:108" ht="41" x14ac:dyDescent="0.25">
      <c r="A4" s="188" t="s">
        <v>98</v>
      </c>
      <c r="B4" s="189">
        <v>1</v>
      </c>
      <c r="C4" s="184" t="s">
        <v>99</v>
      </c>
      <c r="D4" s="189"/>
      <c r="E4" s="189">
        <v>9</v>
      </c>
      <c r="F4" s="189">
        <v>68</v>
      </c>
      <c r="G4" s="189"/>
      <c r="H4" s="186" t="s">
        <v>100</v>
      </c>
      <c r="I4" s="186" t="s">
        <v>101</v>
      </c>
      <c r="J4" s="186" t="s">
        <v>102</v>
      </c>
      <c r="K4" s="186" t="s">
        <v>103</v>
      </c>
      <c r="M4" s="167"/>
      <c r="N4" s="1422" t="s">
        <v>667</v>
      </c>
      <c r="O4" s="1422"/>
      <c r="P4" s="1422"/>
      <c r="Q4" s="1128"/>
      <c r="R4" s="237"/>
      <c r="S4" s="1430" t="s">
        <v>668</v>
      </c>
      <c r="T4" s="1430"/>
      <c r="U4" s="1430"/>
      <c r="V4" s="1129"/>
      <c r="W4" s="643"/>
      <c r="X4" s="1386" t="s">
        <v>669</v>
      </c>
      <c r="Y4" s="1386"/>
      <c r="Z4" s="1386"/>
      <c r="AA4" s="1386"/>
      <c r="AB4" s="1386"/>
      <c r="AC4" s="1386"/>
      <c r="AD4" s="1386"/>
      <c r="AE4" s="1386"/>
      <c r="AF4" s="570"/>
      <c r="AG4" s="1386" t="s">
        <v>670</v>
      </c>
      <c r="AH4" s="1386"/>
      <c r="AI4" s="1386"/>
      <c r="AJ4" s="1386"/>
      <c r="AK4" s="1386"/>
      <c r="AL4" s="777" t="s">
        <v>671</v>
      </c>
      <c r="AM4" s="1141"/>
      <c r="AN4" s="1386" t="s">
        <v>672</v>
      </c>
      <c r="AO4" s="1386"/>
      <c r="AP4" s="1386"/>
      <c r="AQ4" s="1386"/>
      <c r="AR4" s="1386"/>
      <c r="AS4" s="1386"/>
      <c r="AT4" s="1386"/>
      <c r="AU4" s="1386"/>
      <c r="AV4" s="788"/>
      <c r="AW4" s="1386" t="s">
        <v>673</v>
      </c>
      <c r="AX4" s="1386"/>
      <c r="AY4" s="1386"/>
      <c r="AZ4" s="1386"/>
      <c r="BA4" s="1386"/>
      <c r="BB4" s="199" t="s">
        <v>671</v>
      </c>
      <c r="BC4" s="788"/>
      <c r="BD4" s="1386" t="s">
        <v>674</v>
      </c>
      <c r="BE4" s="1386"/>
      <c r="BF4" s="1386"/>
      <c r="BG4" s="1386"/>
      <c r="BH4" s="1386"/>
      <c r="BI4" s="1386"/>
      <c r="BJ4" s="1386"/>
      <c r="BK4" s="1386"/>
      <c r="BL4" s="788"/>
      <c r="BM4" s="1386" t="s">
        <v>675</v>
      </c>
      <c r="BN4" s="1386"/>
      <c r="BO4" s="1386"/>
      <c r="BP4" s="1386"/>
      <c r="BQ4" s="1386"/>
      <c r="BR4" s="199" t="s">
        <v>676</v>
      </c>
      <c r="BS4" s="788"/>
      <c r="BT4" s="1729" t="s">
        <v>677</v>
      </c>
      <c r="BU4" s="1729"/>
      <c r="BV4" s="1729"/>
      <c r="BW4" s="1729"/>
      <c r="BX4" s="1729"/>
      <c r="BY4" s="1729"/>
      <c r="BZ4" s="1729"/>
      <c r="CA4" s="1729"/>
      <c r="CB4" s="662"/>
      <c r="CC4" s="1730" t="s">
        <v>678</v>
      </c>
      <c r="CD4" s="1730"/>
      <c r="CE4" s="1730"/>
      <c r="CF4" s="1730"/>
      <c r="CG4" s="1730"/>
      <c r="CH4" s="797" t="s">
        <v>679</v>
      </c>
      <c r="CI4" s="794"/>
      <c r="CJ4" s="1730" t="s">
        <v>680</v>
      </c>
      <c r="CK4" s="1730"/>
      <c r="CL4" s="1730"/>
      <c r="CM4" s="1730"/>
      <c r="CN4" s="1730"/>
      <c r="CO4" s="1730"/>
      <c r="CP4" s="1730"/>
      <c r="CQ4" s="1730"/>
      <c r="CR4" s="662"/>
      <c r="CS4" s="1730" t="s">
        <v>681</v>
      </c>
      <c r="CT4" s="1730"/>
      <c r="CU4" s="1730"/>
      <c r="CV4" s="1730"/>
      <c r="CW4" s="1730"/>
      <c r="CX4" s="797" t="s">
        <v>682</v>
      </c>
    </row>
    <row r="5" spans="1:108" ht="12.75" customHeight="1" x14ac:dyDescent="0.2">
      <c r="A5" s="188" t="s">
        <v>98</v>
      </c>
      <c r="B5" s="189">
        <v>1</v>
      </c>
      <c r="C5" s="189" t="s">
        <v>121</v>
      </c>
      <c r="D5" s="189">
        <v>1.5</v>
      </c>
      <c r="E5" s="189"/>
      <c r="F5" s="189">
        <v>68</v>
      </c>
      <c r="G5" s="190">
        <v>8</v>
      </c>
      <c r="H5" s="186" t="s">
        <v>122</v>
      </c>
      <c r="I5" s="186" t="s">
        <v>101</v>
      </c>
      <c r="J5" s="186" t="s">
        <v>123</v>
      </c>
      <c r="K5" s="186" t="s">
        <v>103</v>
      </c>
      <c r="M5" s="162">
        <v>0.3125</v>
      </c>
      <c r="N5" s="748" t="s">
        <v>683</v>
      </c>
      <c r="O5" s="162"/>
      <c r="P5" s="162"/>
      <c r="Q5" s="162"/>
      <c r="R5" s="489">
        <v>0.3125</v>
      </c>
      <c r="S5" s="748" t="s">
        <v>124</v>
      </c>
      <c r="T5" s="162"/>
      <c r="U5" s="162"/>
      <c r="V5" s="162"/>
      <c r="W5" s="489">
        <v>0.3125</v>
      </c>
      <c r="X5" s="773" t="s">
        <v>477</v>
      </c>
      <c r="Y5" s="562"/>
      <c r="Z5" s="400"/>
      <c r="AA5" s="400"/>
      <c r="AB5" s="400"/>
      <c r="AC5" s="400"/>
      <c r="AD5" s="400"/>
      <c r="AE5" s="401"/>
      <c r="AF5" s="676">
        <v>0.3125</v>
      </c>
      <c r="AG5" s="670" t="s">
        <v>321</v>
      </c>
      <c r="AH5" s="630"/>
      <c r="AI5" s="692"/>
      <c r="AJ5" s="692"/>
      <c r="AK5" s="740"/>
      <c r="AL5" s="402"/>
      <c r="AM5" s="489">
        <v>0.3125</v>
      </c>
      <c r="AN5" s="1096"/>
      <c r="AO5" s="986"/>
      <c r="AP5" s="986"/>
      <c r="AQ5" s="986"/>
      <c r="AR5" s="986"/>
      <c r="AS5" s="986"/>
      <c r="AT5" s="986"/>
      <c r="AU5" s="987"/>
      <c r="AV5" s="489">
        <v>0.3125</v>
      </c>
      <c r="AW5" s="670" t="s">
        <v>321</v>
      </c>
      <c r="AX5" s="630"/>
      <c r="AY5" s="692"/>
      <c r="AZ5" s="692"/>
      <c r="BA5" s="740"/>
      <c r="BB5" s="405"/>
      <c r="BC5" s="489">
        <v>0.3125</v>
      </c>
      <c r="BD5" s="985" t="s">
        <v>127</v>
      </c>
      <c r="BE5" s="998"/>
      <c r="BF5" s="986"/>
      <c r="BG5" s="986"/>
      <c r="BH5" s="986"/>
      <c r="BI5" s="986"/>
      <c r="BJ5" s="986"/>
      <c r="BK5" s="987"/>
      <c r="BL5" s="401">
        <v>0.3125</v>
      </c>
      <c r="BM5" s="670" t="s">
        <v>321</v>
      </c>
      <c r="BN5" s="630"/>
      <c r="BO5" s="692"/>
      <c r="BP5" s="692"/>
      <c r="BQ5" s="740"/>
      <c r="BR5" s="405"/>
      <c r="BS5" s="400">
        <v>0.3125</v>
      </c>
      <c r="BT5" s="1039"/>
      <c r="BU5" s="1040"/>
      <c r="BV5" s="1040"/>
      <c r="BW5" s="1040"/>
      <c r="BX5" s="1040"/>
      <c r="BY5" s="1040"/>
      <c r="BZ5" s="1040"/>
      <c r="CA5" s="1041"/>
      <c r="CB5" s="401">
        <v>0.3125</v>
      </c>
      <c r="CC5" s="655"/>
      <c r="CD5" s="655"/>
      <c r="CE5" s="655"/>
      <c r="CF5" s="655"/>
      <c r="CG5" s="655"/>
      <c r="CH5" s="548"/>
      <c r="CI5" s="401">
        <v>0.3125</v>
      </c>
      <c r="CJ5" s="1099" t="s">
        <v>480</v>
      </c>
      <c r="CK5" s="780"/>
      <c r="CL5" s="780"/>
      <c r="CM5" s="223"/>
      <c r="CN5" s="219"/>
      <c r="CO5" s="404"/>
      <c r="CP5" s="404"/>
      <c r="CQ5" s="404"/>
      <c r="CR5" s="401">
        <v>0.3125</v>
      </c>
      <c r="CS5" s="655"/>
      <c r="CT5" s="655"/>
      <c r="CU5" s="655"/>
      <c r="CV5" s="655"/>
      <c r="CW5" s="655"/>
      <c r="CX5" s="548"/>
    </row>
    <row r="6" spans="1:108" ht="12.75" customHeight="1" x14ac:dyDescent="0.2">
      <c r="A6" s="188" t="s">
        <v>98</v>
      </c>
      <c r="B6" s="189">
        <v>1</v>
      </c>
      <c r="C6" s="189" t="s">
        <v>131</v>
      </c>
      <c r="D6" s="189"/>
      <c r="E6" s="189"/>
      <c r="F6" s="189">
        <v>68</v>
      </c>
      <c r="G6" s="189"/>
      <c r="H6" s="186" t="s">
        <v>132</v>
      </c>
      <c r="I6" s="186" t="s">
        <v>101</v>
      </c>
      <c r="J6" s="186" t="s">
        <v>102</v>
      </c>
      <c r="K6" s="186" t="s">
        <v>103</v>
      </c>
      <c r="M6" s="163">
        <v>0.32291666666666669</v>
      </c>
      <c r="N6" s="348">
        <v>0.31597222222222221</v>
      </c>
      <c r="O6" s="348">
        <v>0.31944444444444448</v>
      </c>
      <c r="P6" s="349">
        <v>0.32291666666666669</v>
      </c>
      <c r="Q6" s="349">
        <v>0.3263888888888889</v>
      </c>
      <c r="R6" s="278">
        <v>0.32291666666666669</v>
      </c>
      <c r="S6" s="348">
        <v>0.31597222222222221</v>
      </c>
      <c r="T6" s="348">
        <v>0.31944444444444448</v>
      </c>
      <c r="U6" s="349">
        <v>0.32291666666666669</v>
      </c>
      <c r="V6" s="349">
        <v>0.3263888888888889</v>
      </c>
      <c r="W6" s="278">
        <v>0.32291666666666669</v>
      </c>
      <c r="X6" s="412"/>
      <c r="Y6" s="51"/>
      <c r="Z6" s="51"/>
      <c r="AA6" s="51"/>
      <c r="AB6" s="51"/>
      <c r="AC6" s="51"/>
      <c r="AD6" s="51"/>
      <c r="AE6" s="344"/>
      <c r="AF6" s="676">
        <v>0.32291666666666669</v>
      </c>
      <c r="AG6" s="775"/>
      <c r="AH6" s="515"/>
      <c r="AI6" s="515"/>
      <c r="AJ6" s="630"/>
      <c r="AK6" s="740"/>
      <c r="AL6" s="409"/>
      <c r="AM6" s="278">
        <v>0.32291666666666669</v>
      </c>
      <c r="AN6" s="935"/>
      <c r="AO6" s="166"/>
      <c r="AP6" s="166"/>
      <c r="AQ6" s="166"/>
      <c r="AR6" s="166"/>
      <c r="AS6" s="166"/>
      <c r="AT6" s="166"/>
      <c r="AU6" s="932"/>
      <c r="AV6" s="278">
        <v>0.32291666666666669</v>
      </c>
      <c r="AW6" s="758">
        <v>0.32291666666666669</v>
      </c>
      <c r="AX6" s="515">
        <v>0.3263888888888889</v>
      </c>
      <c r="AY6" s="515">
        <v>0.3298611111111111</v>
      </c>
      <c r="AZ6" s="630"/>
      <c r="BA6" s="740"/>
      <c r="BB6" s="410"/>
      <c r="BC6" s="278">
        <v>0.32291666666666669</v>
      </c>
      <c r="BD6" s="935"/>
      <c r="BE6" s="166"/>
      <c r="BF6" s="166"/>
      <c r="BG6" s="166"/>
      <c r="BH6" s="166"/>
      <c r="BI6" s="166"/>
      <c r="BJ6" s="166"/>
      <c r="BK6" s="932"/>
      <c r="BL6" s="352">
        <v>0.32291666666666669</v>
      </c>
      <c r="BM6" s="758">
        <v>0.32291666666666669</v>
      </c>
      <c r="BN6" s="515">
        <v>0.3263888888888889</v>
      </c>
      <c r="BO6" s="515">
        <v>0.3298611111111111</v>
      </c>
      <c r="BP6" s="630"/>
      <c r="BQ6" s="740"/>
      <c r="BR6" s="410"/>
      <c r="BS6" s="163">
        <v>0.32291666666666669</v>
      </c>
      <c r="BT6" s="997"/>
      <c r="BU6" s="51"/>
      <c r="BV6" s="51"/>
      <c r="BW6" s="51"/>
      <c r="BX6" s="51"/>
      <c r="BY6" s="51"/>
      <c r="BZ6" s="51"/>
      <c r="CA6" s="973"/>
      <c r="CB6" s="352">
        <v>0.32291666666666669</v>
      </c>
      <c r="CC6" s="457"/>
      <c r="CD6" s="457"/>
      <c r="CE6" s="457"/>
      <c r="CF6" s="786"/>
      <c r="CG6" s="786"/>
      <c r="CH6" s="633"/>
      <c r="CI6" s="352">
        <v>0.32291666666666669</v>
      </c>
      <c r="CJ6" s="798"/>
      <c r="CK6" s="791"/>
      <c r="CL6" s="791"/>
      <c r="CN6" s="306">
        <v>0.31944444444444448</v>
      </c>
      <c r="CO6" s="306">
        <v>0.32291666666666669</v>
      </c>
      <c r="CP6" s="306">
        <v>0.3263888888888889</v>
      </c>
      <c r="CQ6" s="306">
        <v>0.3298611111111111</v>
      </c>
      <c r="CR6" s="352">
        <v>0.32291666666666669</v>
      </c>
      <c r="CS6" s="457"/>
      <c r="CT6" s="457"/>
      <c r="CU6" s="457"/>
      <c r="CV6" s="786"/>
      <c r="CW6" s="786"/>
      <c r="CX6" s="633"/>
    </row>
    <row r="7" spans="1:108" ht="12.75" customHeight="1" x14ac:dyDescent="0.2">
      <c r="A7" s="188" t="s">
        <v>98</v>
      </c>
      <c r="B7" s="189">
        <v>2</v>
      </c>
      <c r="C7" s="189" t="s">
        <v>133</v>
      </c>
      <c r="D7" s="189"/>
      <c r="E7" s="189">
        <v>9</v>
      </c>
      <c r="F7" s="189">
        <v>67</v>
      </c>
      <c r="G7" s="189"/>
      <c r="H7" s="186" t="s">
        <v>100</v>
      </c>
      <c r="I7" s="186" t="s">
        <v>101</v>
      </c>
      <c r="J7" s="186" t="s">
        <v>102</v>
      </c>
      <c r="K7" s="186" t="s">
        <v>103</v>
      </c>
      <c r="M7" s="163">
        <v>0.33333333333333298</v>
      </c>
      <c r="N7" s="1732" t="s">
        <v>684</v>
      </c>
      <c r="O7" s="1732" t="s">
        <v>685</v>
      </c>
      <c r="P7" s="1732" t="s">
        <v>686</v>
      </c>
      <c r="Q7" s="1732" t="s">
        <v>687</v>
      </c>
      <c r="R7" s="278">
        <v>0.33333333333333298</v>
      </c>
      <c r="S7" s="1283" t="s">
        <v>688</v>
      </c>
      <c r="T7" s="1283" t="s">
        <v>265</v>
      </c>
      <c r="U7" s="1283" t="s">
        <v>266</v>
      </c>
      <c r="V7" s="1731" t="s">
        <v>689</v>
      </c>
      <c r="W7" s="278">
        <v>0.33333333333333298</v>
      </c>
      <c r="X7" s="412"/>
      <c r="Y7" s="51"/>
      <c r="Z7" s="51"/>
      <c r="AA7" s="51"/>
      <c r="AB7" s="51"/>
      <c r="AC7" s="51"/>
      <c r="AD7" s="51"/>
      <c r="AE7" s="344"/>
      <c r="AF7" s="676">
        <v>0.33333333333333331</v>
      </c>
      <c r="AG7" s="1705" t="s">
        <v>690</v>
      </c>
      <c r="AH7" s="1706" t="s">
        <v>691</v>
      </c>
      <c r="AI7" s="1706" t="s">
        <v>692</v>
      </c>
      <c r="AJ7" s="617"/>
      <c r="AK7" s="778"/>
      <c r="AL7" s="414"/>
      <c r="AM7" s="572">
        <v>0.33333333333333331</v>
      </c>
      <c r="AN7" s="935"/>
      <c r="AO7" s="166"/>
      <c r="AP7" s="166"/>
      <c r="AQ7" s="166"/>
      <c r="AR7" s="166"/>
      <c r="AS7" s="166"/>
      <c r="AT7" s="166"/>
      <c r="AU7" s="932"/>
      <c r="AV7" s="572">
        <v>0.33333333333333331</v>
      </c>
      <c r="AW7" s="1687" t="s">
        <v>693</v>
      </c>
      <c r="AX7" s="1688" t="s">
        <v>694</v>
      </c>
      <c r="AY7" s="1688" t="s">
        <v>695</v>
      </c>
      <c r="AZ7" s="617"/>
      <c r="BA7" s="778"/>
      <c r="BB7" s="415"/>
      <c r="BC7" s="572">
        <v>0.33333333333333331</v>
      </c>
      <c r="BD7" s="935"/>
      <c r="BE7" s="166"/>
      <c r="BF7" s="166"/>
      <c r="BG7" s="166"/>
      <c r="BH7" s="166"/>
      <c r="BI7" s="166"/>
      <c r="BJ7" s="166"/>
      <c r="BK7" s="932"/>
      <c r="BL7" s="370">
        <v>0.33333333333333331</v>
      </c>
      <c r="BM7" s="1693" t="s">
        <v>696</v>
      </c>
      <c r="BN7" s="1696" t="s">
        <v>697</v>
      </c>
      <c r="BO7" s="1696" t="s">
        <v>698</v>
      </c>
      <c r="BP7" s="1155"/>
      <c r="BQ7" s="1156"/>
      <c r="BR7" s="415"/>
      <c r="BS7" s="350">
        <v>0.33333333333333331</v>
      </c>
      <c r="BT7" s="1042"/>
      <c r="BU7" s="1031"/>
      <c r="BV7" s="1031"/>
      <c r="BW7" s="1031"/>
      <c r="BX7" s="51"/>
      <c r="BY7" s="51"/>
      <c r="BZ7" s="51"/>
      <c r="CA7" s="973"/>
      <c r="CB7" s="370">
        <v>0.33333333333333331</v>
      </c>
      <c r="CC7" s="332"/>
      <c r="CD7" s="332"/>
      <c r="CE7" s="332"/>
      <c r="CF7" s="756"/>
      <c r="CG7" s="787"/>
      <c r="CH7" s="795"/>
      <c r="CI7" s="370">
        <v>0.33333333333333331</v>
      </c>
      <c r="CJ7" s="464"/>
      <c r="CK7" s="383"/>
      <c r="CL7" s="383"/>
      <c r="CN7" s="1677" t="s">
        <v>699</v>
      </c>
      <c r="CO7" s="1677" t="s">
        <v>700</v>
      </c>
      <c r="CP7" s="1677" t="s">
        <v>701</v>
      </c>
      <c r="CQ7" s="1681" t="s">
        <v>702</v>
      </c>
      <c r="CR7" s="370">
        <v>0.33333333333333331</v>
      </c>
      <c r="CS7" s="332"/>
      <c r="CT7" s="332"/>
      <c r="CU7" s="332"/>
      <c r="CV7" s="756"/>
      <c r="CW7" s="787"/>
      <c r="CX7" s="795"/>
    </row>
    <row r="8" spans="1:108" ht="12.75" customHeight="1" x14ac:dyDescent="0.2">
      <c r="A8" s="188" t="s">
        <v>98</v>
      </c>
      <c r="B8" s="189">
        <v>2</v>
      </c>
      <c r="C8" s="189" t="s">
        <v>168</v>
      </c>
      <c r="D8" s="189">
        <v>1.5</v>
      </c>
      <c r="E8" s="189"/>
      <c r="F8" s="189">
        <v>67</v>
      </c>
      <c r="G8" s="190">
        <v>8</v>
      </c>
      <c r="H8" s="186" t="s">
        <v>169</v>
      </c>
      <c r="I8" s="186" t="s">
        <v>101</v>
      </c>
      <c r="J8" s="186" t="s">
        <v>102</v>
      </c>
      <c r="K8" s="186" t="s">
        <v>103</v>
      </c>
      <c r="M8" s="163">
        <v>0.34375</v>
      </c>
      <c r="N8" s="1732"/>
      <c r="O8" s="1732"/>
      <c r="P8" s="1732"/>
      <c r="Q8" s="1732"/>
      <c r="R8" s="278">
        <v>0.34375</v>
      </c>
      <c r="S8" s="1283"/>
      <c r="T8" s="1283"/>
      <c r="U8" s="1283"/>
      <c r="V8" s="1731"/>
      <c r="W8" s="278">
        <v>0.34375</v>
      </c>
      <c r="X8" s="412"/>
      <c r="Y8" s="51"/>
      <c r="Z8" s="51"/>
      <c r="AA8" s="51"/>
      <c r="AB8" s="51"/>
      <c r="AC8" s="51"/>
      <c r="AD8" s="51"/>
      <c r="AE8" s="344"/>
      <c r="AF8" s="676">
        <v>0.34375</v>
      </c>
      <c r="AG8" s="1705"/>
      <c r="AH8" s="1706"/>
      <c r="AI8" s="1706"/>
      <c r="AJ8" s="617"/>
      <c r="AK8" s="778"/>
      <c r="AL8" s="414"/>
      <c r="AM8" s="572">
        <v>0.34375</v>
      </c>
      <c r="AN8" s="935"/>
      <c r="AO8" s="166"/>
      <c r="AP8" s="166"/>
      <c r="AQ8" s="166"/>
      <c r="AR8" s="166"/>
      <c r="AS8" s="166"/>
      <c r="AT8" s="166"/>
      <c r="AU8" s="932"/>
      <c r="AV8" s="572">
        <v>0.34375</v>
      </c>
      <c r="AW8" s="1687"/>
      <c r="AX8" s="1688"/>
      <c r="AY8" s="1688"/>
      <c r="AZ8" s="617">
        <v>0.34722222222222227</v>
      </c>
      <c r="BA8" s="778">
        <v>0.35069444444444442</v>
      </c>
      <c r="BB8" s="319"/>
      <c r="BC8" s="572">
        <v>0.34375</v>
      </c>
      <c r="BD8" s="935"/>
      <c r="BE8" s="166"/>
      <c r="BF8" s="166"/>
      <c r="BG8" s="166"/>
      <c r="BH8" s="166"/>
      <c r="BI8" s="166"/>
      <c r="BJ8" s="166"/>
      <c r="BK8" s="932"/>
      <c r="BL8" s="370">
        <v>0.34375</v>
      </c>
      <c r="BM8" s="1693"/>
      <c r="BN8" s="1696"/>
      <c r="BO8" s="1696"/>
      <c r="BP8" s="1155">
        <v>0.34722222222222227</v>
      </c>
      <c r="BQ8" s="1156">
        <v>0.35069444444444442</v>
      </c>
      <c r="BR8" s="319"/>
      <c r="BS8" s="350">
        <v>0.34375</v>
      </c>
      <c r="BT8" s="1042"/>
      <c r="BU8" s="1031"/>
      <c r="BV8" s="1031"/>
      <c r="BW8" s="1031"/>
      <c r="BX8" s="51"/>
      <c r="BY8" s="51"/>
      <c r="BZ8" s="51"/>
      <c r="CA8" s="973"/>
      <c r="CB8" s="370">
        <v>0.34375</v>
      </c>
      <c r="CC8" s="332"/>
      <c r="CD8" s="332"/>
      <c r="CE8" s="332"/>
      <c r="CF8" s="756"/>
      <c r="CG8" s="332"/>
      <c r="CH8" s="363"/>
      <c r="CI8" s="370">
        <v>0.34375</v>
      </c>
      <c r="CJ8" s="306">
        <v>0.34027777777777773</v>
      </c>
      <c r="CK8" s="306">
        <v>0.34375</v>
      </c>
      <c r="CL8" s="408">
        <v>0.34722222222222227</v>
      </c>
      <c r="CM8" s="408">
        <v>0.35069444444444442</v>
      </c>
      <c r="CN8" s="1678"/>
      <c r="CO8" s="1678"/>
      <c r="CP8" s="1678"/>
      <c r="CQ8" s="1682"/>
      <c r="CR8" s="370">
        <v>0.34375</v>
      </c>
      <c r="CS8" s="332"/>
      <c r="CT8" s="332"/>
      <c r="CU8" s="332"/>
      <c r="CV8" s="756"/>
      <c r="CW8" s="332"/>
      <c r="CX8" s="363"/>
    </row>
    <row r="9" spans="1:108" ht="12.75" customHeight="1" x14ac:dyDescent="0.2">
      <c r="A9" s="188" t="s">
        <v>98</v>
      </c>
      <c r="B9" s="189">
        <v>2</v>
      </c>
      <c r="C9" s="189" t="s">
        <v>173</v>
      </c>
      <c r="D9" s="189"/>
      <c r="E9" s="189"/>
      <c r="F9" s="189">
        <v>67</v>
      </c>
      <c r="G9" s="189"/>
      <c r="H9" s="186" t="s">
        <v>100</v>
      </c>
      <c r="I9" s="186" t="s">
        <v>101</v>
      </c>
      <c r="J9" s="186" t="s">
        <v>102</v>
      </c>
      <c r="K9" s="186" t="s">
        <v>103</v>
      </c>
      <c r="M9" s="163">
        <v>0.35416666666666702</v>
      </c>
      <c r="N9" s="1732"/>
      <c r="O9" s="1732"/>
      <c r="P9" s="1732"/>
      <c r="Q9" s="1732"/>
      <c r="R9" s="278">
        <v>0.35416666666666702</v>
      </c>
      <c r="S9" s="1283"/>
      <c r="T9" s="1283"/>
      <c r="U9" s="1283"/>
      <c r="V9" s="1731"/>
      <c r="W9" s="278">
        <v>0.35416666666666702</v>
      </c>
      <c r="X9"/>
      <c r="Y9" s="51"/>
      <c r="Z9" s="51"/>
      <c r="AA9" s="51"/>
      <c r="AB9" s="51"/>
      <c r="AC9" s="51"/>
      <c r="AD9" s="51"/>
      <c r="AE9" s="344"/>
      <c r="AF9" s="676">
        <v>0.35416666666666669</v>
      </c>
      <c r="AG9" s="1705"/>
      <c r="AH9" s="1706"/>
      <c r="AI9" s="1706"/>
      <c r="AJ9" s="1712" t="s">
        <v>703</v>
      </c>
      <c r="AK9" s="1714" t="s">
        <v>704</v>
      </c>
      <c r="AL9" s="414"/>
      <c r="AM9" s="572">
        <v>0.35416666666666669</v>
      </c>
      <c r="AN9" s="935"/>
      <c r="AO9" s="166"/>
      <c r="AP9" s="166"/>
      <c r="AQ9" s="166"/>
      <c r="AR9" s="166"/>
      <c r="AS9" s="166"/>
      <c r="AT9" s="166"/>
      <c r="AU9" s="932"/>
      <c r="AV9" s="572">
        <v>0.35416666666666669</v>
      </c>
      <c r="AW9" s="1687"/>
      <c r="AX9" s="1688"/>
      <c r="AY9" s="1688"/>
      <c r="AZ9" s="1690" t="s">
        <v>705</v>
      </c>
      <c r="BA9" s="1692" t="s">
        <v>706</v>
      </c>
      <c r="BB9" s="319"/>
      <c r="BC9" s="572">
        <v>0.35416666666666669</v>
      </c>
      <c r="BD9" s="935"/>
      <c r="BE9" s="166"/>
      <c r="BF9" s="166"/>
      <c r="BG9" s="166"/>
      <c r="BH9" s="166"/>
      <c r="BI9" s="166"/>
      <c r="BJ9" s="166"/>
      <c r="BK9" s="932"/>
      <c r="BL9" s="370">
        <v>0.35416666666666669</v>
      </c>
      <c r="BM9" s="1693"/>
      <c r="BN9" s="1696"/>
      <c r="BO9" s="1696"/>
      <c r="BP9" s="1744" t="s">
        <v>707</v>
      </c>
      <c r="BQ9" s="1738" t="s">
        <v>708</v>
      </c>
      <c r="BR9" s="319"/>
      <c r="BS9" s="350">
        <v>0.35416666666666669</v>
      </c>
      <c r="BT9" s="1042"/>
      <c r="BU9" s="1031"/>
      <c r="BV9" s="1031"/>
      <c r="BW9" s="1031"/>
      <c r="BX9" s="51"/>
      <c r="BY9" s="51"/>
      <c r="BZ9" s="51"/>
      <c r="CA9" s="973"/>
      <c r="CB9" s="370">
        <v>0.35416666666666669</v>
      </c>
      <c r="CC9" s="332"/>
      <c r="CD9" s="332"/>
      <c r="CE9" s="332"/>
      <c r="CF9" s="756"/>
      <c r="CG9" s="332"/>
      <c r="CH9" s="363"/>
      <c r="CI9" s="370">
        <v>0.35416666666666669</v>
      </c>
      <c r="CJ9" s="1674" t="s">
        <v>709</v>
      </c>
      <c r="CK9" s="1677" t="s">
        <v>710</v>
      </c>
      <c r="CL9" s="1677" t="s">
        <v>711</v>
      </c>
      <c r="CM9" s="1677" t="s">
        <v>712</v>
      </c>
      <c r="CN9" s="1678"/>
      <c r="CO9" s="1678"/>
      <c r="CP9" s="1678"/>
      <c r="CQ9" s="1682"/>
      <c r="CR9" s="370">
        <v>0.35416666666666669</v>
      </c>
      <c r="CS9" s="332"/>
      <c r="CT9" s="332"/>
      <c r="CU9" s="332"/>
      <c r="CV9" s="756"/>
      <c r="CW9" s="332"/>
      <c r="CX9" s="363"/>
    </row>
    <row r="10" spans="1:108" ht="12.5" customHeight="1" x14ac:dyDescent="0.2">
      <c r="A10" s="188" t="s">
        <v>98</v>
      </c>
      <c r="B10" s="186">
        <v>2</v>
      </c>
      <c r="C10" s="188" t="s">
        <v>199</v>
      </c>
      <c r="D10" s="189"/>
      <c r="E10" s="189"/>
      <c r="F10" s="189">
        <v>67</v>
      </c>
      <c r="G10" s="189"/>
      <c r="H10" s="186" t="s">
        <v>122</v>
      </c>
      <c r="I10" s="186" t="s">
        <v>101</v>
      </c>
      <c r="J10" s="186" t="s">
        <v>123</v>
      </c>
      <c r="K10" s="186" t="s">
        <v>103</v>
      </c>
      <c r="M10" s="163">
        <v>0.36458333333333298</v>
      </c>
      <c r="N10" s="1732"/>
      <c r="O10" s="1732"/>
      <c r="P10" s="1732"/>
      <c r="Q10" s="1732"/>
      <c r="R10" s="278">
        <v>0.36458333333333298</v>
      </c>
      <c r="S10" s="1283"/>
      <c r="T10" s="1283"/>
      <c r="U10" s="1283"/>
      <c r="V10" s="1731"/>
      <c r="W10" s="278">
        <v>0.36458333333333298</v>
      </c>
      <c r="X10" s="1029">
        <v>0.3611111111111111</v>
      </c>
      <c r="Y10" s="877">
        <v>0.36458333333333331</v>
      </c>
      <c r="Z10" s="339">
        <v>0.36805555555555558</v>
      </c>
      <c r="AA10" s="339">
        <v>0.37152777777777773</v>
      </c>
      <c r="AB10" s="166"/>
      <c r="AC10" s="166"/>
      <c r="AD10" s="166"/>
      <c r="AE10" s="167"/>
      <c r="AF10" s="676">
        <v>0.36458333333333331</v>
      </c>
      <c r="AG10" s="1705"/>
      <c r="AH10" s="1706"/>
      <c r="AI10" s="1706"/>
      <c r="AJ10" s="1712"/>
      <c r="AK10" s="1714"/>
      <c r="AL10" s="414"/>
      <c r="AM10" s="572">
        <v>0.36458333333333331</v>
      </c>
      <c r="AN10" s="935"/>
      <c r="AO10" s="166"/>
      <c r="AP10" s="166"/>
      <c r="AQ10" s="166"/>
      <c r="AR10" s="166"/>
      <c r="AS10" s="166"/>
      <c r="AT10" s="166"/>
      <c r="AU10" s="932"/>
      <c r="AV10" s="572">
        <v>0.36458333333333331</v>
      </c>
      <c r="AW10" s="1687"/>
      <c r="AX10" s="1688"/>
      <c r="AY10" s="1688"/>
      <c r="AZ10" s="1690"/>
      <c r="BA10" s="1692"/>
      <c r="BB10" s="319"/>
      <c r="BC10" s="572">
        <v>0.36458333333333331</v>
      </c>
      <c r="BD10" s="935"/>
      <c r="BE10" s="166"/>
      <c r="BF10" s="166"/>
      <c r="BG10" s="166"/>
      <c r="BH10" s="166"/>
      <c r="BI10" s="166"/>
      <c r="BJ10" s="166"/>
      <c r="BK10" s="932"/>
      <c r="BL10" s="370">
        <v>0.36458333333333331</v>
      </c>
      <c r="BM10" s="1693"/>
      <c r="BN10" s="1696"/>
      <c r="BO10" s="1696"/>
      <c r="BP10" s="1744"/>
      <c r="BQ10" s="1738"/>
      <c r="BR10" s="319"/>
      <c r="BS10" s="350">
        <v>0.36458333333333331</v>
      </c>
      <c r="BT10" s="1042"/>
      <c r="BU10" s="1031"/>
      <c r="BV10" s="1031"/>
      <c r="BW10" s="1031"/>
      <c r="BX10" s="1031"/>
      <c r="BY10" s="1031"/>
      <c r="BZ10" s="1031"/>
      <c r="CA10" s="1043"/>
      <c r="CB10" s="370">
        <v>0.36458333333333331</v>
      </c>
      <c r="CC10" s="332"/>
      <c r="CD10" s="332"/>
      <c r="CE10" s="332"/>
      <c r="CF10" s="756"/>
      <c r="CG10" s="332"/>
      <c r="CH10" s="363"/>
      <c r="CI10" s="370">
        <v>0.36458333333333331</v>
      </c>
      <c r="CJ10" s="1675"/>
      <c r="CK10" s="1678"/>
      <c r="CL10" s="1678"/>
      <c r="CM10" s="1678"/>
      <c r="CN10" s="1678"/>
      <c r="CO10" s="1678"/>
      <c r="CP10" s="1678"/>
      <c r="CQ10" s="1682"/>
      <c r="CR10" s="370">
        <v>0.36458333333333331</v>
      </c>
      <c r="CS10" s="332"/>
      <c r="CT10" s="332"/>
      <c r="CU10" s="332"/>
      <c r="CV10" s="756"/>
      <c r="CW10" s="332"/>
      <c r="CX10" s="363"/>
    </row>
    <row r="11" spans="1:108" ht="12.75" customHeight="1" x14ac:dyDescent="0.2">
      <c r="A11" s="188" t="s">
        <v>98</v>
      </c>
      <c r="B11" s="189">
        <v>3</v>
      </c>
      <c r="C11" s="189" t="s">
        <v>200</v>
      </c>
      <c r="D11" s="189"/>
      <c r="E11" s="189">
        <v>9</v>
      </c>
      <c r="F11" s="189">
        <v>64</v>
      </c>
      <c r="G11" s="189"/>
      <c r="H11" s="186" t="s">
        <v>201</v>
      </c>
      <c r="I11" s="186" t="s">
        <v>202</v>
      </c>
      <c r="J11" s="186" t="s">
        <v>102</v>
      </c>
      <c r="K11" s="186" t="s">
        <v>203</v>
      </c>
      <c r="M11" s="163">
        <v>0.375</v>
      </c>
      <c r="N11" s="1732"/>
      <c r="O11" s="1732"/>
      <c r="P11" s="1732"/>
      <c r="Q11" s="1732"/>
      <c r="R11" s="278">
        <v>0.375</v>
      </c>
      <c r="S11" s="1283"/>
      <c r="T11" s="1283"/>
      <c r="U11" s="1283"/>
      <c r="V11" s="1731"/>
      <c r="W11" s="278">
        <v>0.375</v>
      </c>
      <c r="X11" s="1379" t="s">
        <v>383</v>
      </c>
      <c r="Y11" s="1284" t="s">
        <v>384</v>
      </c>
      <c r="Z11" s="1284" t="s">
        <v>206</v>
      </c>
      <c r="AA11" s="1284" t="s">
        <v>386</v>
      </c>
      <c r="AB11" s="166"/>
      <c r="AC11" s="166"/>
      <c r="AD11" s="166"/>
      <c r="AE11" s="167"/>
      <c r="AF11" s="676">
        <v>0.375</v>
      </c>
      <c r="AG11" s="1705"/>
      <c r="AH11" s="1706"/>
      <c r="AI11" s="1706"/>
      <c r="AJ11" s="1712"/>
      <c r="AK11" s="1714"/>
      <c r="AL11" s="414"/>
      <c r="AM11" s="572">
        <v>0.375</v>
      </c>
      <c r="AN11" s="935"/>
      <c r="AO11" s="166"/>
      <c r="AP11" s="166"/>
      <c r="AQ11" s="166"/>
      <c r="AR11" s="166"/>
      <c r="AS11" s="166"/>
      <c r="AT11" s="166"/>
      <c r="AU11" s="932"/>
      <c r="AV11" s="572">
        <v>0.375</v>
      </c>
      <c r="AW11" s="1687"/>
      <c r="AX11" s="1688"/>
      <c r="AY11" s="1688"/>
      <c r="AZ11" s="1690"/>
      <c r="BA11" s="1692"/>
      <c r="BB11" s="319"/>
      <c r="BC11" s="572">
        <v>0.375</v>
      </c>
      <c r="BD11" s="935"/>
      <c r="BE11" s="166"/>
      <c r="BF11" s="166"/>
      <c r="BG11" s="166"/>
      <c r="BH11" s="166"/>
      <c r="BI11" s="166"/>
      <c r="BJ11" s="166"/>
      <c r="BK11" s="932"/>
      <c r="BL11" s="370">
        <v>0.375</v>
      </c>
      <c r="BM11" s="1693"/>
      <c r="BN11" s="1696"/>
      <c r="BO11" s="1696"/>
      <c r="BP11" s="1744"/>
      <c r="BQ11" s="1738"/>
      <c r="BR11" s="319"/>
      <c r="BS11" s="350">
        <v>0.375</v>
      </c>
      <c r="BT11" s="1042"/>
      <c r="BU11" s="1031"/>
      <c r="BV11" s="1031"/>
      <c r="BW11" s="1031"/>
      <c r="BX11" s="1031"/>
      <c r="BY11" s="1031"/>
      <c r="BZ11" s="1031"/>
      <c r="CA11" s="1043"/>
      <c r="CB11" s="370">
        <v>0.375</v>
      </c>
      <c r="CC11" s="332"/>
      <c r="CD11" s="332"/>
      <c r="CE11" s="332"/>
      <c r="CF11" s="756"/>
      <c r="CG11" s="332"/>
      <c r="CH11" s="363"/>
      <c r="CI11" s="370">
        <v>0.375</v>
      </c>
      <c r="CJ11" s="1675"/>
      <c r="CK11" s="1678"/>
      <c r="CL11" s="1678"/>
      <c r="CM11" s="1678"/>
      <c r="CN11" s="1678"/>
      <c r="CO11" s="1678"/>
      <c r="CP11" s="1678"/>
      <c r="CQ11" s="1682"/>
      <c r="CR11" s="370">
        <v>0.375</v>
      </c>
      <c r="CS11" s="332"/>
      <c r="CT11" s="332"/>
      <c r="CU11" s="332"/>
      <c r="CV11" s="756"/>
      <c r="CW11" s="332"/>
      <c r="CX11" s="363"/>
    </row>
    <row r="12" spans="1:108" ht="12.5" customHeight="1" x14ac:dyDescent="0.2">
      <c r="A12" s="188" t="s">
        <v>98</v>
      </c>
      <c r="B12" s="189">
        <v>3</v>
      </c>
      <c r="C12" s="189" t="s">
        <v>121</v>
      </c>
      <c r="D12" s="189"/>
      <c r="E12" s="189"/>
      <c r="F12" s="189">
        <v>64</v>
      </c>
      <c r="G12" s="189"/>
      <c r="H12" s="186" t="s">
        <v>169</v>
      </c>
      <c r="I12" s="186" t="s">
        <v>101</v>
      </c>
      <c r="J12" s="186" t="s">
        <v>102</v>
      </c>
      <c r="K12" s="186" t="s">
        <v>103</v>
      </c>
      <c r="M12" s="163">
        <v>0.38541666666666702</v>
      </c>
      <c r="N12" s="1732"/>
      <c r="O12" s="1732"/>
      <c r="P12" s="1732"/>
      <c r="Q12" s="1732"/>
      <c r="R12" s="278">
        <v>0.38541666666666702</v>
      </c>
      <c r="S12" s="1283"/>
      <c r="T12" s="1283"/>
      <c r="U12" s="1283"/>
      <c r="V12" s="1731"/>
      <c r="W12" s="278">
        <v>0.38541666666666702</v>
      </c>
      <c r="X12" s="1320"/>
      <c r="Y12" s="1285"/>
      <c r="Z12" s="1285"/>
      <c r="AA12" s="1285"/>
      <c r="AB12" s="517">
        <v>0.375</v>
      </c>
      <c r="AC12" s="517">
        <v>0.38541666666666669</v>
      </c>
      <c r="AD12" s="516">
        <v>0.3888888888888889</v>
      </c>
      <c r="AE12" s="1019">
        <v>0.3923611111111111</v>
      </c>
      <c r="AF12" s="676">
        <v>0.38541666666666669</v>
      </c>
      <c r="AG12" s="1705"/>
      <c r="AH12" s="1706"/>
      <c r="AI12" s="1706"/>
      <c r="AJ12" s="1712"/>
      <c r="AK12" s="1714"/>
      <c r="AL12" s="414"/>
      <c r="AM12" s="572">
        <v>0.38541666666666669</v>
      </c>
      <c r="AN12" s="935"/>
      <c r="AO12" s="166"/>
      <c r="AP12" s="166"/>
      <c r="AQ12" s="166"/>
      <c r="AR12" s="166"/>
      <c r="AS12" s="166"/>
      <c r="AT12" s="166"/>
      <c r="AU12" s="932"/>
      <c r="AV12" s="572">
        <v>0.38541666666666669</v>
      </c>
      <c r="AW12" s="1687"/>
      <c r="AX12" s="1688"/>
      <c r="AY12" s="1688"/>
      <c r="AZ12" s="1690"/>
      <c r="BA12" s="1692"/>
      <c r="BB12" s="319"/>
      <c r="BC12" s="572">
        <v>0.38541666666666669</v>
      </c>
      <c r="BD12" s="935"/>
      <c r="BE12" s="166"/>
      <c r="BF12" s="166"/>
      <c r="BG12" s="166"/>
      <c r="BH12" s="166"/>
      <c r="BI12" s="166"/>
      <c r="BJ12" s="166"/>
      <c r="BK12" s="932"/>
      <c r="BL12" s="370">
        <v>0.38541666666666669</v>
      </c>
      <c r="BM12" s="1693"/>
      <c r="BN12" s="1696"/>
      <c r="BO12" s="1696"/>
      <c r="BP12" s="1744"/>
      <c r="BQ12" s="1738"/>
      <c r="BR12" s="319"/>
      <c r="BS12" s="350">
        <v>0.38541666666666669</v>
      </c>
      <c r="BT12" s="1042"/>
      <c r="BU12" s="1031"/>
      <c r="BV12" s="1031"/>
      <c r="BW12" s="1031"/>
      <c r="BX12" s="1031"/>
      <c r="BY12" s="1031"/>
      <c r="BZ12" s="1031"/>
      <c r="CA12" s="1043"/>
      <c r="CB12" s="370">
        <v>0.38541666666666669</v>
      </c>
      <c r="CC12" s="332"/>
      <c r="CD12" s="332"/>
      <c r="CE12" s="332"/>
      <c r="CF12" s="756"/>
      <c r="CG12" s="332"/>
      <c r="CH12" s="363"/>
      <c r="CI12" s="370">
        <v>0.38541666666666669</v>
      </c>
      <c r="CJ12" s="1675"/>
      <c r="CK12" s="1678"/>
      <c r="CL12" s="1678"/>
      <c r="CM12" s="1678"/>
      <c r="CN12" s="1678"/>
      <c r="CO12" s="1678"/>
      <c r="CP12" s="1678"/>
      <c r="CQ12" s="1682"/>
      <c r="CR12" s="370">
        <v>0.38541666666666669</v>
      </c>
      <c r="CS12" s="332"/>
      <c r="CT12" s="332"/>
      <c r="CU12" s="332"/>
      <c r="CV12" s="756"/>
      <c r="CW12" s="332"/>
      <c r="CX12" s="363"/>
    </row>
    <row r="13" spans="1:108" ht="12.75" customHeight="1" x14ac:dyDescent="0.2">
      <c r="A13" s="188" t="s">
        <v>98</v>
      </c>
      <c r="B13" s="189">
        <v>3</v>
      </c>
      <c r="C13" s="189" t="s">
        <v>209</v>
      </c>
      <c r="D13" s="189"/>
      <c r="E13" s="189">
        <v>9</v>
      </c>
      <c r="F13" s="189">
        <v>64</v>
      </c>
      <c r="G13" s="189"/>
      <c r="H13" s="186" t="s">
        <v>210</v>
      </c>
      <c r="I13" s="186" t="s">
        <v>101</v>
      </c>
      <c r="J13" s="186" t="s">
        <v>102</v>
      </c>
      <c r="K13" s="186" t="s">
        <v>103</v>
      </c>
      <c r="M13" s="163">
        <v>0.39583333333333298</v>
      </c>
      <c r="N13" s="1732"/>
      <c r="O13" s="1732"/>
      <c r="P13" s="1732"/>
      <c r="Q13" s="1732"/>
      <c r="R13" s="278">
        <v>0.39583333333333298</v>
      </c>
      <c r="S13" s="1283"/>
      <c r="T13" s="1283"/>
      <c r="U13" s="1283"/>
      <c r="V13" s="1731"/>
      <c r="W13" s="278">
        <v>0.39583333333333298</v>
      </c>
      <c r="X13" s="1320"/>
      <c r="Y13" s="1285"/>
      <c r="Z13" s="1285"/>
      <c r="AA13" s="1285"/>
      <c r="AB13" s="1284" t="s">
        <v>713</v>
      </c>
      <c r="AC13" s="1284" t="s">
        <v>714</v>
      </c>
      <c r="AD13" s="1284" t="s">
        <v>715</v>
      </c>
      <c r="AE13" s="1336" t="s">
        <v>214</v>
      </c>
      <c r="AF13" s="676">
        <v>0.39583333333333331</v>
      </c>
      <c r="AG13" s="1705"/>
      <c r="AH13" s="1706"/>
      <c r="AI13" s="1706"/>
      <c r="AJ13" s="1712"/>
      <c r="AK13" s="1714"/>
      <c r="AL13" s="414"/>
      <c r="AM13" s="572">
        <v>0.39583333333333331</v>
      </c>
      <c r="AN13" s="935"/>
      <c r="AO13" s="166"/>
      <c r="AP13" s="166"/>
      <c r="AQ13" s="166"/>
      <c r="AR13" s="166"/>
      <c r="AS13" s="166"/>
      <c r="AT13" s="166"/>
      <c r="AU13" s="932"/>
      <c r="AV13" s="572">
        <v>0.39583333333333331</v>
      </c>
      <c r="AW13" s="1687"/>
      <c r="AX13" s="1688"/>
      <c r="AY13" s="1688"/>
      <c r="AZ13" s="1690"/>
      <c r="BA13" s="1692"/>
      <c r="BB13" s="319"/>
      <c r="BC13" s="572">
        <v>0.39583333333333331</v>
      </c>
      <c r="BD13" s="935"/>
      <c r="BE13" s="166"/>
      <c r="BF13" s="166"/>
      <c r="BG13" s="166"/>
      <c r="BH13" s="166"/>
      <c r="BI13" s="166"/>
      <c r="BJ13" s="166"/>
      <c r="BK13" s="932"/>
      <c r="BL13" s="370">
        <v>0.39583333333333331</v>
      </c>
      <c r="BM13" s="1693"/>
      <c r="BN13" s="1696"/>
      <c r="BO13" s="1696"/>
      <c r="BP13" s="1744"/>
      <c r="BQ13" s="1738"/>
      <c r="BR13" s="319"/>
      <c r="BS13" s="350">
        <v>0.39583333333333331</v>
      </c>
      <c r="BT13" s="1042"/>
      <c r="BU13" s="1031"/>
      <c r="BV13" s="1031"/>
      <c r="BW13" s="1031"/>
      <c r="BX13" s="1031"/>
      <c r="BY13" s="1031"/>
      <c r="BZ13" s="1031"/>
      <c r="CA13" s="1043"/>
      <c r="CB13" s="370">
        <v>0.39583333333333331</v>
      </c>
      <c r="CC13" s="332"/>
      <c r="CD13" s="332"/>
      <c r="CE13" s="332"/>
      <c r="CF13" s="756"/>
      <c r="CG13" s="756"/>
      <c r="CH13" s="364"/>
      <c r="CI13" s="370">
        <v>0.39583333333333331</v>
      </c>
      <c r="CJ13" s="1675"/>
      <c r="CK13" s="1678"/>
      <c r="CL13" s="1678"/>
      <c r="CM13" s="1678"/>
      <c r="CN13" s="1678"/>
      <c r="CO13" s="1678"/>
      <c r="CP13" s="1678"/>
      <c r="CQ13" s="1682"/>
      <c r="CR13" s="370">
        <v>0.39583333333333331</v>
      </c>
      <c r="CS13" s="332"/>
      <c r="CT13" s="332"/>
      <c r="CU13" s="332"/>
      <c r="CV13" s="756"/>
      <c r="CW13" s="756"/>
      <c r="CX13" s="364"/>
    </row>
    <row r="14" spans="1:108" ht="12.75" customHeight="1" x14ac:dyDescent="0.2">
      <c r="A14" s="188" t="s">
        <v>98</v>
      </c>
      <c r="B14" s="186">
        <v>3</v>
      </c>
      <c r="C14" s="188" t="s">
        <v>215</v>
      </c>
      <c r="D14" s="189"/>
      <c r="E14" s="189"/>
      <c r="F14" s="189">
        <v>64</v>
      </c>
      <c r="G14" s="189"/>
      <c r="H14" s="186" t="s">
        <v>169</v>
      </c>
      <c r="I14" s="186" t="s">
        <v>101</v>
      </c>
      <c r="J14" s="186" t="s">
        <v>102</v>
      </c>
      <c r="K14" s="186" t="s">
        <v>103</v>
      </c>
      <c r="M14" s="163">
        <v>0.40625</v>
      </c>
      <c r="N14" s="1732"/>
      <c r="O14" s="1732"/>
      <c r="P14" s="1732"/>
      <c r="Q14" s="1732"/>
      <c r="R14" s="278">
        <v>0.40625</v>
      </c>
      <c r="S14" s="1283"/>
      <c r="T14" s="1283"/>
      <c r="U14" s="1283"/>
      <c r="V14" s="1731"/>
      <c r="W14" s="278">
        <v>0.40625</v>
      </c>
      <c r="X14" s="1320"/>
      <c r="Y14" s="1285"/>
      <c r="Z14" s="1285"/>
      <c r="AA14" s="1285"/>
      <c r="AB14" s="1285"/>
      <c r="AC14" s="1285"/>
      <c r="AD14" s="1285"/>
      <c r="AE14" s="1337"/>
      <c r="AF14" s="676">
        <v>0.40625</v>
      </c>
      <c r="AG14" s="1705"/>
      <c r="AH14" s="1706"/>
      <c r="AI14" s="1706"/>
      <c r="AJ14" s="1712"/>
      <c r="AK14" s="1714"/>
      <c r="AL14" s="414"/>
      <c r="AM14" s="572">
        <v>0.40625</v>
      </c>
      <c r="AN14" s="935"/>
      <c r="AO14" s="166"/>
      <c r="AP14" s="166"/>
      <c r="AQ14" s="166"/>
      <c r="AR14" s="166"/>
      <c r="AS14" s="166"/>
      <c r="AT14" s="166"/>
      <c r="AU14" s="932"/>
      <c r="AV14" s="572">
        <v>0.40625</v>
      </c>
      <c r="AW14" s="1687"/>
      <c r="AX14" s="1688"/>
      <c r="AY14" s="1688"/>
      <c r="AZ14" s="1690"/>
      <c r="BA14" s="1692"/>
      <c r="BB14" s="319"/>
      <c r="BC14" s="572">
        <v>0.40625</v>
      </c>
      <c r="BD14" s="935"/>
      <c r="BE14" s="166"/>
      <c r="BF14" s="166"/>
      <c r="BG14" s="166"/>
      <c r="BH14" s="166"/>
      <c r="BI14" s="166"/>
      <c r="BJ14" s="166"/>
      <c r="BK14" s="932"/>
      <c r="BL14" s="370">
        <v>0.40625</v>
      </c>
      <c r="BM14" s="1693"/>
      <c r="BN14" s="1696"/>
      <c r="BO14" s="1696"/>
      <c r="BP14" s="1744"/>
      <c r="BQ14" s="1738"/>
      <c r="BR14" s="319"/>
      <c r="BS14" s="350">
        <v>0.40625</v>
      </c>
      <c r="BT14" s="1042"/>
      <c r="BU14" s="1031"/>
      <c r="BV14" s="1031"/>
      <c r="BW14" s="1031"/>
      <c r="BX14" s="1031"/>
      <c r="BY14" s="1031"/>
      <c r="BZ14" s="1031"/>
      <c r="CA14" s="1043"/>
      <c r="CB14" s="370">
        <v>0.40625</v>
      </c>
      <c r="CC14" s="332"/>
      <c r="CD14" s="332"/>
      <c r="CE14" s="332"/>
      <c r="CF14" s="362"/>
      <c r="CG14" s="756"/>
      <c r="CH14" s="364"/>
      <c r="CI14" s="370">
        <v>0.40625</v>
      </c>
      <c r="CJ14" s="1675"/>
      <c r="CK14" s="1678"/>
      <c r="CL14" s="1678"/>
      <c r="CM14" s="1678"/>
      <c r="CN14" s="1678"/>
      <c r="CO14" s="1678"/>
      <c r="CP14" s="1678"/>
      <c r="CQ14" s="1682"/>
      <c r="CR14" s="370">
        <v>0.40625</v>
      </c>
      <c r="CS14" s="332"/>
      <c r="CT14" s="332"/>
      <c r="CU14" s="332"/>
      <c r="CV14" s="362"/>
      <c r="CW14" s="756"/>
      <c r="CX14" s="364"/>
    </row>
    <row r="15" spans="1:108" ht="12.75" customHeight="1" x14ac:dyDescent="0.2">
      <c r="A15" s="188" t="s">
        <v>98</v>
      </c>
      <c r="B15" s="189">
        <v>4</v>
      </c>
      <c r="C15" s="189" t="s">
        <v>216</v>
      </c>
      <c r="D15" s="189"/>
      <c r="E15" s="189">
        <v>11</v>
      </c>
      <c r="F15" s="189">
        <v>65</v>
      </c>
      <c r="G15" s="189"/>
      <c r="H15" s="186" t="s">
        <v>201</v>
      </c>
      <c r="I15" s="186" t="s">
        <v>202</v>
      </c>
      <c r="J15" s="186" t="s">
        <v>102</v>
      </c>
      <c r="K15" s="186" t="s">
        <v>203</v>
      </c>
      <c r="M15" s="163">
        <v>0.41666666666666702</v>
      </c>
      <c r="N15" s="1732"/>
      <c r="O15" s="1732"/>
      <c r="P15" s="1732"/>
      <c r="Q15" s="1732"/>
      <c r="R15" s="278">
        <v>0.41666666666666702</v>
      </c>
      <c r="S15" s="1283"/>
      <c r="T15" s="1283"/>
      <c r="U15" s="1283"/>
      <c r="V15" s="1731"/>
      <c r="W15" s="278">
        <v>0.41666666666666702</v>
      </c>
      <c r="X15" s="1320"/>
      <c r="Y15" s="1285"/>
      <c r="Z15" s="1285"/>
      <c r="AA15" s="1285"/>
      <c r="AB15" s="1285"/>
      <c r="AC15" s="1285"/>
      <c r="AD15" s="1285"/>
      <c r="AE15" s="1337"/>
      <c r="AF15" s="676">
        <v>0.41666666666666669</v>
      </c>
      <c r="AG15" s="1705"/>
      <c r="AH15" s="1706"/>
      <c r="AI15" s="1706"/>
      <c r="AJ15" s="1712"/>
      <c r="AK15" s="1714"/>
      <c r="AL15" s="414"/>
      <c r="AM15" s="572">
        <v>0.41666666666666669</v>
      </c>
      <c r="AN15" s="935"/>
      <c r="AO15" s="166"/>
      <c r="AP15" s="166"/>
      <c r="AQ15" s="166"/>
      <c r="AR15" s="166"/>
      <c r="AS15" s="166"/>
      <c r="AT15" s="166"/>
      <c r="AU15" s="932"/>
      <c r="AV15" s="572">
        <v>0.41666666666666669</v>
      </c>
      <c r="AW15" s="1687"/>
      <c r="AX15" s="1688"/>
      <c r="AY15" s="1688"/>
      <c r="AZ15" s="1690"/>
      <c r="BA15" s="1692"/>
      <c r="BB15" s="364"/>
      <c r="BC15" s="572">
        <v>0.41666666666666669</v>
      </c>
      <c r="BD15" s="935"/>
      <c r="BE15" s="166"/>
      <c r="BF15" s="166"/>
      <c r="BG15" s="166"/>
      <c r="BH15" s="652">
        <v>0.41319444444444442</v>
      </c>
      <c r="BI15" s="652">
        <v>0.41666666666666669</v>
      </c>
      <c r="BJ15" s="652">
        <v>0.4201388888888889</v>
      </c>
      <c r="BK15" s="999">
        <v>0.4236111111111111</v>
      </c>
      <c r="BL15" s="370">
        <v>0.41666666666666669</v>
      </c>
      <c r="BM15" s="1693"/>
      <c r="BN15" s="1696"/>
      <c r="BO15" s="1696"/>
      <c r="BP15" s="1744"/>
      <c r="BQ15" s="1738"/>
      <c r="BR15" s="364"/>
      <c r="BS15" s="350">
        <v>0.41666666666666669</v>
      </c>
      <c r="BT15" s="1042"/>
      <c r="BU15" s="1031"/>
      <c r="BV15" s="1031"/>
      <c r="BW15" s="1031"/>
      <c r="BX15" s="166"/>
      <c r="BY15" s="166"/>
      <c r="BZ15" s="166"/>
      <c r="CA15" s="932"/>
      <c r="CB15" s="370">
        <v>0.41666666666666669</v>
      </c>
      <c r="CC15" s="332"/>
      <c r="CD15" s="332"/>
      <c r="CE15" s="332"/>
      <c r="CF15" s="362"/>
      <c r="CG15" s="332"/>
      <c r="CH15" s="363"/>
      <c r="CI15" s="370">
        <v>0.41666666666666669</v>
      </c>
      <c r="CJ15" s="1675"/>
      <c r="CK15" s="1678"/>
      <c r="CL15" s="1678"/>
      <c r="CM15" s="1678"/>
      <c r="CN15" s="1678"/>
      <c r="CO15" s="1678"/>
      <c r="CP15" s="1678"/>
      <c r="CQ15" s="1682"/>
      <c r="CR15" s="370">
        <v>0.41666666666666669</v>
      </c>
      <c r="CS15" s="332"/>
      <c r="CT15" s="332"/>
      <c r="CU15" s="332"/>
      <c r="CV15" s="362"/>
      <c r="CW15" s="332"/>
      <c r="CX15" s="363"/>
    </row>
    <row r="16" spans="1:108" ht="12.75" customHeight="1" x14ac:dyDescent="0.2">
      <c r="A16" s="188" t="s">
        <v>98</v>
      </c>
      <c r="B16" s="189">
        <v>4</v>
      </c>
      <c r="C16" s="189" t="s">
        <v>218</v>
      </c>
      <c r="D16" s="189">
        <v>1.5</v>
      </c>
      <c r="E16" s="189"/>
      <c r="F16" s="189">
        <v>65</v>
      </c>
      <c r="G16" s="190">
        <v>8</v>
      </c>
      <c r="H16" s="186" t="s">
        <v>100</v>
      </c>
      <c r="I16" s="186" t="s">
        <v>101</v>
      </c>
      <c r="J16" s="186" t="s">
        <v>102</v>
      </c>
      <c r="K16" s="186" t="s">
        <v>103</v>
      </c>
      <c r="M16" s="163">
        <v>0.42708333333333398</v>
      </c>
      <c r="N16" s="1732"/>
      <c r="O16" s="1732"/>
      <c r="P16" s="1732"/>
      <c r="Q16" s="1732"/>
      <c r="R16" s="278">
        <v>0.42708333333333398</v>
      </c>
      <c r="S16" s="1283"/>
      <c r="T16" s="1283"/>
      <c r="U16" s="1283"/>
      <c r="V16" s="1731"/>
      <c r="W16" s="278">
        <v>0.42708333333333398</v>
      </c>
      <c r="X16" s="1320"/>
      <c r="Y16" s="1285"/>
      <c r="Z16" s="1285"/>
      <c r="AA16" s="1285"/>
      <c r="AB16" s="1285"/>
      <c r="AC16" s="1285"/>
      <c r="AD16" s="1285"/>
      <c r="AE16" s="1337"/>
      <c r="AF16" s="676">
        <v>0.42708333333333331</v>
      </c>
      <c r="AG16" s="1705"/>
      <c r="AH16" s="1706"/>
      <c r="AI16" s="1706"/>
      <c r="AJ16" s="1712"/>
      <c r="AK16" s="1714"/>
      <c r="AL16" s="414"/>
      <c r="AM16" s="572">
        <v>0.42708333333333331</v>
      </c>
      <c r="AN16" s="935"/>
      <c r="AO16" s="166"/>
      <c r="AP16" s="166"/>
      <c r="AQ16" s="166"/>
      <c r="AR16" s="166"/>
      <c r="AS16" s="166"/>
      <c r="AT16" s="166"/>
      <c r="AU16" s="932"/>
      <c r="AV16" s="572">
        <v>0.42708333333333331</v>
      </c>
      <c r="AW16" s="1687"/>
      <c r="AX16" s="1688"/>
      <c r="AY16" s="1688"/>
      <c r="AZ16" s="1690"/>
      <c r="BA16" s="1692"/>
      <c r="BB16" s="364"/>
      <c r="BC16" s="572">
        <v>0.42708333333333331</v>
      </c>
      <c r="BD16" s="960"/>
      <c r="BE16" s="814"/>
      <c r="BF16" s="1000"/>
      <c r="BG16" s="1000"/>
      <c r="BH16" s="1699" t="s">
        <v>716</v>
      </c>
      <c r="BI16" s="1699" t="s">
        <v>717</v>
      </c>
      <c r="BJ16" s="1699" t="s">
        <v>718</v>
      </c>
      <c r="BK16" s="1736" t="s">
        <v>719</v>
      </c>
      <c r="BL16" s="370">
        <v>0.42708333333333331</v>
      </c>
      <c r="BM16" s="1693"/>
      <c r="BN16" s="1696"/>
      <c r="BO16" s="1696"/>
      <c r="BP16" s="1744"/>
      <c r="BQ16" s="1738"/>
      <c r="BR16" s="364"/>
      <c r="BS16" s="350">
        <v>0.42708333333333331</v>
      </c>
      <c r="BT16" s="1044"/>
      <c r="BU16" s="166"/>
      <c r="BV16" s="166"/>
      <c r="BW16" s="166"/>
      <c r="BX16" s="166"/>
      <c r="BY16" s="166"/>
      <c r="BZ16" s="166"/>
      <c r="CA16" s="932"/>
      <c r="CB16" s="370">
        <v>0.42708333333333331</v>
      </c>
      <c r="CC16" s="332"/>
      <c r="CD16" s="332"/>
      <c r="CE16" s="332"/>
      <c r="CF16" s="362"/>
      <c r="CG16" s="332"/>
      <c r="CH16" s="363"/>
      <c r="CI16" s="370">
        <v>0.42708333333333331</v>
      </c>
      <c r="CJ16" s="1675"/>
      <c r="CK16" s="1678"/>
      <c r="CL16" s="1678"/>
      <c r="CM16" s="1678"/>
      <c r="CN16" s="1678"/>
      <c r="CO16" s="1678"/>
      <c r="CP16" s="1678"/>
      <c r="CQ16" s="1682"/>
      <c r="CR16" s="370">
        <v>0.42708333333333331</v>
      </c>
      <c r="CS16" s="332"/>
      <c r="CT16" s="332"/>
      <c r="CU16" s="332"/>
      <c r="CV16" s="362"/>
      <c r="CW16" s="332"/>
      <c r="CX16" s="363"/>
    </row>
    <row r="17" spans="1:102" ht="12.75" customHeight="1" x14ac:dyDescent="0.2">
      <c r="A17" s="188" t="s">
        <v>98</v>
      </c>
      <c r="B17" s="189">
        <v>4</v>
      </c>
      <c r="C17" s="189" t="s">
        <v>219</v>
      </c>
      <c r="D17" s="189"/>
      <c r="E17" s="189">
        <v>11</v>
      </c>
      <c r="F17" s="189">
        <v>65</v>
      </c>
      <c r="G17" s="189"/>
      <c r="H17" s="186" t="s">
        <v>220</v>
      </c>
      <c r="I17" s="186" t="s">
        <v>101</v>
      </c>
      <c r="J17" s="186" t="s">
        <v>102</v>
      </c>
      <c r="K17" s="188" t="s">
        <v>221</v>
      </c>
      <c r="M17" s="163">
        <v>0.4375</v>
      </c>
      <c r="N17" s="1732"/>
      <c r="O17" s="1732"/>
      <c r="P17" s="1732"/>
      <c r="Q17" s="1732"/>
      <c r="R17" s="278">
        <v>0.4375</v>
      </c>
      <c r="S17" s="1283"/>
      <c r="T17" s="1283"/>
      <c r="U17" s="1283"/>
      <c r="V17" s="1731"/>
      <c r="W17" s="278">
        <v>0.4375</v>
      </c>
      <c r="X17" s="1320"/>
      <c r="Y17" s="1285"/>
      <c r="Z17" s="1285"/>
      <c r="AA17" s="1285"/>
      <c r="AB17" s="1285"/>
      <c r="AC17" s="1285"/>
      <c r="AD17" s="1285"/>
      <c r="AE17" s="1337"/>
      <c r="AF17" s="676">
        <v>0.4375</v>
      </c>
      <c r="AG17" s="1705"/>
      <c r="AH17" s="1706"/>
      <c r="AI17" s="1706"/>
      <c r="AJ17" s="1712"/>
      <c r="AK17" s="1714"/>
      <c r="AL17" s="414"/>
      <c r="AM17" s="572">
        <v>0.4375</v>
      </c>
      <c r="AN17" s="935"/>
      <c r="AO17" s="166"/>
      <c r="AP17" s="166"/>
      <c r="AQ17" s="166"/>
      <c r="AR17" s="166"/>
      <c r="AS17" s="166"/>
      <c r="AT17" s="166"/>
      <c r="AU17" s="932"/>
      <c r="AV17" s="572">
        <v>0.4375</v>
      </c>
      <c r="AW17" s="1687"/>
      <c r="AX17" s="1688"/>
      <c r="AY17" s="1688"/>
      <c r="AZ17" s="1690"/>
      <c r="BA17" s="1692"/>
      <c r="BB17" s="364"/>
      <c r="BC17" s="572">
        <v>0.4375</v>
      </c>
      <c r="BD17" s="1001">
        <v>0.43402777777777773</v>
      </c>
      <c r="BE17" s="953">
        <v>0.4375</v>
      </c>
      <c r="BF17" s="953">
        <v>0.44097222222222227</v>
      </c>
      <c r="BG17" s="954">
        <v>0.44444444444444442</v>
      </c>
      <c r="BH17" s="1605"/>
      <c r="BI17" s="1605"/>
      <c r="BJ17" s="1605"/>
      <c r="BK17" s="1736"/>
      <c r="BL17" s="370">
        <v>0.4375</v>
      </c>
      <c r="BM17" s="1693"/>
      <c r="BN17" s="1696"/>
      <c r="BO17" s="1696"/>
      <c r="BP17" s="1744"/>
      <c r="BQ17" s="1738"/>
      <c r="BR17" s="364"/>
      <c r="BS17" s="350">
        <v>0.4375</v>
      </c>
      <c r="BT17" s="1044"/>
      <c r="BU17" s="166"/>
      <c r="BV17" s="166"/>
      <c r="BW17" s="166"/>
      <c r="BX17" s="166"/>
      <c r="BY17" s="166"/>
      <c r="BZ17" s="166"/>
      <c r="CA17" s="932"/>
      <c r="CB17" s="370">
        <v>0.4375</v>
      </c>
      <c r="CC17" s="332"/>
      <c r="CD17" s="332"/>
      <c r="CE17" s="332"/>
      <c r="CF17" s="362"/>
      <c r="CG17" s="332"/>
      <c r="CH17" s="363"/>
      <c r="CI17" s="370">
        <v>0.4375</v>
      </c>
      <c r="CJ17" s="1675"/>
      <c r="CK17" s="1678"/>
      <c r="CL17" s="1678"/>
      <c r="CM17" s="1678"/>
      <c r="CN17" s="1678"/>
      <c r="CO17" s="1678"/>
      <c r="CP17" s="1678"/>
      <c r="CQ17" s="1682"/>
      <c r="CR17" s="370">
        <v>0.4375</v>
      </c>
      <c r="CS17" s="332"/>
      <c r="CT17" s="332"/>
      <c r="CU17" s="332"/>
      <c r="CV17" s="362"/>
      <c r="CW17" s="332"/>
      <c r="CX17" s="363"/>
    </row>
    <row r="18" spans="1:102" ht="12.75" customHeight="1" x14ac:dyDescent="0.2">
      <c r="A18" s="188" t="s">
        <v>98</v>
      </c>
      <c r="B18" s="189">
        <v>4</v>
      </c>
      <c r="C18" s="189" t="s">
        <v>225</v>
      </c>
      <c r="D18" s="189">
        <v>1.5</v>
      </c>
      <c r="E18" s="189"/>
      <c r="F18" s="189">
        <v>65</v>
      </c>
      <c r="G18" s="190">
        <v>8</v>
      </c>
      <c r="H18" s="186" t="s">
        <v>226</v>
      </c>
      <c r="I18" s="186" t="s">
        <v>227</v>
      </c>
      <c r="J18" s="186" t="s">
        <v>102</v>
      </c>
      <c r="K18" s="186" t="s">
        <v>103</v>
      </c>
      <c r="M18" s="163">
        <v>0.44791666666666702</v>
      </c>
      <c r="N18" s="1732"/>
      <c r="O18" s="1732"/>
      <c r="P18" s="1732"/>
      <c r="Q18" s="1732"/>
      <c r="R18" s="278">
        <v>0.44791666666666702</v>
      </c>
      <c r="S18" s="1283"/>
      <c r="T18" s="1283"/>
      <c r="U18" s="1283"/>
      <c r="V18" s="1731"/>
      <c r="W18" s="278">
        <v>0.44791666666666702</v>
      </c>
      <c r="X18" s="1320"/>
      <c r="Y18" s="1285"/>
      <c r="Z18" s="1285"/>
      <c r="AA18" s="1285"/>
      <c r="AB18" s="1285"/>
      <c r="AC18" s="1285"/>
      <c r="AD18" s="1285"/>
      <c r="AE18" s="1337"/>
      <c r="AF18" s="676">
        <v>0.44791666666666669</v>
      </c>
      <c r="AG18" s="1705"/>
      <c r="AH18" s="1706"/>
      <c r="AI18" s="1706"/>
      <c r="AJ18" s="1712"/>
      <c r="AK18" s="1714"/>
      <c r="AL18" s="414"/>
      <c r="AM18" s="572">
        <v>0.44791666666666669</v>
      </c>
      <c r="AN18" s="935"/>
      <c r="AO18" s="166"/>
      <c r="AP18" s="166"/>
      <c r="AQ18" s="166"/>
      <c r="AR18" s="166"/>
      <c r="AS18" s="166"/>
      <c r="AT18" s="166"/>
      <c r="AU18" s="932"/>
      <c r="AV18" s="572">
        <v>0.44791666666666669</v>
      </c>
      <c r="AW18" s="1687"/>
      <c r="AX18" s="1688"/>
      <c r="AY18" s="1688"/>
      <c r="AZ18" s="1690"/>
      <c r="BA18" s="1692"/>
      <c r="BB18" s="364"/>
      <c r="BC18" s="572">
        <v>0.44791666666666669</v>
      </c>
      <c r="BD18" s="1703" t="s">
        <v>720</v>
      </c>
      <c r="BE18" s="1605" t="s">
        <v>721</v>
      </c>
      <c r="BF18" s="1609" t="s">
        <v>722</v>
      </c>
      <c r="BG18" s="1604" t="s">
        <v>723</v>
      </c>
      <c r="BH18" s="1605"/>
      <c r="BI18" s="1605"/>
      <c r="BJ18" s="1605"/>
      <c r="BK18" s="1736"/>
      <c r="BL18" s="370">
        <v>0.44791666666666669</v>
      </c>
      <c r="BM18" s="1693"/>
      <c r="BN18" s="1696"/>
      <c r="BO18" s="1696"/>
      <c r="BP18" s="1744"/>
      <c r="BQ18" s="1738"/>
      <c r="BR18" s="364"/>
      <c r="BS18" s="350">
        <v>0.44791666666666669</v>
      </c>
      <c r="BT18" s="1044"/>
      <c r="BU18" s="166"/>
      <c r="BV18" s="166"/>
      <c r="BW18" s="166"/>
      <c r="BX18" s="166"/>
      <c r="BY18" s="166"/>
      <c r="BZ18" s="166"/>
      <c r="CA18" s="932"/>
      <c r="CB18" s="370">
        <v>0.44791666666666669</v>
      </c>
      <c r="CC18" s="332"/>
      <c r="CD18" s="332"/>
      <c r="CE18" s="332"/>
      <c r="CF18" s="362"/>
      <c r="CG18" s="332"/>
      <c r="CH18" s="363"/>
      <c r="CI18" s="370">
        <v>0.44791666666666669</v>
      </c>
      <c r="CJ18" s="1675"/>
      <c r="CK18" s="1678"/>
      <c r="CL18" s="1678"/>
      <c r="CM18" s="1678"/>
      <c r="CN18" s="1678"/>
      <c r="CO18" s="1678"/>
      <c r="CP18" s="1678"/>
      <c r="CQ18" s="1682"/>
      <c r="CR18" s="370">
        <v>0.44791666666666669</v>
      </c>
      <c r="CS18" s="332"/>
      <c r="CT18" s="332"/>
      <c r="CU18" s="332"/>
      <c r="CV18" s="362"/>
      <c r="CW18" s="332"/>
      <c r="CX18" s="363"/>
    </row>
    <row r="19" spans="1:102" ht="12.75" customHeight="1" x14ac:dyDescent="0.2">
      <c r="A19" s="188" t="s">
        <v>98</v>
      </c>
      <c r="B19" s="189">
        <v>4</v>
      </c>
      <c r="C19" s="189" t="s">
        <v>231</v>
      </c>
      <c r="D19" s="189"/>
      <c r="E19" s="189"/>
      <c r="F19" s="189">
        <v>65</v>
      </c>
      <c r="G19" s="189"/>
      <c r="H19" s="186" t="s">
        <v>220</v>
      </c>
      <c r="I19" s="186" t="s">
        <v>101</v>
      </c>
      <c r="J19" s="186" t="s">
        <v>102</v>
      </c>
      <c r="K19" s="188" t="s">
        <v>221</v>
      </c>
      <c r="M19" s="163">
        <v>0.45833333333333398</v>
      </c>
      <c r="N19" s="1732"/>
      <c r="O19" s="1732"/>
      <c r="P19" s="1732"/>
      <c r="Q19" s="1732"/>
      <c r="R19" s="278">
        <v>0.45833333333333398</v>
      </c>
      <c r="S19" s="1283"/>
      <c r="T19" s="1283"/>
      <c r="U19" s="1283"/>
      <c r="V19" s="1731"/>
      <c r="W19" s="278">
        <v>0.45833333333333398</v>
      </c>
      <c r="X19" s="1320"/>
      <c r="Y19" s="1285"/>
      <c r="Z19" s="1285"/>
      <c r="AA19" s="1285"/>
      <c r="AB19" s="1285"/>
      <c r="AC19" s="1285"/>
      <c r="AD19" s="1285"/>
      <c r="AE19" s="1337"/>
      <c r="AF19" s="676">
        <v>0.45833333333333331</v>
      </c>
      <c r="AG19" s="1705"/>
      <c r="AH19" s="1706"/>
      <c r="AI19" s="1707"/>
      <c r="AJ19" s="1712"/>
      <c r="AK19" s="1714"/>
      <c r="AL19" s="414"/>
      <c r="AM19" s="572">
        <v>0.45833333333333331</v>
      </c>
      <c r="AN19" s="935"/>
      <c r="AO19" s="166"/>
      <c r="AP19" s="166"/>
      <c r="AQ19" s="166"/>
      <c r="AR19" s="166"/>
      <c r="AS19" s="166"/>
      <c r="AT19" s="166"/>
      <c r="AU19" s="932"/>
      <c r="AV19" s="572">
        <v>0.45833333333333331</v>
      </c>
      <c r="AW19" s="1687"/>
      <c r="AX19" s="1688"/>
      <c r="AY19" s="1689"/>
      <c r="AZ19" s="1690"/>
      <c r="BA19" s="1692"/>
      <c r="BB19" s="364"/>
      <c r="BC19" s="572">
        <v>0.45833333333333331</v>
      </c>
      <c r="BD19" s="1703"/>
      <c r="BE19" s="1605"/>
      <c r="BF19" s="1609"/>
      <c r="BG19" s="1604"/>
      <c r="BH19" s="1605"/>
      <c r="BI19" s="1605"/>
      <c r="BJ19" s="1605"/>
      <c r="BK19" s="1736"/>
      <c r="BL19" s="370">
        <v>0.45833333333333331</v>
      </c>
      <c r="BM19" s="1693"/>
      <c r="BN19" s="1696"/>
      <c r="BO19" s="1743"/>
      <c r="BP19" s="1744"/>
      <c r="BQ19" s="1738"/>
      <c r="BR19" s="364"/>
      <c r="BS19" s="350">
        <v>0.45833333333333331</v>
      </c>
      <c r="BT19" s="1044"/>
      <c r="BU19" s="166"/>
      <c r="BV19" s="166"/>
      <c r="BW19" s="166"/>
      <c r="BX19" s="166"/>
      <c r="BY19" s="166"/>
      <c r="BZ19" s="166"/>
      <c r="CA19" s="932"/>
      <c r="CB19" s="370">
        <v>0.45833333333333331</v>
      </c>
      <c r="CC19" s="332"/>
      <c r="CD19" s="332"/>
      <c r="CE19" s="332"/>
      <c r="CF19" s="362"/>
      <c r="CG19" s="332"/>
      <c r="CH19" s="363"/>
      <c r="CI19" s="370">
        <v>0.45833333333333331</v>
      </c>
      <c r="CJ19" s="1675"/>
      <c r="CK19" s="1678"/>
      <c r="CL19" s="1678"/>
      <c r="CM19" s="1678"/>
      <c r="CN19" s="1678"/>
      <c r="CO19" s="1678"/>
      <c r="CP19" s="1678"/>
      <c r="CQ19" s="1682"/>
      <c r="CR19" s="370">
        <v>0.45833333333333331</v>
      </c>
      <c r="CS19" s="332"/>
      <c r="CT19" s="332"/>
      <c r="CU19" s="332"/>
      <c r="CV19" s="362"/>
      <c r="CW19" s="332"/>
      <c r="CX19" s="363"/>
    </row>
    <row r="20" spans="1:102" ht="12.75" customHeight="1" x14ac:dyDescent="0.2">
      <c r="A20" s="188" t="s">
        <v>98</v>
      </c>
      <c r="B20" s="189">
        <v>6</v>
      </c>
      <c r="C20" s="189" t="s">
        <v>244</v>
      </c>
      <c r="D20" s="189"/>
      <c r="E20" s="189">
        <v>8.5</v>
      </c>
      <c r="F20" s="189">
        <v>67</v>
      </c>
      <c r="G20" s="189"/>
      <c r="H20" s="186" t="s">
        <v>100</v>
      </c>
      <c r="I20" s="186" t="s">
        <v>101</v>
      </c>
      <c r="J20" s="186" t="s">
        <v>102</v>
      </c>
      <c r="K20" s="186" t="s">
        <v>103</v>
      </c>
      <c r="M20" s="163">
        <v>0.46875</v>
      </c>
      <c r="N20" s="1732"/>
      <c r="O20" s="1732"/>
      <c r="P20" s="1732"/>
      <c r="Q20" s="1732"/>
      <c r="R20" s="278">
        <v>0.46875</v>
      </c>
      <c r="S20" s="1283"/>
      <c r="T20" s="1283"/>
      <c r="U20" s="1283"/>
      <c r="V20" s="1731"/>
      <c r="W20" s="278">
        <v>0.46875</v>
      </c>
      <c r="X20" s="1320"/>
      <c r="Y20" s="1285"/>
      <c r="Z20" s="1285"/>
      <c r="AA20" s="1285"/>
      <c r="AB20" s="1285"/>
      <c r="AC20" s="1285"/>
      <c r="AD20" s="1285"/>
      <c r="AE20" s="1337"/>
      <c r="AF20" s="676">
        <v>0.46875</v>
      </c>
      <c r="AG20" s="658"/>
      <c r="AH20" s="625"/>
      <c r="AI20" s="624"/>
      <c r="AJ20" s="1712"/>
      <c r="AK20" s="1714"/>
      <c r="AL20" s="414"/>
      <c r="AM20" s="572">
        <v>0.46875</v>
      </c>
      <c r="AN20" s="935"/>
      <c r="AO20" s="166"/>
      <c r="AP20" s="166"/>
      <c r="AQ20" s="166"/>
      <c r="AR20" s="166"/>
      <c r="AS20" s="166"/>
      <c r="AT20" s="166"/>
      <c r="AU20" s="932"/>
      <c r="AV20" s="572">
        <v>0.46875</v>
      </c>
      <c r="AW20" s="625"/>
      <c r="AX20" s="625"/>
      <c r="AY20" s="624"/>
      <c r="AZ20" s="1690"/>
      <c r="BA20" s="1692"/>
      <c r="BB20" s="364"/>
      <c r="BC20" s="572">
        <v>0.46875</v>
      </c>
      <c r="BD20" s="1703"/>
      <c r="BE20" s="1605"/>
      <c r="BF20" s="1609"/>
      <c r="BG20" s="1604"/>
      <c r="BH20" s="1605"/>
      <c r="BI20" s="1605"/>
      <c r="BJ20" s="1605"/>
      <c r="BK20" s="1736"/>
      <c r="BL20" s="370">
        <v>0.46875</v>
      </c>
      <c r="BM20" s="1157"/>
      <c r="BN20" s="1157"/>
      <c r="BO20" s="1158"/>
      <c r="BP20" s="1744"/>
      <c r="BQ20" s="1738"/>
      <c r="BR20" s="364"/>
      <c r="BS20" s="350">
        <v>0.46875</v>
      </c>
      <c r="BT20" s="1045">
        <v>0.46527777777777773</v>
      </c>
      <c r="BU20" s="961">
        <v>0.46875</v>
      </c>
      <c r="BV20" s="961">
        <v>0.47222222222222227</v>
      </c>
      <c r="BW20" s="961">
        <v>0.47569444444444442</v>
      </c>
      <c r="BX20" s="166"/>
      <c r="BY20" s="166"/>
      <c r="BZ20" s="166"/>
      <c r="CA20" s="932"/>
      <c r="CB20" s="370">
        <v>0.46875</v>
      </c>
      <c r="CC20" s="307"/>
      <c r="CD20" s="307"/>
      <c r="CE20" s="307"/>
      <c r="CF20" s="362"/>
      <c r="CG20" s="332"/>
      <c r="CH20" s="363"/>
      <c r="CI20" s="370">
        <v>0.46875</v>
      </c>
      <c r="CJ20" s="1675"/>
      <c r="CK20" s="1678"/>
      <c r="CL20" s="1678"/>
      <c r="CM20" s="1678"/>
      <c r="CN20" s="1678"/>
      <c r="CO20" s="1678"/>
      <c r="CP20" s="1678"/>
      <c r="CQ20" s="1682"/>
      <c r="CR20" s="370">
        <v>0.46875</v>
      </c>
      <c r="CS20" s="307"/>
      <c r="CT20" s="307"/>
      <c r="CU20" s="307"/>
      <c r="CV20" s="362"/>
      <c r="CW20" s="332"/>
      <c r="CX20" s="363"/>
    </row>
    <row r="21" spans="1:102" ht="12.75" customHeight="1" x14ac:dyDescent="0.2">
      <c r="A21" s="188" t="s">
        <v>98</v>
      </c>
      <c r="B21" s="189">
        <v>6</v>
      </c>
      <c r="C21" s="189" t="s">
        <v>245</v>
      </c>
      <c r="D21" s="189">
        <v>1</v>
      </c>
      <c r="E21" s="189">
        <v>8.5</v>
      </c>
      <c r="F21" s="189">
        <v>67</v>
      </c>
      <c r="G21" s="190">
        <v>8</v>
      </c>
      <c r="H21" s="186" t="s">
        <v>201</v>
      </c>
      <c r="I21" s="186" t="s">
        <v>202</v>
      </c>
      <c r="J21" s="186" t="s">
        <v>102</v>
      </c>
      <c r="K21" s="186" t="s">
        <v>203</v>
      </c>
      <c r="M21" s="163">
        <v>0.47916666666666702</v>
      </c>
      <c r="N21" s="1732"/>
      <c r="O21" s="1732"/>
      <c r="P21" s="1732"/>
      <c r="Q21" s="1732"/>
      <c r="R21" s="278">
        <v>0.47916666666666702</v>
      </c>
      <c r="S21" s="1283"/>
      <c r="T21" s="1283"/>
      <c r="U21" s="1283"/>
      <c r="V21" s="1731"/>
      <c r="W21" s="278">
        <v>0.47916666666666702</v>
      </c>
      <c r="X21" s="1320"/>
      <c r="Y21" s="1285"/>
      <c r="Z21" s="1285"/>
      <c r="AA21" s="1285"/>
      <c r="AB21" s="1285"/>
      <c r="AC21" s="1285"/>
      <c r="AD21" s="1285"/>
      <c r="AE21" s="1337"/>
      <c r="AF21" s="676">
        <v>0.47916666666666669</v>
      </c>
      <c r="AG21" s="624"/>
      <c r="AH21" s="624"/>
      <c r="AI21" s="624"/>
      <c r="AJ21" s="1713"/>
      <c r="AK21" s="1714"/>
      <c r="AL21" s="414"/>
      <c r="AM21" s="572">
        <v>0.47916666666666669</v>
      </c>
      <c r="AN21" s="935"/>
      <c r="AO21" s="166"/>
      <c r="AP21" s="166"/>
      <c r="AQ21" s="166"/>
      <c r="AR21" s="166"/>
      <c r="AS21" s="166"/>
      <c r="AT21" s="166"/>
      <c r="AU21" s="932"/>
      <c r="AV21" s="572">
        <v>0.47916666666666669</v>
      </c>
      <c r="AW21" s="624"/>
      <c r="AX21" s="624"/>
      <c r="AY21" s="624"/>
      <c r="AZ21" s="1691"/>
      <c r="BA21" s="1692"/>
      <c r="BB21" s="364"/>
      <c r="BC21" s="572">
        <v>0.47916666666666669</v>
      </c>
      <c r="BD21" s="1703"/>
      <c r="BE21" s="1605"/>
      <c r="BF21" s="1609"/>
      <c r="BG21" s="1604"/>
      <c r="BH21" s="1605"/>
      <c r="BI21" s="1605"/>
      <c r="BJ21" s="1605"/>
      <c r="BK21" s="1736"/>
      <c r="BL21" s="370">
        <v>0.47916666666666669</v>
      </c>
      <c r="BM21" s="1158"/>
      <c r="BN21" s="1158"/>
      <c r="BO21" s="1158"/>
      <c r="BP21" s="1745"/>
      <c r="BQ21" s="1738"/>
      <c r="BR21" s="364"/>
      <c r="BS21" s="318">
        <v>0.47916666666666669</v>
      </c>
      <c r="BT21" s="1722" t="s">
        <v>724</v>
      </c>
      <c r="BU21" s="1630" t="s">
        <v>725</v>
      </c>
      <c r="BV21" s="1630" t="s">
        <v>726</v>
      </c>
      <c r="BW21" s="1751" t="s">
        <v>727</v>
      </c>
      <c r="BX21" s="166"/>
      <c r="BY21" s="166"/>
      <c r="BZ21" s="166"/>
      <c r="CA21" s="932"/>
      <c r="CB21" s="370">
        <v>0.47916666666666669</v>
      </c>
      <c r="CC21" s="312"/>
      <c r="CD21" s="308"/>
      <c r="CE21" s="308"/>
      <c r="CF21" s="362"/>
      <c r="CG21" s="362"/>
      <c r="CH21" s="364"/>
      <c r="CI21" s="370">
        <v>0.47916666666666669</v>
      </c>
      <c r="CJ21" s="1675"/>
      <c r="CK21" s="1678"/>
      <c r="CL21" s="1678"/>
      <c r="CM21" s="1678"/>
      <c r="CN21" s="1678"/>
      <c r="CO21" s="1678"/>
      <c r="CP21" s="1678"/>
      <c r="CQ21" s="1682"/>
      <c r="CR21" s="370">
        <v>0.47916666666666669</v>
      </c>
      <c r="CS21" s="312"/>
      <c r="CT21" s="308"/>
      <c r="CU21" s="308"/>
      <c r="CV21" s="362"/>
      <c r="CW21" s="362"/>
      <c r="CX21" s="364"/>
    </row>
    <row r="22" spans="1:102" ht="12.75" customHeight="1" x14ac:dyDescent="0.2">
      <c r="A22" s="186" t="s">
        <v>258</v>
      </c>
      <c r="B22" s="189">
        <v>2</v>
      </c>
      <c r="C22" s="189" t="s">
        <v>121</v>
      </c>
      <c r="D22" s="189">
        <v>1</v>
      </c>
      <c r="E22" s="189">
        <v>9.5</v>
      </c>
      <c r="F22" s="189">
        <v>34</v>
      </c>
      <c r="G22" s="190">
        <v>4</v>
      </c>
      <c r="H22" s="186" t="s">
        <v>122</v>
      </c>
      <c r="I22" s="186" t="s">
        <v>101</v>
      </c>
      <c r="J22" s="186" t="s">
        <v>123</v>
      </c>
      <c r="K22" s="186" t="s">
        <v>103</v>
      </c>
      <c r="M22" s="163">
        <v>0.48958333333333398</v>
      </c>
      <c r="N22" s="1732"/>
      <c r="O22" s="1732"/>
      <c r="P22" s="1732"/>
      <c r="Q22" s="1732"/>
      <c r="R22" s="278">
        <v>0.48958333333333398</v>
      </c>
      <c r="S22" s="1283"/>
      <c r="T22" s="1283"/>
      <c r="U22" s="1283"/>
      <c r="V22" s="1731"/>
      <c r="W22" s="278">
        <v>0.48958333333333398</v>
      </c>
      <c r="X22" s="1321"/>
      <c r="Y22" s="1286"/>
      <c r="Z22" s="1286"/>
      <c r="AA22" s="1286"/>
      <c r="AB22" s="1285"/>
      <c r="AC22" s="1285"/>
      <c r="AD22" s="1285"/>
      <c r="AE22" s="1337"/>
      <c r="AF22" s="676">
        <v>0.48958333333333331</v>
      </c>
      <c r="AG22" s="624"/>
      <c r="AH22" s="661"/>
      <c r="AI22" s="661"/>
      <c r="AJ22" s="624"/>
      <c r="AK22" s="659"/>
      <c r="AL22" s="414"/>
      <c r="AM22" s="572">
        <v>0.48958333333333331</v>
      </c>
      <c r="AN22" s="988"/>
      <c r="AO22" s="989"/>
      <c r="AP22" s="990"/>
      <c r="AQ22" s="990"/>
      <c r="AR22" s="166"/>
      <c r="AS22" s="166"/>
      <c r="AT22" s="166"/>
      <c r="AU22" s="932"/>
      <c r="AV22" s="572">
        <v>0.48958333333333331</v>
      </c>
      <c r="AW22" s="624"/>
      <c r="AX22" s="661"/>
      <c r="AY22" s="661"/>
      <c r="AZ22" s="624"/>
      <c r="BA22" s="659"/>
      <c r="BB22" s="364"/>
      <c r="BC22" s="572">
        <v>0.48958333333333331</v>
      </c>
      <c r="BD22" s="1703"/>
      <c r="BE22" s="1605"/>
      <c r="BF22" s="1609"/>
      <c r="BG22" s="1604"/>
      <c r="BH22" s="1605"/>
      <c r="BI22" s="1605"/>
      <c r="BJ22" s="1605"/>
      <c r="BK22" s="1736"/>
      <c r="BL22" s="370">
        <v>0.48958333333333331</v>
      </c>
      <c r="BM22" s="624"/>
      <c r="BN22" s="661"/>
      <c r="BO22" s="661"/>
      <c r="BP22" s="624"/>
      <c r="BQ22" s="659"/>
      <c r="BR22" s="364"/>
      <c r="BS22" s="318">
        <v>0.48958333333333331</v>
      </c>
      <c r="BT22" s="1723"/>
      <c r="BU22" s="1631"/>
      <c r="BV22" s="1631"/>
      <c r="BW22" s="1752"/>
      <c r="BX22" s="166"/>
      <c r="BY22" s="166"/>
      <c r="BZ22" s="166"/>
      <c r="CA22" s="932"/>
      <c r="CB22" s="370">
        <v>0.48958333333333331</v>
      </c>
      <c r="CC22" s="332"/>
      <c r="CD22" s="346"/>
      <c r="CE22" s="346"/>
      <c r="CF22" s="362"/>
      <c r="CG22" s="362"/>
      <c r="CH22" s="364"/>
      <c r="CI22" s="370">
        <v>0.48958333333333331</v>
      </c>
      <c r="CJ22" s="1675"/>
      <c r="CK22" s="1678"/>
      <c r="CL22" s="1678"/>
      <c r="CM22" s="1678"/>
      <c r="CN22" s="1679"/>
      <c r="CO22" s="1680"/>
      <c r="CP22" s="1680"/>
      <c r="CQ22" s="1683"/>
      <c r="CR22" s="370">
        <v>0.48958333333333331</v>
      </c>
      <c r="CS22" s="332"/>
      <c r="CT22" s="346"/>
      <c r="CU22" s="346"/>
      <c r="CV22" s="362"/>
      <c r="CW22" s="362"/>
      <c r="CX22" s="364"/>
    </row>
    <row r="23" spans="1:102" ht="12.75" customHeight="1" x14ac:dyDescent="0.2">
      <c r="A23" s="186" t="s">
        <v>258</v>
      </c>
      <c r="B23" s="189">
        <v>2</v>
      </c>
      <c r="C23" s="189" t="s">
        <v>133</v>
      </c>
      <c r="D23" s="190">
        <v>3</v>
      </c>
      <c r="E23" s="189">
        <v>9.5</v>
      </c>
      <c r="F23" s="189">
        <v>34</v>
      </c>
      <c r="G23" s="190">
        <v>4</v>
      </c>
      <c r="H23" s="186" t="s">
        <v>100</v>
      </c>
      <c r="I23" s="186" t="s">
        <v>101</v>
      </c>
      <c r="J23" s="186" t="s">
        <v>102</v>
      </c>
      <c r="K23" s="186" t="s">
        <v>103</v>
      </c>
      <c r="M23" s="163">
        <v>0.5</v>
      </c>
      <c r="N23" s="1732"/>
      <c r="O23" s="1732"/>
      <c r="P23" s="1732"/>
      <c r="Q23" s="1732"/>
      <c r="R23" s="278">
        <v>0.5</v>
      </c>
      <c r="S23" s="1283"/>
      <c r="T23" s="1283"/>
      <c r="U23" s="1283"/>
      <c r="V23" s="1731"/>
      <c r="W23" s="278">
        <v>0.5</v>
      </c>
      <c r="X23" s="178"/>
      <c r="Y23" s="513"/>
      <c r="Z23" s="513"/>
      <c r="AA23" s="175"/>
      <c r="AB23" s="1285"/>
      <c r="AC23" s="1285"/>
      <c r="AD23" s="1285"/>
      <c r="AE23" s="1337"/>
      <c r="AF23" s="676">
        <v>0.5</v>
      </c>
      <c r="AG23" s="1708" t="s">
        <v>728</v>
      </c>
      <c r="AH23" s="1710" t="s">
        <v>729</v>
      </c>
      <c r="AI23" s="1710" t="s">
        <v>730</v>
      </c>
      <c r="AJ23" s="624"/>
      <c r="AK23" s="650"/>
      <c r="AL23" s="414"/>
      <c r="AM23" s="572">
        <v>0.5</v>
      </c>
      <c r="AV23" s="572">
        <v>0.5</v>
      </c>
      <c r="AW23" s="1694" t="s">
        <v>693</v>
      </c>
      <c r="AX23" s="1697" t="s">
        <v>694</v>
      </c>
      <c r="AY23" s="1697" t="s">
        <v>695</v>
      </c>
      <c r="AZ23" s="624"/>
      <c r="BA23" s="650"/>
      <c r="BB23" s="364"/>
      <c r="BC23" s="572">
        <v>0.5</v>
      </c>
      <c r="BD23" s="1703"/>
      <c r="BE23" s="1605"/>
      <c r="BF23" s="1609"/>
      <c r="BG23" s="1604"/>
      <c r="BH23" s="1605"/>
      <c r="BI23" s="1605"/>
      <c r="BJ23" s="1605"/>
      <c r="BK23" s="1736"/>
      <c r="BL23" s="370">
        <v>0.5</v>
      </c>
      <c r="BM23" s="1739" t="s">
        <v>731</v>
      </c>
      <c r="BN23" s="1740" t="s">
        <v>732</v>
      </c>
      <c r="BO23" s="1740" t="s">
        <v>733</v>
      </c>
      <c r="BP23" s="1158"/>
      <c r="BQ23" s="1159"/>
      <c r="BR23" s="364"/>
      <c r="BS23" s="318">
        <v>0.5</v>
      </c>
      <c r="BT23" s="1723"/>
      <c r="BU23" s="1631"/>
      <c r="BV23" s="1631"/>
      <c r="BW23" s="1752"/>
      <c r="BX23" s="166"/>
      <c r="BY23" s="166"/>
      <c r="BZ23" s="166"/>
      <c r="CA23" s="932"/>
      <c r="CB23" s="370">
        <v>0.5</v>
      </c>
      <c r="CC23" s="332"/>
      <c r="CD23" s="346"/>
      <c r="CE23" s="346"/>
      <c r="CF23" s="362"/>
      <c r="CG23" s="362"/>
      <c r="CH23" s="362"/>
      <c r="CI23" s="572">
        <v>0.5</v>
      </c>
      <c r="CJ23" s="1675"/>
      <c r="CK23" s="1678"/>
      <c r="CL23" s="1678"/>
      <c r="CM23" s="1678"/>
      <c r="CR23" s="572">
        <v>0.5</v>
      </c>
      <c r="CS23" s="332"/>
      <c r="CT23" s="346"/>
      <c r="CU23" s="346"/>
      <c r="CV23" s="362"/>
      <c r="CW23" s="362"/>
      <c r="CX23" s="364"/>
    </row>
    <row r="24" spans="1:102" ht="12.75" customHeight="1" x14ac:dyDescent="0.2">
      <c r="A24" s="186" t="s">
        <v>258</v>
      </c>
      <c r="B24" s="189">
        <v>3</v>
      </c>
      <c r="C24" s="189" t="s">
        <v>168</v>
      </c>
      <c r="D24" s="189"/>
      <c r="E24" s="189"/>
      <c r="F24" s="189">
        <v>23</v>
      </c>
      <c r="G24" s="189"/>
      <c r="H24" s="186" t="s">
        <v>169</v>
      </c>
      <c r="I24" s="186" t="s">
        <v>101</v>
      </c>
      <c r="J24" s="186" t="s">
        <v>102</v>
      </c>
      <c r="K24" s="186" t="s">
        <v>103</v>
      </c>
      <c r="M24" s="163">
        <v>0.51041666666666696</v>
      </c>
      <c r="N24" s="162"/>
      <c r="O24" s="162"/>
      <c r="P24" s="162"/>
      <c r="Q24" s="904"/>
      <c r="R24" s="278">
        <v>0.51041666666666696</v>
      </c>
      <c r="S24" s="162"/>
      <c r="T24" s="162"/>
      <c r="U24" s="162"/>
      <c r="V24" s="904"/>
      <c r="W24" s="352">
        <v>0.51041666666666696</v>
      </c>
      <c r="X24" s="178"/>
      <c r="Y24" s="175"/>
      <c r="Z24" s="175"/>
      <c r="AA24" s="175"/>
      <c r="AB24" s="1286"/>
      <c r="AC24" s="1286"/>
      <c r="AD24" s="1286"/>
      <c r="AE24" s="1338"/>
      <c r="AF24" s="676">
        <v>0.51041666666666663</v>
      </c>
      <c r="AG24" s="1708"/>
      <c r="AH24" s="1710"/>
      <c r="AI24" s="1710"/>
      <c r="AJ24" s="649"/>
      <c r="AK24" s="660"/>
      <c r="AL24" s="414"/>
      <c r="AM24" s="572">
        <v>0.51041666666666663</v>
      </c>
      <c r="AV24" s="572">
        <v>0.51041666666666663</v>
      </c>
      <c r="AW24" s="1694"/>
      <c r="AX24" s="1697"/>
      <c r="AY24" s="1697"/>
      <c r="AZ24" s="661"/>
      <c r="BA24" s="660"/>
      <c r="BB24" s="364"/>
      <c r="BC24" s="572">
        <v>0.51041666666666663</v>
      </c>
      <c r="BD24" s="1703"/>
      <c r="BE24" s="1605"/>
      <c r="BF24" s="1609"/>
      <c r="BG24" s="1604"/>
      <c r="BH24" s="955"/>
      <c r="BI24" s="956"/>
      <c r="BJ24" s="956"/>
      <c r="BK24" s="1002"/>
      <c r="BL24" s="370">
        <v>0.51041666666666663</v>
      </c>
      <c r="BM24" s="1739"/>
      <c r="BN24" s="1740"/>
      <c r="BO24" s="1740"/>
      <c r="BP24" s="1160"/>
      <c r="BQ24" s="1161"/>
      <c r="BR24" s="364"/>
      <c r="BS24" s="318">
        <v>0.51041666666666663</v>
      </c>
      <c r="BT24" s="1723"/>
      <c r="BU24" s="1631"/>
      <c r="BV24" s="1631"/>
      <c r="BW24" s="1752"/>
      <c r="BX24" s="166"/>
      <c r="BY24" s="166"/>
      <c r="BZ24" s="166"/>
      <c r="CA24" s="932"/>
      <c r="CB24" s="370">
        <v>0.51041666666666663</v>
      </c>
      <c r="CC24" s="332"/>
      <c r="CD24" s="332"/>
      <c r="CE24" s="332"/>
      <c r="CF24" s="362"/>
      <c r="CG24" s="332"/>
      <c r="CH24" s="332"/>
      <c r="CI24" s="572">
        <v>0.51041666666666663</v>
      </c>
      <c r="CJ24" s="1676"/>
      <c r="CK24" s="1679"/>
      <c r="CL24" s="1679"/>
      <c r="CM24" s="1679"/>
      <c r="CR24" s="572">
        <v>0.51041666666666663</v>
      </c>
      <c r="CS24" s="332"/>
      <c r="CT24" s="332"/>
      <c r="CU24" s="332"/>
      <c r="CV24" s="362"/>
      <c r="CW24" s="332"/>
      <c r="CX24" s="363"/>
    </row>
    <row r="25" spans="1:102" ht="12.75" customHeight="1" x14ac:dyDescent="0.2">
      <c r="A25" s="186" t="s">
        <v>258</v>
      </c>
      <c r="B25" s="189">
        <v>3</v>
      </c>
      <c r="C25" s="189" t="s">
        <v>173</v>
      </c>
      <c r="D25" s="189"/>
      <c r="E25" s="189"/>
      <c r="F25" s="189">
        <v>23</v>
      </c>
      <c r="G25" s="189"/>
      <c r="H25" s="186" t="s">
        <v>100</v>
      </c>
      <c r="I25" s="186" t="s">
        <v>101</v>
      </c>
      <c r="J25" s="186" t="s">
        <v>102</v>
      </c>
      <c r="K25" s="186" t="s">
        <v>103</v>
      </c>
      <c r="M25" s="163">
        <v>0.52083333333333404</v>
      </c>
      <c r="N25" s="162"/>
      <c r="O25" s="162"/>
      <c r="P25" s="162"/>
      <c r="Q25" s="162"/>
      <c r="R25" s="278">
        <v>0.52083333333333404</v>
      </c>
      <c r="S25" s="162"/>
      <c r="T25" s="162"/>
      <c r="U25" s="162"/>
      <c r="V25" s="162"/>
      <c r="W25" s="278">
        <v>0.52083333333333404</v>
      </c>
      <c r="X25" s="168"/>
      <c r="Y25" s="166"/>
      <c r="Z25" s="166"/>
      <c r="AA25" s="166"/>
      <c r="AB25" s="166"/>
      <c r="AC25" s="166"/>
      <c r="AD25" s="166"/>
      <c r="AE25" s="167"/>
      <c r="AF25" s="676">
        <v>0.52083333333333337</v>
      </c>
      <c r="AG25" s="1708"/>
      <c r="AH25" s="1710"/>
      <c r="AI25" s="1710"/>
      <c r="AJ25" s="1715" t="s">
        <v>734</v>
      </c>
      <c r="AK25" s="1717" t="s">
        <v>735</v>
      </c>
      <c r="AL25" s="414"/>
      <c r="AM25" s="572">
        <v>0.52083333333333337</v>
      </c>
      <c r="AV25" s="572">
        <v>0.52083333333333337</v>
      </c>
      <c r="AW25" s="1694"/>
      <c r="AX25" s="1697"/>
      <c r="AY25" s="1697"/>
      <c r="AZ25" s="1698" t="s">
        <v>736</v>
      </c>
      <c r="BA25" s="1695" t="s">
        <v>737</v>
      </c>
      <c r="BB25" s="364"/>
      <c r="BC25" s="572">
        <v>0.52083333333333337</v>
      </c>
      <c r="BD25" s="1704"/>
      <c r="BE25" s="1719"/>
      <c r="BF25" s="1720"/>
      <c r="BG25" s="1721"/>
      <c r="BH25" s="957"/>
      <c r="BI25" s="629"/>
      <c r="BJ25" s="629"/>
      <c r="BK25" s="1003"/>
      <c r="BL25" s="370">
        <v>0.52083333333333337</v>
      </c>
      <c r="BM25" s="1739"/>
      <c r="BN25" s="1740"/>
      <c r="BO25" s="1740"/>
      <c r="BP25" s="1741" t="s">
        <v>738</v>
      </c>
      <c r="BQ25" s="1742" t="s">
        <v>739</v>
      </c>
      <c r="BR25" s="364"/>
      <c r="BS25" s="318">
        <v>0.52083333333333337</v>
      </c>
      <c r="BT25" s="1723"/>
      <c r="BU25" s="1631"/>
      <c r="BV25" s="1631"/>
      <c r="BW25" s="1752"/>
      <c r="BX25" s="166"/>
      <c r="BY25" s="166"/>
      <c r="BZ25" s="166"/>
      <c r="CA25" s="932"/>
      <c r="CB25" s="370">
        <v>0.52083333333333337</v>
      </c>
      <c r="CC25" s="332"/>
      <c r="CD25" s="332"/>
      <c r="CE25" s="332"/>
      <c r="CF25" s="362"/>
      <c r="CG25" s="332"/>
      <c r="CH25" s="332"/>
      <c r="CI25" s="572">
        <v>0.52083333333333337</v>
      </c>
      <c r="CN25" s="1348" t="s">
        <v>740</v>
      </c>
      <c r="CO25" s="1348" t="s">
        <v>741</v>
      </c>
      <c r="CP25" s="1348" t="s">
        <v>742</v>
      </c>
      <c r="CQ25" s="1348" t="s">
        <v>743</v>
      </c>
      <c r="CR25" s="370">
        <v>0.52083333333333337</v>
      </c>
      <c r="CS25" s="332"/>
      <c r="CT25" s="332"/>
      <c r="CU25" s="332"/>
      <c r="CV25" s="362"/>
      <c r="CW25" s="332"/>
      <c r="CX25" s="363"/>
    </row>
    <row r="26" spans="1:102" ht="12.75" customHeight="1" x14ac:dyDescent="0.2">
      <c r="A26" s="186" t="s">
        <v>258</v>
      </c>
      <c r="B26" s="189">
        <v>5</v>
      </c>
      <c r="C26" s="189" t="s">
        <v>200</v>
      </c>
      <c r="D26" s="189"/>
      <c r="E26" s="189"/>
      <c r="F26" s="189">
        <v>27</v>
      </c>
      <c r="G26" s="189"/>
      <c r="H26" s="186" t="s">
        <v>201</v>
      </c>
      <c r="I26" s="186" t="s">
        <v>202</v>
      </c>
      <c r="J26" s="186" t="s">
        <v>102</v>
      </c>
      <c r="K26" s="186" t="s">
        <v>203</v>
      </c>
      <c r="M26" s="163">
        <v>0.53125</v>
      </c>
      <c r="N26" s="162"/>
      <c r="O26" s="162"/>
      <c r="P26" s="162"/>
      <c r="Q26" s="162"/>
      <c r="R26" s="278">
        <v>0.53125</v>
      </c>
      <c r="S26" s="162"/>
      <c r="T26" s="162"/>
      <c r="U26" s="162"/>
      <c r="V26" s="162"/>
      <c r="W26" s="278">
        <v>0.53125</v>
      </c>
      <c r="X26" s="168"/>
      <c r="Y26" s="166"/>
      <c r="Z26" s="166"/>
      <c r="AA26" s="166"/>
      <c r="AB26" s="166"/>
      <c r="AC26" s="166"/>
      <c r="AD26" s="166"/>
      <c r="AE26" s="167"/>
      <c r="AF26" s="676">
        <v>0.53125</v>
      </c>
      <c r="AG26" s="1708"/>
      <c r="AH26" s="1710"/>
      <c r="AI26" s="1710"/>
      <c r="AJ26" s="1715"/>
      <c r="AK26" s="1717"/>
      <c r="AL26" s="414"/>
      <c r="AM26" s="572">
        <v>0.53125</v>
      </c>
      <c r="AV26" s="572">
        <v>0.53125</v>
      </c>
      <c r="AW26" s="1694"/>
      <c r="AX26" s="1697"/>
      <c r="AY26" s="1697"/>
      <c r="AZ26" s="1698"/>
      <c r="BA26" s="1695"/>
      <c r="BB26" s="364"/>
      <c r="BC26" s="572">
        <v>0.53125</v>
      </c>
      <c r="BD26" s="997"/>
      <c r="BE26" s="51"/>
      <c r="BF26" s="51"/>
      <c r="BG26" s="51"/>
      <c r="BH26" s="166"/>
      <c r="BI26" s="166"/>
      <c r="BJ26" s="166"/>
      <c r="BK26" s="932"/>
      <c r="BL26" s="370">
        <v>0.53125</v>
      </c>
      <c r="BM26" s="1739"/>
      <c r="BN26" s="1740"/>
      <c r="BO26" s="1740"/>
      <c r="BP26" s="1741"/>
      <c r="BQ26" s="1742"/>
      <c r="BR26" s="364"/>
      <c r="BS26" s="318">
        <v>0.53125</v>
      </c>
      <c r="BT26" s="1723"/>
      <c r="BU26" s="1631"/>
      <c r="BV26" s="1631"/>
      <c r="BW26" s="1752"/>
      <c r="BX26" s="166"/>
      <c r="BY26" s="166"/>
      <c r="BZ26" s="166"/>
      <c r="CA26" s="932"/>
      <c r="CB26" s="370">
        <v>0.53125</v>
      </c>
      <c r="CC26" s="332"/>
      <c r="CD26" s="332"/>
      <c r="CE26" s="332"/>
      <c r="CF26" s="362"/>
      <c r="CG26" s="332"/>
      <c r="CH26" s="332"/>
      <c r="CI26" s="572">
        <v>0.53125</v>
      </c>
      <c r="CN26" s="1348"/>
      <c r="CO26" s="1348"/>
      <c r="CP26" s="1348"/>
      <c r="CQ26" s="1348"/>
      <c r="CR26" s="370">
        <v>0.53125</v>
      </c>
      <c r="CS26" s="332"/>
      <c r="CT26" s="332"/>
      <c r="CU26" s="332"/>
      <c r="CV26" s="362"/>
      <c r="CW26" s="332"/>
      <c r="CX26" s="363"/>
    </row>
    <row r="27" spans="1:102" ht="12.75" customHeight="1" x14ac:dyDescent="0.2">
      <c r="A27" s="186" t="s">
        <v>258</v>
      </c>
      <c r="B27" s="189">
        <v>5</v>
      </c>
      <c r="C27" s="189" t="s">
        <v>209</v>
      </c>
      <c r="D27" s="189"/>
      <c r="E27" s="189">
        <v>9.5</v>
      </c>
      <c r="F27" s="189">
        <v>27</v>
      </c>
      <c r="G27" s="189"/>
      <c r="H27" s="186" t="s">
        <v>210</v>
      </c>
      <c r="I27" s="186" t="s">
        <v>101</v>
      </c>
      <c r="J27" s="186" t="s">
        <v>102</v>
      </c>
      <c r="K27" s="186" t="s">
        <v>103</v>
      </c>
      <c r="M27" s="163">
        <v>0.54166666666666696</v>
      </c>
      <c r="N27" s="1732" t="s">
        <v>744</v>
      </c>
      <c r="O27" s="1732" t="s">
        <v>685</v>
      </c>
      <c r="P27" s="1732" t="s">
        <v>686</v>
      </c>
      <c r="Q27" s="1732" t="s">
        <v>745</v>
      </c>
      <c r="R27" s="278">
        <v>0.54166666666666696</v>
      </c>
      <c r="S27" s="1323" t="s">
        <v>138</v>
      </c>
      <c r="T27" s="1283" t="s">
        <v>265</v>
      </c>
      <c r="U27" s="1283" t="s">
        <v>266</v>
      </c>
      <c r="V27" s="1283" t="s">
        <v>689</v>
      </c>
      <c r="W27" s="278">
        <v>0.54166666666666696</v>
      </c>
      <c r="X27" s="1700" t="s">
        <v>746</v>
      </c>
      <c r="Y27" s="1463" t="s">
        <v>420</v>
      </c>
      <c r="Z27" s="1463" t="s">
        <v>421</v>
      </c>
      <c r="AA27" s="1463" t="s">
        <v>422</v>
      </c>
      <c r="AB27" s="166"/>
      <c r="AC27" s="166"/>
      <c r="AD27" s="166"/>
      <c r="AE27" s="167"/>
      <c r="AF27" s="676">
        <v>0.54166666666666663</v>
      </c>
      <c r="AG27" s="1708"/>
      <c r="AH27" s="1710"/>
      <c r="AI27" s="1710"/>
      <c r="AJ27" s="1715"/>
      <c r="AK27" s="1717"/>
      <c r="AL27" s="417"/>
      <c r="AM27" s="572">
        <v>0.54166666666666663</v>
      </c>
      <c r="AV27" s="572">
        <v>0.54166666666666663</v>
      </c>
      <c r="AW27" s="1694"/>
      <c r="AX27" s="1697"/>
      <c r="AY27" s="1697"/>
      <c r="AZ27" s="1698"/>
      <c r="BA27" s="1695"/>
      <c r="BB27" s="364"/>
      <c r="BC27" s="572">
        <v>0.54166666666666663</v>
      </c>
      <c r="BD27" s="997"/>
      <c r="BE27" s="51"/>
      <c r="BF27" s="51"/>
      <c r="BG27" s="51"/>
      <c r="BH27" s="51"/>
      <c r="BI27" s="51"/>
      <c r="BJ27" s="51"/>
      <c r="BK27" s="973"/>
      <c r="BL27" s="370">
        <v>0.54166666666666663</v>
      </c>
      <c r="BM27" s="1739"/>
      <c r="BN27" s="1740"/>
      <c r="BO27" s="1740"/>
      <c r="BP27" s="1741"/>
      <c r="BQ27" s="1742"/>
      <c r="BR27" s="364"/>
      <c r="BS27" s="318">
        <v>0.54166666666666663</v>
      </c>
      <c r="BT27" s="1723"/>
      <c r="BU27" s="1631"/>
      <c r="BV27" s="1631"/>
      <c r="BW27" s="1752"/>
      <c r="BX27" s="166"/>
      <c r="BY27" s="166"/>
      <c r="BZ27" s="166"/>
      <c r="CA27" s="932"/>
      <c r="CB27" s="370">
        <v>0.54166666666666663</v>
      </c>
      <c r="CC27" s="332"/>
      <c r="CD27" s="332"/>
      <c r="CE27" s="332"/>
      <c r="CF27" s="362"/>
      <c r="CG27" s="332"/>
      <c r="CH27" s="332"/>
      <c r="CI27" s="318">
        <v>0.54166666666666663</v>
      </c>
      <c r="CJ27" s="1348" t="s">
        <v>747</v>
      </c>
      <c r="CK27" s="1348" t="s">
        <v>748</v>
      </c>
      <c r="CL27" s="1348" t="s">
        <v>749</v>
      </c>
      <c r="CM27" s="1349" t="s">
        <v>750</v>
      </c>
      <c r="CN27" s="1348"/>
      <c r="CO27" s="1348"/>
      <c r="CP27" s="1348"/>
      <c r="CQ27" s="1348"/>
      <c r="CR27" s="370">
        <v>0.54166666666666663</v>
      </c>
      <c r="CS27" s="332"/>
      <c r="CT27" s="332"/>
      <c r="CU27" s="332"/>
      <c r="CV27" s="362"/>
      <c r="CW27" s="332"/>
      <c r="CX27" s="363"/>
    </row>
    <row r="28" spans="1:102" ht="12.75" customHeight="1" x14ac:dyDescent="0.2">
      <c r="A28" s="186" t="s">
        <v>258</v>
      </c>
      <c r="B28" s="189">
        <v>6</v>
      </c>
      <c r="C28" s="189" t="s">
        <v>216</v>
      </c>
      <c r="D28" s="189">
        <v>2</v>
      </c>
      <c r="E28" s="189">
        <v>9.5</v>
      </c>
      <c r="F28" s="189">
        <v>25</v>
      </c>
      <c r="G28" s="190">
        <v>3</v>
      </c>
      <c r="H28" s="186" t="s">
        <v>201</v>
      </c>
      <c r="I28" s="186" t="s">
        <v>202</v>
      </c>
      <c r="J28" s="186" t="s">
        <v>102</v>
      </c>
      <c r="K28" s="186" t="s">
        <v>203</v>
      </c>
      <c r="M28" s="163">
        <v>0.55208333333333404</v>
      </c>
      <c r="N28" s="1732"/>
      <c r="O28" s="1732"/>
      <c r="P28" s="1732"/>
      <c r="Q28" s="1732"/>
      <c r="R28" s="278">
        <v>0.55208333333333404</v>
      </c>
      <c r="S28" s="1323"/>
      <c r="T28" s="1283"/>
      <c r="U28" s="1283"/>
      <c r="V28" s="1283"/>
      <c r="W28" s="278">
        <v>0.55208333333333404</v>
      </c>
      <c r="X28" s="1700"/>
      <c r="Y28" s="1463"/>
      <c r="Z28" s="1463"/>
      <c r="AA28" s="1463"/>
      <c r="AB28" s="166"/>
      <c r="AC28" s="166"/>
      <c r="AD28" s="166"/>
      <c r="AE28" s="167"/>
      <c r="AF28" s="676">
        <v>0.55208333333333337</v>
      </c>
      <c r="AG28" s="1708"/>
      <c r="AH28" s="1710"/>
      <c r="AI28" s="1710"/>
      <c r="AJ28" s="1715"/>
      <c r="AK28" s="1717"/>
      <c r="AL28" s="375"/>
      <c r="AM28" s="572">
        <v>0.55208333333333337</v>
      </c>
      <c r="AV28" s="572">
        <v>0.55208333333333337</v>
      </c>
      <c r="AW28" s="1694"/>
      <c r="AX28" s="1697"/>
      <c r="AY28" s="1697"/>
      <c r="AZ28" s="1698"/>
      <c r="BA28" s="1695"/>
      <c r="BB28" s="364"/>
      <c r="BC28" s="572">
        <v>0.55208333333333337</v>
      </c>
      <c r="BD28" s="997"/>
      <c r="BE28" s="51"/>
      <c r="BF28" s="51"/>
      <c r="BG28" s="51"/>
      <c r="BH28" s="51"/>
      <c r="BI28" s="51"/>
      <c r="BJ28" s="51"/>
      <c r="BK28" s="973"/>
      <c r="BL28" s="370">
        <v>0.55208333333333337</v>
      </c>
      <c r="BM28" s="1739"/>
      <c r="BN28" s="1740"/>
      <c r="BO28" s="1740"/>
      <c r="BP28" s="1741"/>
      <c r="BQ28" s="1742"/>
      <c r="BR28" s="364"/>
      <c r="BS28" s="318">
        <v>0.55208333333333337</v>
      </c>
      <c r="BT28" s="1723"/>
      <c r="BU28" s="1631"/>
      <c r="BV28" s="1631"/>
      <c r="BW28" s="1752"/>
      <c r="BX28" s="961">
        <v>0.54861111111111105</v>
      </c>
      <c r="BY28" s="961">
        <v>0.55208333333333337</v>
      </c>
      <c r="BZ28" s="961">
        <v>0.55555555555555558</v>
      </c>
      <c r="CA28" s="1046">
        <v>0.55902777777777779</v>
      </c>
      <c r="CB28" s="370">
        <v>0.55208333333333337</v>
      </c>
      <c r="CC28" s="332"/>
      <c r="CD28" s="332"/>
      <c r="CE28" s="332"/>
      <c r="CF28" s="362"/>
      <c r="CG28" s="332"/>
      <c r="CH28" s="332"/>
      <c r="CI28" s="318">
        <v>0.55208333333333337</v>
      </c>
      <c r="CJ28" s="1348"/>
      <c r="CK28" s="1348"/>
      <c r="CL28" s="1348"/>
      <c r="CM28" s="1349"/>
      <c r="CN28" s="1348"/>
      <c r="CO28" s="1348"/>
      <c r="CP28" s="1348"/>
      <c r="CQ28" s="1348"/>
      <c r="CR28" s="370">
        <v>0.55208333333333337</v>
      </c>
      <c r="CS28" s="332"/>
      <c r="CT28" s="332"/>
      <c r="CU28" s="332"/>
      <c r="CV28" s="362"/>
      <c r="CW28" s="332"/>
      <c r="CX28" s="363"/>
    </row>
    <row r="29" spans="1:102" ht="12.75" customHeight="1" x14ac:dyDescent="0.2">
      <c r="A29" s="186" t="s">
        <v>258</v>
      </c>
      <c r="B29" s="189">
        <v>6</v>
      </c>
      <c r="C29" s="189" t="s">
        <v>231</v>
      </c>
      <c r="D29" s="189">
        <v>2</v>
      </c>
      <c r="E29" s="189"/>
      <c r="F29" s="189">
        <v>25</v>
      </c>
      <c r="G29" s="190">
        <v>3</v>
      </c>
      <c r="H29" s="186" t="s">
        <v>220</v>
      </c>
      <c r="I29" s="186" t="s">
        <v>101</v>
      </c>
      <c r="J29" s="186" t="s">
        <v>102</v>
      </c>
      <c r="K29" s="188" t="s">
        <v>221</v>
      </c>
      <c r="M29" s="163">
        <v>0.5625</v>
      </c>
      <c r="N29" s="1732"/>
      <c r="O29" s="1732"/>
      <c r="P29" s="1732"/>
      <c r="Q29" s="1732"/>
      <c r="R29" s="278">
        <v>0.5625</v>
      </c>
      <c r="S29" s="1323"/>
      <c r="T29" s="1283"/>
      <c r="U29" s="1283"/>
      <c r="V29" s="1283"/>
      <c r="W29" s="278">
        <v>0.5625</v>
      </c>
      <c r="X29" s="1700"/>
      <c r="Y29" s="1463"/>
      <c r="Z29" s="1463"/>
      <c r="AA29" s="1463"/>
      <c r="AB29" s="1464" t="s">
        <v>426</v>
      </c>
      <c r="AC29" s="1463" t="s">
        <v>751</v>
      </c>
      <c r="AD29" s="1463" t="s">
        <v>752</v>
      </c>
      <c r="AE29" s="1701" t="s">
        <v>753</v>
      </c>
      <c r="AF29" s="676">
        <v>0.5625</v>
      </c>
      <c r="AG29" s="1708"/>
      <c r="AH29" s="1710"/>
      <c r="AI29" s="1710"/>
      <c r="AJ29" s="1715"/>
      <c r="AK29" s="1717"/>
      <c r="AL29" s="417"/>
      <c r="AM29" s="572">
        <v>0.5625</v>
      </c>
      <c r="AV29" s="572">
        <v>0.5625</v>
      </c>
      <c r="AW29" s="1694"/>
      <c r="AX29" s="1697"/>
      <c r="AY29" s="1697"/>
      <c r="AZ29" s="1698"/>
      <c r="BA29" s="1695"/>
      <c r="BB29" s="364"/>
      <c r="BC29" s="572">
        <v>0.5625</v>
      </c>
      <c r="BD29" s="997"/>
      <c r="BE29" s="51"/>
      <c r="BF29" s="51"/>
      <c r="BG29" s="51"/>
      <c r="BH29" s="51"/>
      <c r="BI29" s="51"/>
      <c r="BJ29" s="51"/>
      <c r="BK29" s="973"/>
      <c r="BL29" s="370">
        <v>0.5625</v>
      </c>
      <c r="BM29" s="1739"/>
      <c r="BN29" s="1740"/>
      <c r="BO29" s="1740"/>
      <c r="BP29" s="1741"/>
      <c r="BQ29" s="1742"/>
      <c r="BR29" s="364"/>
      <c r="BS29" s="350">
        <v>0.5625</v>
      </c>
      <c r="BT29" s="1723"/>
      <c r="BU29" s="1631"/>
      <c r="BV29" s="1631"/>
      <c r="BW29" s="1752"/>
      <c r="BX29" s="1746" t="s">
        <v>754</v>
      </c>
      <c r="BY29" s="1748" t="s">
        <v>755</v>
      </c>
      <c r="BZ29" s="1630" t="s">
        <v>756</v>
      </c>
      <c r="CA29" s="1684" t="s">
        <v>757</v>
      </c>
      <c r="CB29" s="370">
        <v>0.5625</v>
      </c>
      <c r="CC29" s="332"/>
      <c r="CD29" s="332"/>
      <c r="CE29" s="332"/>
      <c r="CF29" s="362"/>
      <c r="CG29" s="332"/>
      <c r="CH29" s="332"/>
      <c r="CI29" s="318">
        <v>0.5625</v>
      </c>
      <c r="CJ29" s="1348"/>
      <c r="CK29" s="1348"/>
      <c r="CL29" s="1348"/>
      <c r="CM29" s="1349"/>
      <c r="CN29" s="1348"/>
      <c r="CO29" s="1348"/>
      <c r="CP29" s="1348"/>
      <c r="CQ29" s="1348"/>
      <c r="CR29" s="370">
        <v>0.5625</v>
      </c>
      <c r="CS29" s="332"/>
      <c r="CT29" s="332"/>
      <c r="CU29" s="332"/>
      <c r="CV29" s="362"/>
      <c r="CW29" s="332"/>
      <c r="CX29" s="363"/>
    </row>
    <row r="30" spans="1:102" ht="12.75" customHeight="1" x14ac:dyDescent="0.2">
      <c r="A30" s="186" t="s">
        <v>258</v>
      </c>
      <c r="B30" s="189">
        <v>10</v>
      </c>
      <c r="C30" s="189" t="s">
        <v>244</v>
      </c>
      <c r="D30" s="189"/>
      <c r="E30" s="189"/>
      <c r="F30" s="189">
        <v>2</v>
      </c>
      <c r="G30" s="189"/>
      <c r="H30" s="186" t="s">
        <v>100</v>
      </c>
      <c r="I30" s="186" t="s">
        <v>101</v>
      </c>
      <c r="J30" s="186" t="s">
        <v>102</v>
      </c>
      <c r="K30" s="186" t="s">
        <v>103</v>
      </c>
      <c r="M30" s="163">
        <v>0.57291666666666696</v>
      </c>
      <c r="N30" s="1732"/>
      <c r="O30" s="1732"/>
      <c r="P30" s="1732"/>
      <c r="Q30" s="1732"/>
      <c r="R30" s="278">
        <v>0.57291666666666696</v>
      </c>
      <c r="S30" s="1323"/>
      <c r="T30" s="1283"/>
      <c r="U30" s="1283"/>
      <c r="V30" s="1283"/>
      <c r="W30" s="278">
        <v>0.57291666666666696</v>
      </c>
      <c r="X30" s="1700"/>
      <c r="Y30" s="1463"/>
      <c r="Z30" s="1463"/>
      <c r="AA30" s="1463"/>
      <c r="AB30" s="1464"/>
      <c r="AC30" s="1463"/>
      <c r="AD30" s="1463"/>
      <c r="AE30" s="1701"/>
      <c r="AF30" s="676">
        <v>0.57291666666666663</v>
      </c>
      <c r="AG30" s="1708"/>
      <c r="AH30" s="1710"/>
      <c r="AI30" s="1710"/>
      <c r="AJ30" s="1715"/>
      <c r="AK30" s="1717"/>
      <c r="AL30" s="417"/>
      <c r="AM30" s="572">
        <v>0.57291666666666663</v>
      </c>
      <c r="AV30" s="572">
        <v>0.57291666666666663</v>
      </c>
      <c r="AW30" s="1694"/>
      <c r="AX30" s="1697"/>
      <c r="AY30" s="1697"/>
      <c r="AZ30" s="1698"/>
      <c r="BA30" s="1695"/>
      <c r="BB30" s="364"/>
      <c r="BC30" s="572">
        <v>0.57291666666666663</v>
      </c>
      <c r="BD30" s="997"/>
      <c r="BE30" s="51"/>
      <c r="BF30" s="51"/>
      <c r="BG30" s="51"/>
      <c r="BH30" s="51"/>
      <c r="BI30" s="51"/>
      <c r="BJ30" s="51"/>
      <c r="BK30" s="973"/>
      <c r="BL30" s="370">
        <v>0.57291666666666663</v>
      </c>
      <c r="BM30" s="1739"/>
      <c r="BN30" s="1740"/>
      <c r="BO30" s="1740"/>
      <c r="BP30" s="1741"/>
      <c r="BQ30" s="1742"/>
      <c r="BR30" s="364"/>
      <c r="BS30" s="350">
        <v>0.57291666666666663</v>
      </c>
      <c r="BT30" s="1723"/>
      <c r="BU30" s="1631"/>
      <c r="BV30" s="1631"/>
      <c r="BW30" s="1752"/>
      <c r="BX30" s="1747"/>
      <c r="BY30" s="1749"/>
      <c r="BZ30" s="1631"/>
      <c r="CA30" s="1685"/>
      <c r="CB30" s="370">
        <v>0.57291666666666663</v>
      </c>
      <c r="CG30" s="362"/>
      <c r="CH30" s="362"/>
      <c r="CI30" s="318">
        <v>0.57291666666666663</v>
      </c>
      <c r="CJ30" s="1348"/>
      <c r="CK30" s="1348"/>
      <c r="CL30" s="1348"/>
      <c r="CM30" s="1349"/>
      <c r="CN30" s="1348"/>
      <c r="CO30" s="1348"/>
      <c r="CP30" s="1348"/>
      <c r="CQ30" s="1348"/>
      <c r="CR30" s="370">
        <v>0.57291666666666663</v>
      </c>
      <c r="CS30" s="362"/>
      <c r="CT30" s="362"/>
      <c r="CU30" s="362"/>
      <c r="CV30" s="362"/>
      <c r="CW30" s="362"/>
      <c r="CX30" s="364"/>
    </row>
    <row r="31" spans="1:102" ht="12.75" customHeight="1" x14ac:dyDescent="0.2">
      <c r="A31" s="186" t="s">
        <v>258</v>
      </c>
      <c r="B31" s="189">
        <v>10</v>
      </c>
      <c r="C31" s="189" t="s">
        <v>245</v>
      </c>
      <c r="D31" s="189"/>
      <c r="E31" s="189"/>
      <c r="F31" s="189">
        <v>2</v>
      </c>
      <c r="G31" s="189"/>
      <c r="H31" s="186" t="s">
        <v>201</v>
      </c>
      <c r="I31" s="186" t="s">
        <v>202</v>
      </c>
      <c r="J31" s="186" t="s">
        <v>102</v>
      </c>
      <c r="K31" s="186" t="s">
        <v>203</v>
      </c>
      <c r="M31" s="163">
        <v>0.58333333333333404</v>
      </c>
      <c r="N31" s="1732"/>
      <c r="O31" s="1732"/>
      <c r="P31" s="1732"/>
      <c r="Q31" s="1732"/>
      <c r="R31" s="278">
        <v>0.58333333333333404</v>
      </c>
      <c r="S31" s="1323"/>
      <c r="T31" s="1283"/>
      <c r="U31" s="1283"/>
      <c r="V31" s="1283"/>
      <c r="W31" s="278">
        <v>0.58333333333333404</v>
      </c>
      <c r="X31" s="1700"/>
      <c r="Y31" s="1463"/>
      <c r="Z31" s="1463"/>
      <c r="AA31" s="1463"/>
      <c r="AB31" s="1464"/>
      <c r="AC31" s="1463"/>
      <c r="AD31" s="1463"/>
      <c r="AE31" s="1701"/>
      <c r="AF31" s="676">
        <v>0.58333333333333337</v>
      </c>
      <c r="AG31" s="1709"/>
      <c r="AH31" s="1711"/>
      <c r="AI31" s="1710"/>
      <c r="AJ31" s="1715"/>
      <c r="AK31" s="1717"/>
      <c r="AL31" s="417"/>
      <c r="AM31" s="572">
        <v>0.58333333333333337</v>
      </c>
      <c r="AV31" s="572">
        <v>0.58333333333333337</v>
      </c>
      <c r="AW31" s="1694"/>
      <c r="AX31" s="1697"/>
      <c r="AY31" s="1697"/>
      <c r="AZ31" s="1698"/>
      <c r="BA31" s="1695"/>
      <c r="BB31" s="363"/>
      <c r="BC31" s="572">
        <v>0.58333333333333337</v>
      </c>
      <c r="BD31" s="997"/>
      <c r="BE31" s="51"/>
      <c r="BF31" s="51"/>
      <c r="BG31" s="51"/>
      <c r="BH31" s="51"/>
      <c r="BI31" s="51"/>
      <c r="BJ31" s="51"/>
      <c r="BK31" s="973"/>
      <c r="BL31" s="370">
        <v>0.58333333333333337</v>
      </c>
      <c r="BM31" s="1739"/>
      <c r="BN31" s="1740"/>
      <c r="BO31" s="1740"/>
      <c r="BP31" s="1741"/>
      <c r="BQ31" s="1742"/>
      <c r="BR31" s="363"/>
      <c r="BS31" s="350">
        <v>0.58333333333333337</v>
      </c>
      <c r="BT31" s="1723"/>
      <c r="BU31" s="1631"/>
      <c r="BV31" s="1631"/>
      <c r="BW31" s="1752"/>
      <c r="BX31" s="1747"/>
      <c r="BY31" s="1749"/>
      <c r="BZ31" s="1631"/>
      <c r="CA31" s="1685"/>
      <c r="CB31" s="370">
        <v>0.58333333333333337</v>
      </c>
      <c r="CG31" s="362"/>
      <c r="CH31" s="362"/>
      <c r="CI31" s="318">
        <v>0.58333333333333337</v>
      </c>
      <c r="CJ31" s="1348"/>
      <c r="CK31" s="1348"/>
      <c r="CL31" s="1348"/>
      <c r="CM31" s="1349"/>
      <c r="CN31" s="1348"/>
      <c r="CO31" s="1348"/>
      <c r="CP31" s="1348"/>
      <c r="CQ31" s="1348"/>
      <c r="CR31" s="370">
        <v>0.58333333333333337</v>
      </c>
      <c r="CS31" s="332"/>
      <c r="CT31" s="346"/>
      <c r="CU31" s="346"/>
      <c r="CV31" s="362"/>
      <c r="CW31" s="362"/>
      <c r="CX31" s="364"/>
    </row>
    <row r="32" spans="1:102" ht="13.5" customHeight="1" x14ac:dyDescent="0.2">
      <c r="M32" s="163">
        <v>0.59375</v>
      </c>
      <c r="N32" s="1732"/>
      <c r="O32" s="1732"/>
      <c r="P32" s="1732"/>
      <c r="Q32" s="1732"/>
      <c r="R32" s="278">
        <v>0.59375</v>
      </c>
      <c r="S32" s="1323"/>
      <c r="T32" s="1283"/>
      <c r="U32" s="1283"/>
      <c r="V32" s="1283"/>
      <c r="W32" s="278">
        <v>0.59375</v>
      </c>
      <c r="X32" s="1700"/>
      <c r="Y32" s="1463"/>
      <c r="Z32" s="1463"/>
      <c r="AA32" s="1463"/>
      <c r="AB32" s="1464"/>
      <c r="AC32" s="1463"/>
      <c r="AD32" s="1463"/>
      <c r="AE32" s="1701"/>
      <c r="AF32" s="676">
        <v>0.59375</v>
      </c>
      <c r="AG32" s="624"/>
      <c r="AH32" s="624"/>
      <c r="AI32" s="774"/>
      <c r="AJ32" s="1715"/>
      <c r="AK32" s="1717"/>
      <c r="AL32" s="417"/>
      <c r="AM32" s="572">
        <v>0.59375</v>
      </c>
      <c r="AV32" s="572">
        <v>0.59375</v>
      </c>
      <c r="AW32" s="1694"/>
      <c r="AX32" s="1697"/>
      <c r="AY32" s="1697"/>
      <c r="AZ32" s="1698"/>
      <c r="BA32" s="1695"/>
      <c r="BB32" s="363"/>
      <c r="BC32" s="572">
        <v>0.59375</v>
      </c>
      <c r="BD32" s="997"/>
      <c r="BE32" s="51"/>
      <c r="BF32" s="51"/>
      <c r="BG32" s="51"/>
      <c r="BH32" s="51"/>
      <c r="BI32" s="51"/>
      <c r="BJ32" s="51"/>
      <c r="BK32" s="973"/>
      <c r="BL32" s="572">
        <v>0.59375</v>
      </c>
      <c r="BM32" s="1739"/>
      <c r="BN32" s="1740"/>
      <c r="BO32" s="1740"/>
      <c r="BP32" s="1741"/>
      <c r="BQ32" s="1742"/>
      <c r="BR32" s="363"/>
      <c r="BS32" s="318">
        <v>0.59375</v>
      </c>
      <c r="BT32" s="1724"/>
      <c r="BU32" s="1632"/>
      <c r="BV32" s="1632"/>
      <c r="BW32" s="1753"/>
      <c r="BX32" s="1747"/>
      <c r="BY32" s="1749"/>
      <c r="BZ32" s="1631"/>
      <c r="CA32" s="1685"/>
      <c r="CB32" s="370">
        <v>0.59375</v>
      </c>
      <c r="CG32" s="332"/>
      <c r="CH32" s="332"/>
      <c r="CI32" s="318">
        <v>0.59375</v>
      </c>
      <c r="CJ32" s="1348"/>
      <c r="CK32" s="1348"/>
      <c r="CL32" s="1348"/>
      <c r="CM32" s="1349"/>
      <c r="CN32" s="1348"/>
      <c r="CO32" s="1348"/>
      <c r="CP32" s="1348"/>
      <c r="CQ32" s="1348"/>
      <c r="CR32" s="370">
        <v>0.59375</v>
      </c>
      <c r="CS32" s="332"/>
      <c r="CT32" s="332"/>
      <c r="CU32" s="332"/>
      <c r="CV32" s="362"/>
      <c r="CW32" s="332"/>
      <c r="CX32" s="363"/>
    </row>
    <row r="33" spans="13:102" ht="13.5" customHeight="1" x14ac:dyDescent="0.2">
      <c r="M33" s="163">
        <v>0.60416666666666696</v>
      </c>
      <c r="N33" s="1732"/>
      <c r="O33" s="1732"/>
      <c r="P33" s="1732"/>
      <c r="Q33" s="1732"/>
      <c r="R33" s="278">
        <v>0.60416666666666696</v>
      </c>
      <c r="S33" s="1323"/>
      <c r="T33" s="1283"/>
      <c r="U33" s="1283"/>
      <c r="V33" s="1283"/>
      <c r="W33" s="278">
        <v>0.60416666666666696</v>
      </c>
      <c r="X33" s="1700"/>
      <c r="Y33" s="1463"/>
      <c r="Z33" s="1463"/>
      <c r="AA33" s="1463"/>
      <c r="AB33" s="1464"/>
      <c r="AC33" s="1463"/>
      <c r="AD33" s="1463"/>
      <c r="AE33" s="1701"/>
      <c r="AF33" s="676">
        <v>0.60416666666666663</v>
      </c>
      <c r="AG33" s="624"/>
      <c r="AH33" s="624"/>
      <c r="AI33" s="646"/>
      <c r="AJ33" s="1716"/>
      <c r="AK33" s="1718"/>
      <c r="AL33" s="417"/>
      <c r="AM33" s="572">
        <v>0.60416666666666663</v>
      </c>
      <c r="AV33" s="572">
        <v>0.60416666666666663</v>
      </c>
      <c r="AW33" s="1694"/>
      <c r="AX33" s="1697"/>
      <c r="AY33" s="1697"/>
      <c r="AZ33" s="1698"/>
      <c r="BA33" s="1695"/>
      <c r="BB33" s="363"/>
      <c r="BC33" s="572">
        <v>0.60416666666666663</v>
      </c>
      <c r="BD33" s="997"/>
      <c r="BE33" s="51"/>
      <c r="BF33" s="51"/>
      <c r="BG33" s="51"/>
      <c r="BH33" s="51"/>
      <c r="BI33" s="51"/>
      <c r="BJ33" s="51"/>
      <c r="BK33" s="973"/>
      <c r="BL33" s="572">
        <v>0.60416666666666663</v>
      </c>
      <c r="BM33" s="1739"/>
      <c r="BN33" s="1740"/>
      <c r="BO33" s="1740"/>
      <c r="BP33" s="1741"/>
      <c r="BQ33" s="1742"/>
      <c r="BR33" s="363"/>
      <c r="BS33" s="318">
        <v>0.60416666666666663</v>
      </c>
      <c r="BT33" s="1044"/>
      <c r="BU33" s="166"/>
      <c r="BV33" s="166"/>
      <c r="BW33" s="166"/>
      <c r="BX33" s="1631"/>
      <c r="BY33" s="1749"/>
      <c r="BZ33" s="1631"/>
      <c r="CA33" s="1685"/>
      <c r="CB33" s="370">
        <v>0.60416666666666663</v>
      </c>
      <c r="CG33" s="332"/>
      <c r="CH33" s="332"/>
      <c r="CI33" s="318">
        <v>0.60416666666666663</v>
      </c>
      <c r="CJ33" s="1348"/>
      <c r="CK33" s="1348"/>
      <c r="CL33" s="1348"/>
      <c r="CM33" s="1349"/>
      <c r="CN33" s="1348"/>
      <c r="CO33" s="1348"/>
      <c r="CP33" s="1348"/>
      <c r="CQ33" s="1348"/>
      <c r="CR33" s="370">
        <v>0.60416666666666663</v>
      </c>
      <c r="CS33" s="332"/>
      <c r="CT33" s="332"/>
      <c r="CU33" s="332"/>
      <c r="CV33" s="362"/>
      <c r="CW33" s="332"/>
      <c r="CX33" s="363"/>
    </row>
    <row r="34" spans="13:102" ht="13.5" customHeight="1" x14ac:dyDescent="0.2">
      <c r="M34" s="163">
        <v>0.61458333333333404</v>
      </c>
      <c r="N34" s="1732"/>
      <c r="O34" s="1732"/>
      <c r="P34" s="1732"/>
      <c r="Q34" s="1732"/>
      <c r="R34" s="278">
        <v>0.61458333333333404</v>
      </c>
      <c r="S34" s="1323"/>
      <c r="T34" s="1283"/>
      <c r="U34" s="1283"/>
      <c r="V34" s="1283"/>
      <c r="W34" s="278">
        <v>0.61458333333333404</v>
      </c>
      <c r="X34" s="1700"/>
      <c r="Y34" s="1463"/>
      <c r="Z34" s="1463"/>
      <c r="AA34" s="1463"/>
      <c r="AB34" s="1464"/>
      <c r="AC34" s="1463"/>
      <c r="AD34" s="1463"/>
      <c r="AE34" s="1701"/>
      <c r="AF34" s="676">
        <v>0.61458333333333337</v>
      </c>
      <c r="AG34" s="624"/>
      <c r="AH34" s="624"/>
      <c r="AI34" s="624"/>
      <c r="AJ34" s="624"/>
      <c r="AK34" s="650"/>
      <c r="AL34" s="417"/>
      <c r="AM34" s="572">
        <v>0.61458333333333337</v>
      </c>
      <c r="AV34" s="572">
        <v>0.61458333333333337</v>
      </c>
      <c r="AW34" s="1694"/>
      <c r="AX34" s="1697"/>
      <c r="AY34" s="1697"/>
      <c r="AZ34" s="1698"/>
      <c r="BA34" s="1695"/>
      <c r="BB34" s="363"/>
      <c r="BC34" s="572">
        <v>0.61458333333333337</v>
      </c>
      <c r="BD34" s="997"/>
      <c r="BE34" s="51"/>
      <c r="BF34" s="51"/>
      <c r="BG34" s="51"/>
      <c r="BH34" s="51"/>
      <c r="BI34" s="51"/>
      <c r="BJ34" s="51"/>
      <c r="BK34" s="973"/>
      <c r="BL34" s="572">
        <v>0.61458333333333337</v>
      </c>
      <c r="BM34" s="1739"/>
      <c r="BN34" s="1740"/>
      <c r="BO34" s="1740"/>
      <c r="BP34" s="1741"/>
      <c r="BQ34" s="1742"/>
      <c r="BR34" s="363"/>
      <c r="BS34" s="318">
        <v>0.61458333333333337</v>
      </c>
      <c r="BT34" s="1045">
        <v>0.61111111111111105</v>
      </c>
      <c r="BU34" s="961">
        <v>0.61458333333333337</v>
      </c>
      <c r="BV34" s="961">
        <v>0.61805555555555558</v>
      </c>
      <c r="BW34" s="961">
        <v>0.62152777777777779</v>
      </c>
      <c r="BX34" s="1631"/>
      <c r="BY34" s="1749"/>
      <c r="BZ34" s="1631"/>
      <c r="CA34" s="1685"/>
      <c r="CB34" s="370">
        <v>0.61458333333333337</v>
      </c>
      <c r="CG34" s="332"/>
      <c r="CH34" s="332"/>
      <c r="CI34" s="318">
        <v>0.61458333333333337</v>
      </c>
      <c r="CJ34" s="1348"/>
      <c r="CK34" s="1348"/>
      <c r="CL34" s="1348"/>
      <c r="CM34" s="1349"/>
      <c r="CN34" s="1348"/>
      <c r="CO34" s="1348"/>
      <c r="CP34" s="1348"/>
      <c r="CQ34" s="1348"/>
      <c r="CR34" s="370">
        <v>0.61458333333333337</v>
      </c>
      <c r="CS34" s="332"/>
      <c r="CT34" s="332"/>
      <c r="CU34" s="332"/>
      <c r="CV34" s="362"/>
      <c r="CW34" s="332"/>
      <c r="CX34" s="363"/>
    </row>
    <row r="35" spans="13:102" ht="13.5" customHeight="1" x14ac:dyDescent="0.2">
      <c r="M35" s="163">
        <v>0.625000000000001</v>
      </c>
      <c r="N35" s="1732"/>
      <c r="O35" s="1732"/>
      <c r="P35" s="1732"/>
      <c r="Q35" s="1732"/>
      <c r="R35" s="278">
        <v>0.625000000000001</v>
      </c>
      <c r="S35" s="1323"/>
      <c r="T35" s="1283"/>
      <c r="U35" s="1283"/>
      <c r="V35" s="1283"/>
      <c r="W35" s="278">
        <v>0.625000000000001</v>
      </c>
      <c r="X35" s="168"/>
      <c r="Y35" s="166"/>
      <c r="Z35" s="166"/>
      <c r="AA35" s="166"/>
      <c r="AB35" s="1463"/>
      <c r="AC35" s="1463"/>
      <c r="AD35" s="1463"/>
      <c r="AE35" s="1701"/>
      <c r="AF35" s="676">
        <v>0.625</v>
      </c>
      <c r="AG35" s="624"/>
      <c r="AH35" s="624"/>
      <c r="AI35" s="624"/>
      <c r="AJ35" s="624"/>
      <c r="AK35" s="650"/>
      <c r="AL35" s="418"/>
      <c r="AM35" s="1097">
        <v>0.625</v>
      </c>
      <c r="AV35" s="572">
        <v>0.625</v>
      </c>
      <c r="AW35" s="1694"/>
      <c r="AX35" s="1697"/>
      <c r="AY35" s="1697"/>
      <c r="AZ35" s="1698"/>
      <c r="BA35" s="1695"/>
      <c r="BB35" s="363"/>
      <c r="BC35" s="318">
        <v>0.625</v>
      </c>
      <c r="BD35" s="997"/>
      <c r="BE35" s="51"/>
      <c r="BF35" s="51"/>
      <c r="BG35" s="51"/>
      <c r="BH35" s="51"/>
      <c r="BI35" s="51"/>
      <c r="BJ35" s="51"/>
      <c r="BK35" s="973"/>
      <c r="BL35" s="572">
        <v>0.625</v>
      </c>
      <c r="BM35" s="1739"/>
      <c r="BN35" s="1740"/>
      <c r="BO35" s="1740"/>
      <c r="BP35" s="1741"/>
      <c r="BQ35" s="1742"/>
      <c r="BR35" s="363"/>
      <c r="BS35" s="318">
        <v>0.625</v>
      </c>
      <c r="BT35" s="1734" t="s">
        <v>758</v>
      </c>
      <c r="BU35" s="1733" t="s">
        <v>759</v>
      </c>
      <c r="BV35" s="1733" t="s">
        <v>760</v>
      </c>
      <c r="BW35" s="1733" t="s">
        <v>761</v>
      </c>
      <c r="BX35" s="1631"/>
      <c r="BY35" s="1749"/>
      <c r="BZ35" s="1631"/>
      <c r="CA35" s="1685"/>
      <c r="CB35" s="370">
        <v>0.625</v>
      </c>
      <c r="CG35" s="332"/>
      <c r="CH35" s="332"/>
      <c r="CI35" s="318">
        <v>0.625</v>
      </c>
      <c r="CJ35" s="1348"/>
      <c r="CK35" s="1348"/>
      <c r="CL35" s="1348"/>
      <c r="CM35" s="1349"/>
      <c r="CN35" s="1348"/>
      <c r="CO35" s="1348"/>
      <c r="CP35" s="1348"/>
      <c r="CQ35" s="1348"/>
      <c r="CR35" s="370">
        <v>0.625</v>
      </c>
      <c r="CS35" s="332"/>
      <c r="CT35" s="332"/>
      <c r="CU35" s="332"/>
      <c r="CV35" s="362"/>
      <c r="CW35" s="332"/>
      <c r="CX35" s="363"/>
    </row>
    <row r="36" spans="13:102" ht="13.5" customHeight="1" x14ac:dyDescent="0.2">
      <c r="M36" s="163">
        <v>0.63541666666666696</v>
      </c>
      <c r="N36" s="1732"/>
      <c r="O36" s="1732"/>
      <c r="P36" s="1732"/>
      <c r="Q36" s="1732"/>
      <c r="R36" s="278">
        <v>0.63541666666666696</v>
      </c>
      <c r="S36" s="1323"/>
      <c r="T36" s="1283"/>
      <c r="U36" s="1283"/>
      <c r="V36" s="1283"/>
      <c r="W36" s="278">
        <v>0.63541666666666696</v>
      </c>
      <c r="X36" s="168"/>
      <c r="Y36" s="166"/>
      <c r="Z36" s="166"/>
      <c r="AA36" s="166"/>
      <c r="AB36" s="1463"/>
      <c r="AC36" s="1463"/>
      <c r="AD36" s="1463"/>
      <c r="AE36" s="1701"/>
      <c r="AF36" s="676">
        <v>0.63541666666666663</v>
      </c>
      <c r="AG36" s="624"/>
      <c r="AH36" s="624"/>
      <c r="AI36" s="624"/>
      <c r="AJ36" s="624"/>
      <c r="AK36" s="650"/>
      <c r="AL36" s="418"/>
      <c r="AM36" s="318">
        <v>0.63541666666666663</v>
      </c>
      <c r="AN36" s="935"/>
      <c r="AO36" s="166"/>
      <c r="AP36" s="166"/>
      <c r="AQ36" s="166"/>
      <c r="AR36" s="166"/>
      <c r="AS36" s="166"/>
      <c r="AT36" s="166"/>
      <c r="AU36" s="932"/>
      <c r="AV36" s="572">
        <v>0.63541666666666663</v>
      </c>
      <c r="AW36" s="624"/>
      <c r="AX36" s="624"/>
      <c r="AY36" s="624"/>
      <c r="AZ36" s="1698"/>
      <c r="BA36" s="1695"/>
      <c r="BB36" s="363"/>
      <c r="BC36" s="318">
        <v>0.63541666666666663</v>
      </c>
      <c r="BD36" s="997"/>
      <c r="BE36" s="51"/>
      <c r="BF36" s="51"/>
      <c r="BG36" s="51"/>
      <c r="BH36" s="51"/>
      <c r="BI36" s="51"/>
      <c r="BJ36" s="51"/>
      <c r="BK36" s="973"/>
      <c r="BL36" s="572">
        <v>0.63541666666666663</v>
      </c>
      <c r="BM36" s="1158"/>
      <c r="BN36" s="1158"/>
      <c r="BO36" s="1158"/>
      <c r="BP36" s="1741"/>
      <c r="BQ36" s="1742"/>
      <c r="BR36" s="363"/>
      <c r="BS36" s="318">
        <v>0.63541666666666663</v>
      </c>
      <c r="BT36" s="1734"/>
      <c r="BU36" s="1733"/>
      <c r="BV36" s="1733"/>
      <c r="BW36" s="1733"/>
      <c r="BX36" s="1631"/>
      <c r="BY36" s="1749"/>
      <c r="BZ36" s="1631"/>
      <c r="CA36" s="1685"/>
      <c r="CB36" s="370">
        <v>0.63541666666666663</v>
      </c>
      <c r="CG36" s="332"/>
      <c r="CH36" s="332"/>
      <c r="CI36" s="318">
        <v>0.63541666666666663</v>
      </c>
      <c r="CJ36" s="1348"/>
      <c r="CK36" s="1348"/>
      <c r="CL36" s="1348"/>
      <c r="CM36" s="1349"/>
      <c r="CN36" s="1348"/>
      <c r="CO36" s="1348"/>
      <c r="CP36" s="1348"/>
      <c r="CQ36" s="1348"/>
      <c r="CR36" s="370">
        <v>0.63541666666666663</v>
      </c>
      <c r="CS36" s="332"/>
      <c r="CT36" s="332"/>
      <c r="CU36" s="332"/>
      <c r="CV36" s="362"/>
      <c r="CW36" s="332"/>
      <c r="CX36" s="363"/>
    </row>
    <row r="37" spans="13:102" ht="13.5" customHeight="1" x14ac:dyDescent="0.2">
      <c r="M37" s="163">
        <v>0.64583333333333404</v>
      </c>
      <c r="N37" s="1732"/>
      <c r="O37" s="1732"/>
      <c r="P37" s="1732"/>
      <c r="Q37" s="1732"/>
      <c r="R37" s="278">
        <v>0.64583333333333404</v>
      </c>
      <c r="S37" s="1323"/>
      <c r="T37" s="1283"/>
      <c r="U37" s="1283"/>
      <c r="V37" s="1283"/>
      <c r="W37" s="278">
        <v>0.64583333333333404</v>
      </c>
      <c r="X37" s="168"/>
      <c r="Y37" s="166"/>
      <c r="Z37" s="166"/>
      <c r="AA37" s="166"/>
      <c r="AB37" s="166"/>
      <c r="AC37" s="166"/>
      <c r="AD37" s="166"/>
      <c r="AE37" s="167"/>
      <c r="AF37" s="676">
        <v>0.64583333333333337</v>
      </c>
      <c r="AG37" s="624"/>
      <c r="AH37" s="624"/>
      <c r="AI37" s="624"/>
      <c r="AJ37" s="624"/>
      <c r="AK37" s="650"/>
      <c r="AL37" s="417"/>
      <c r="AM37" s="318">
        <v>0.64583333333333337</v>
      </c>
      <c r="AN37" s="935"/>
      <c r="AO37" s="166"/>
      <c r="AP37" s="166"/>
      <c r="AQ37" s="166"/>
      <c r="AR37" s="166"/>
      <c r="AS37" s="166"/>
      <c r="AT37" s="166"/>
      <c r="AU37" s="932"/>
      <c r="AV37" s="572">
        <v>0.64583333333333337</v>
      </c>
      <c r="AW37" s="624"/>
      <c r="AX37" s="624"/>
      <c r="AY37" s="624"/>
      <c r="AZ37" s="624"/>
      <c r="BA37" s="650"/>
      <c r="BB37" s="785"/>
      <c r="BC37" s="318">
        <v>0.64583333333333337</v>
      </c>
      <c r="BD37" s="1004"/>
      <c r="BE37" s="51"/>
      <c r="BF37" s="51"/>
      <c r="BG37" s="51"/>
      <c r="BH37" s="51"/>
      <c r="BI37" s="51"/>
      <c r="BJ37" s="51"/>
      <c r="BK37" s="973"/>
      <c r="BL37" s="572">
        <v>0.64583333333333337</v>
      </c>
      <c r="BM37" s="624"/>
      <c r="BN37" s="624"/>
      <c r="BO37" s="624"/>
      <c r="BP37" s="624"/>
      <c r="BQ37" s="650"/>
      <c r="BR37" s="785"/>
      <c r="BS37" s="318">
        <v>0.64583333333333337</v>
      </c>
      <c r="BT37" s="1734"/>
      <c r="BU37" s="1733"/>
      <c r="BV37" s="1733"/>
      <c r="BW37" s="1733"/>
      <c r="BX37" s="1631"/>
      <c r="BY37" s="1749"/>
      <c r="BZ37" s="1631"/>
      <c r="CA37" s="1685"/>
      <c r="CB37" s="370">
        <v>0.64583333333333337</v>
      </c>
      <c r="CG37" s="332"/>
      <c r="CH37" s="332"/>
      <c r="CI37" s="318">
        <v>0.64583333333333337</v>
      </c>
      <c r="CJ37" s="1348"/>
      <c r="CK37" s="1348"/>
      <c r="CL37" s="1348"/>
      <c r="CM37" s="1348"/>
      <c r="CN37" s="371"/>
      <c r="CO37" s="371"/>
      <c r="CP37" s="313"/>
      <c r="CQ37" s="451"/>
      <c r="CR37" s="572">
        <v>0.64583333333333337</v>
      </c>
      <c r="CS37" s="332"/>
      <c r="CT37" s="332"/>
      <c r="CU37" s="332"/>
      <c r="CV37" s="362"/>
      <c r="CW37" s="332"/>
      <c r="CX37" s="363"/>
    </row>
    <row r="38" spans="13:102" ht="13.5" customHeight="1" x14ac:dyDescent="0.2">
      <c r="M38" s="163">
        <v>0.656250000000001</v>
      </c>
      <c r="N38" s="1732"/>
      <c r="O38" s="1732"/>
      <c r="P38" s="1732"/>
      <c r="Q38" s="1732"/>
      <c r="R38" s="278">
        <v>0.656250000000001</v>
      </c>
      <c r="S38" s="1323"/>
      <c r="T38" s="1283"/>
      <c r="U38" s="1283"/>
      <c r="V38" s="1283"/>
      <c r="W38" s="278">
        <v>0.656250000000001</v>
      </c>
      <c r="X38" s="168"/>
      <c r="Y38" s="166"/>
      <c r="Z38" s="166"/>
      <c r="AA38" s="166"/>
      <c r="AB38" s="166"/>
      <c r="AC38" s="166"/>
      <c r="AD38" s="166"/>
      <c r="AE38" s="167"/>
      <c r="AF38" s="676">
        <v>0.65625</v>
      </c>
      <c r="AG38" s="624"/>
      <c r="AH38" s="624"/>
      <c r="AI38" s="624"/>
      <c r="AJ38" s="624"/>
      <c r="AK38" s="650"/>
      <c r="AL38" s="417"/>
      <c r="AM38" s="318">
        <v>0.65625</v>
      </c>
      <c r="AN38" s="935"/>
      <c r="AO38" s="166"/>
      <c r="AP38" s="166"/>
      <c r="AQ38" s="166"/>
      <c r="AR38" s="166"/>
      <c r="AS38" s="166"/>
      <c r="AT38" s="166"/>
      <c r="AU38" s="932"/>
      <c r="AV38" s="572">
        <v>0.65625</v>
      </c>
      <c r="AW38" s="624"/>
      <c r="AX38" s="624"/>
      <c r="AY38" s="624"/>
      <c r="AZ38" s="624"/>
      <c r="BA38" s="650"/>
      <c r="BB38" s="372"/>
      <c r="BC38" s="318">
        <v>0.65625</v>
      </c>
      <c r="BD38" s="1004"/>
      <c r="BE38" s="782"/>
      <c r="BF38" s="782"/>
      <c r="BG38" s="166"/>
      <c r="BH38" s="166"/>
      <c r="BI38" s="166"/>
      <c r="BJ38" s="763"/>
      <c r="BK38" s="1005"/>
      <c r="BL38" s="572">
        <v>0.65625</v>
      </c>
      <c r="BM38" s="624"/>
      <c r="BN38" s="624"/>
      <c r="BO38" s="624"/>
      <c r="BP38" s="624"/>
      <c r="BQ38" s="650"/>
      <c r="BR38" s="372"/>
      <c r="BS38" s="318">
        <v>0.65625</v>
      </c>
      <c r="BT38" s="1734"/>
      <c r="BU38" s="1733"/>
      <c r="BV38" s="1733"/>
      <c r="BW38" s="1733"/>
      <c r="BX38" s="1631"/>
      <c r="BY38" s="1749"/>
      <c r="BZ38" s="1631"/>
      <c r="CA38" s="1685"/>
      <c r="CB38" s="370">
        <v>0.65625</v>
      </c>
      <c r="CG38" s="307"/>
      <c r="CH38" s="307"/>
      <c r="CI38" s="318">
        <v>0.65625</v>
      </c>
      <c r="CJ38" s="1348"/>
      <c r="CK38" s="1348"/>
      <c r="CL38" s="1348"/>
      <c r="CM38" s="1348"/>
      <c r="CR38" s="572">
        <v>0.65625</v>
      </c>
      <c r="CS38" s="307"/>
      <c r="CT38" s="307"/>
      <c r="CU38" s="307"/>
      <c r="CV38" s="307"/>
      <c r="CW38" s="307"/>
      <c r="CX38" s="319"/>
    </row>
    <row r="39" spans="13:102" ht="13.5" customHeight="1" x14ac:dyDescent="0.2">
      <c r="M39" s="163">
        <v>0.66666666666666696</v>
      </c>
      <c r="N39" s="1732"/>
      <c r="O39" s="1732"/>
      <c r="P39" s="1732"/>
      <c r="Q39" s="1732"/>
      <c r="R39" s="278">
        <v>0.66666666666666696</v>
      </c>
      <c r="S39" s="1323"/>
      <c r="T39" s="1283"/>
      <c r="U39" s="1283"/>
      <c r="V39" s="1283"/>
      <c r="W39" s="278">
        <v>0.66666666666666696</v>
      </c>
      <c r="X39" s="168"/>
      <c r="Y39" s="166"/>
      <c r="Z39" s="166"/>
      <c r="AA39" s="166"/>
      <c r="AB39" s="166"/>
      <c r="AC39" s="166"/>
      <c r="AD39" s="166"/>
      <c r="AE39" s="167"/>
      <c r="AF39" s="676">
        <v>0.66666666666666663</v>
      </c>
      <c r="AG39" s="624"/>
      <c r="AH39" s="624"/>
      <c r="AI39" s="624"/>
      <c r="AJ39" s="624"/>
      <c r="AK39" s="650"/>
      <c r="AL39" s="417"/>
      <c r="AM39" s="318">
        <v>0.66666666666666663</v>
      </c>
      <c r="AN39" s="935"/>
      <c r="AO39" s="166"/>
      <c r="AP39" s="166"/>
      <c r="AQ39" s="166"/>
      <c r="AR39" s="166"/>
      <c r="AS39" s="166"/>
      <c r="AT39" s="166"/>
      <c r="AU39" s="932"/>
      <c r="AV39" s="572">
        <v>0.66666666666666663</v>
      </c>
      <c r="AW39" s="624"/>
      <c r="AX39" s="624"/>
      <c r="AY39" s="624"/>
      <c r="AZ39" s="624"/>
      <c r="BA39" s="650"/>
      <c r="BB39" s="372"/>
      <c r="BC39" s="318">
        <v>0.66666666666666663</v>
      </c>
      <c r="BD39" s="1004"/>
      <c r="BE39" s="782"/>
      <c r="BF39" s="782"/>
      <c r="BG39" s="166"/>
      <c r="BH39" s="166"/>
      <c r="BI39" s="166"/>
      <c r="BJ39" s="763"/>
      <c r="BK39" s="1005"/>
      <c r="BL39" s="572">
        <v>0.66666666666666663</v>
      </c>
      <c r="BM39" s="624"/>
      <c r="BN39" s="624"/>
      <c r="BO39" s="624"/>
      <c r="BP39" s="624"/>
      <c r="BQ39" s="650"/>
      <c r="BR39" s="372"/>
      <c r="BS39" s="318">
        <v>0.66666666666666663</v>
      </c>
      <c r="BT39" s="1734"/>
      <c r="BU39" s="1733"/>
      <c r="BV39" s="1733"/>
      <c r="BW39" s="1733"/>
      <c r="BX39" s="1631"/>
      <c r="BY39" s="1749"/>
      <c r="BZ39" s="1631"/>
      <c r="CA39" s="1685"/>
      <c r="CB39" s="370">
        <v>0.66666666666666663</v>
      </c>
      <c r="CG39" s="307"/>
      <c r="CH39" s="307"/>
      <c r="CI39" s="572">
        <v>0.66666666666666663</v>
      </c>
      <c r="CR39" s="572">
        <v>0.66666666666666663</v>
      </c>
      <c r="CS39" s="307"/>
      <c r="CT39" s="307"/>
      <c r="CU39" s="307"/>
      <c r="CV39" s="307"/>
      <c r="CW39" s="307"/>
      <c r="CX39" s="319"/>
    </row>
    <row r="40" spans="13:102" ht="13.5" customHeight="1" x14ac:dyDescent="0.2">
      <c r="M40" s="163">
        <v>0.67708333333333404</v>
      </c>
      <c r="N40" s="1732"/>
      <c r="O40" s="1732"/>
      <c r="P40" s="1732"/>
      <c r="Q40" s="1732"/>
      <c r="R40" s="278">
        <v>0.67708333333333404</v>
      </c>
      <c r="S40" s="1323"/>
      <c r="T40" s="1283"/>
      <c r="U40" s="1283"/>
      <c r="V40" s="1283"/>
      <c r="W40" s="278">
        <v>0.67708333333333404</v>
      </c>
      <c r="X40" s="168"/>
      <c r="Y40" s="166"/>
      <c r="Z40" s="166"/>
      <c r="AA40" s="166"/>
      <c r="AB40" s="166"/>
      <c r="AC40" s="166"/>
      <c r="AD40" s="166"/>
      <c r="AE40" s="167"/>
      <c r="AF40" s="676">
        <v>0.67708333333333337</v>
      </c>
      <c r="AG40" s="624"/>
      <c r="AH40" s="624"/>
      <c r="AI40" s="624"/>
      <c r="AJ40" s="624"/>
      <c r="AK40" s="650"/>
      <c r="AL40" s="417"/>
      <c r="AM40" s="318">
        <v>0.67708333333333337</v>
      </c>
      <c r="AN40" s="935"/>
      <c r="AO40" s="166"/>
      <c r="AP40" s="166"/>
      <c r="AQ40" s="166"/>
      <c r="AR40" s="166"/>
      <c r="AS40" s="166"/>
      <c r="AT40" s="166"/>
      <c r="AU40" s="932"/>
      <c r="AV40" s="572">
        <v>0.67708333333333337</v>
      </c>
      <c r="AW40" s="624"/>
      <c r="AX40" s="624"/>
      <c r="AY40" s="624"/>
      <c r="AZ40" s="624"/>
      <c r="BA40" s="650"/>
      <c r="BB40" s="372"/>
      <c r="BC40" s="318">
        <v>0.67708333333333337</v>
      </c>
      <c r="BD40" s="1004"/>
      <c r="BE40" s="782"/>
      <c r="BF40" s="782"/>
      <c r="BG40" s="166"/>
      <c r="BH40" s="166"/>
      <c r="BI40" s="166"/>
      <c r="BJ40" s="763"/>
      <c r="BK40" s="1005"/>
      <c r="BL40" s="572">
        <v>0.67708333333333337</v>
      </c>
      <c r="BM40" s="624"/>
      <c r="BN40" s="624"/>
      <c r="BO40" s="624"/>
      <c r="BP40" s="624"/>
      <c r="BQ40" s="650"/>
      <c r="BR40" s="372"/>
      <c r="BS40" s="318">
        <v>0.67708333333333337</v>
      </c>
      <c r="BT40" s="1734"/>
      <c r="BU40" s="1733"/>
      <c r="BV40" s="1733"/>
      <c r="BW40" s="1733"/>
      <c r="BX40" s="1632"/>
      <c r="BY40" s="1750"/>
      <c r="BZ40" s="1632"/>
      <c r="CA40" s="1686"/>
      <c r="CB40" s="370">
        <v>0.67708333333333337</v>
      </c>
      <c r="CG40" s="307"/>
      <c r="CH40" s="307"/>
      <c r="CI40" s="572">
        <v>0.67708333333333337</v>
      </c>
      <c r="CR40" s="572">
        <v>0.67708333333333337</v>
      </c>
      <c r="CS40" s="307"/>
      <c r="CT40" s="307"/>
      <c r="CU40" s="307"/>
      <c r="CV40" s="307"/>
      <c r="CW40" s="307"/>
      <c r="CX40" s="319"/>
    </row>
    <row r="41" spans="13:102" ht="13.5" customHeight="1" x14ac:dyDescent="0.2">
      <c r="M41" s="163">
        <v>0.687500000000001</v>
      </c>
      <c r="N41" s="1732"/>
      <c r="O41" s="1732"/>
      <c r="P41" s="1732"/>
      <c r="Q41" s="1732"/>
      <c r="R41" s="278">
        <v>0.687500000000001</v>
      </c>
      <c r="S41" s="1323"/>
      <c r="T41" s="1283"/>
      <c r="U41" s="1283"/>
      <c r="V41" s="1283"/>
      <c r="W41" s="278">
        <v>0.687500000000001</v>
      </c>
      <c r="X41" s="168"/>
      <c r="Y41" s="166"/>
      <c r="Z41" s="166"/>
      <c r="AA41" s="166"/>
      <c r="AB41" s="166"/>
      <c r="AC41" s="166"/>
      <c r="AD41" s="166"/>
      <c r="AE41" s="167"/>
      <c r="AF41" s="676">
        <v>0.6875</v>
      </c>
      <c r="AG41" s="624"/>
      <c r="AH41" s="624"/>
      <c r="AI41" s="624"/>
      <c r="AJ41" s="624"/>
      <c r="AK41" s="650"/>
      <c r="AL41" s="417"/>
      <c r="AM41" s="318">
        <v>0.6875</v>
      </c>
      <c r="AN41" s="935"/>
      <c r="AO41" s="166"/>
      <c r="AP41" s="166"/>
      <c r="AQ41" s="166"/>
      <c r="AR41" s="166"/>
      <c r="AS41" s="166"/>
      <c r="AT41" s="166"/>
      <c r="AU41" s="932"/>
      <c r="AV41" s="572">
        <v>0.6875</v>
      </c>
      <c r="AW41" s="624"/>
      <c r="AX41" s="624"/>
      <c r="AY41" s="624"/>
      <c r="AZ41" s="624"/>
      <c r="BA41" s="650"/>
      <c r="BB41" s="372"/>
      <c r="BC41" s="318">
        <v>0.6875</v>
      </c>
      <c r="BD41" s="1004"/>
      <c r="BE41" s="782"/>
      <c r="BF41" s="782"/>
      <c r="BG41" s="166"/>
      <c r="BH41" s="166"/>
      <c r="BI41" s="166"/>
      <c r="BJ41" s="763"/>
      <c r="BK41" s="1005"/>
      <c r="BL41" s="572">
        <v>0.6875</v>
      </c>
      <c r="BM41" s="624"/>
      <c r="BN41" s="624"/>
      <c r="BO41" s="624"/>
      <c r="BP41" s="624"/>
      <c r="BQ41" s="650"/>
      <c r="BR41" s="372"/>
      <c r="BS41" s="318">
        <v>0.6875</v>
      </c>
      <c r="BT41" s="1734"/>
      <c r="BU41" s="1733"/>
      <c r="BV41" s="1733"/>
      <c r="BW41" s="1733"/>
      <c r="BX41" s="166"/>
      <c r="BY41" s="166"/>
      <c r="BZ41" s="166"/>
      <c r="CA41" s="932"/>
      <c r="CB41" s="370">
        <v>0.6875</v>
      </c>
      <c r="CG41" s="307"/>
      <c r="CH41" s="307"/>
      <c r="CI41" s="572">
        <v>0.6875</v>
      </c>
      <c r="CR41" s="572">
        <v>0.6875</v>
      </c>
      <c r="CS41" s="307"/>
      <c r="CT41" s="307"/>
      <c r="CU41" s="307"/>
      <c r="CV41" s="307"/>
      <c r="CW41" s="307"/>
      <c r="CX41" s="319"/>
    </row>
    <row r="42" spans="13:102" ht="13.5" customHeight="1" x14ac:dyDescent="0.2">
      <c r="M42" s="162">
        <v>0.69791666666666696</v>
      </c>
      <c r="N42" s="1732"/>
      <c r="O42" s="1732"/>
      <c r="P42" s="1732"/>
      <c r="Q42" s="1732"/>
      <c r="R42" s="278">
        <v>0.69791666666666696</v>
      </c>
      <c r="S42" s="1323"/>
      <c r="T42" s="1283"/>
      <c r="U42" s="1283"/>
      <c r="V42" s="1283"/>
      <c r="W42" s="278">
        <v>0.69791666666666696</v>
      </c>
      <c r="X42" s="168"/>
      <c r="Y42" s="166"/>
      <c r="Z42" s="166"/>
      <c r="AA42" s="166"/>
      <c r="AB42" s="166"/>
      <c r="AC42" s="166"/>
      <c r="AD42" s="166"/>
      <c r="AE42" s="167"/>
      <c r="AF42" s="676">
        <v>0.69791666666666663</v>
      </c>
      <c r="AG42" s="624"/>
      <c r="AH42" s="624"/>
      <c r="AI42" s="624"/>
      <c r="AJ42" s="624"/>
      <c r="AK42" s="650"/>
      <c r="AL42" s="417"/>
      <c r="AM42" s="318">
        <v>0.69791666666666663</v>
      </c>
      <c r="AN42" s="935"/>
      <c r="AO42" s="166"/>
      <c r="AP42" s="166"/>
      <c r="AQ42" s="166"/>
      <c r="AR42" s="166"/>
      <c r="AS42" s="166"/>
      <c r="AT42" s="166"/>
      <c r="AU42" s="932"/>
      <c r="AV42" s="572">
        <v>0.69791666666666663</v>
      </c>
      <c r="AW42" s="624"/>
      <c r="AX42" s="624"/>
      <c r="AY42" s="624"/>
      <c r="AZ42" s="624"/>
      <c r="BA42" s="650"/>
      <c r="BB42" s="372"/>
      <c r="BC42" s="318">
        <v>0.69791666666666663</v>
      </c>
      <c r="BD42" s="1004"/>
      <c r="BE42" s="782"/>
      <c r="BF42" s="782"/>
      <c r="BG42" s="166"/>
      <c r="BH42" s="166"/>
      <c r="BI42" s="166"/>
      <c r="BJ42" s="763"/>
      <c r="BK42" s="1005"/>
      <c r="BL42" s="572">
        <v>0.69791666666666663</v>
      </c>
      <c r="BM42" s="624"/>
      <c r="BN42" s="624"/>
      <c r="BO42" s="624"/>
      <c r="BP42" s="624"/>
      <c r="BQ42" s="650"/>
      <c r="BR42" s="372"/>
      <c r="BS42" s="318">
        <v>0.69791666666666663</v>
      </c>
      <c r="BT42" s="1735"/>
      <c r="BU42" s="1733"/>
      <c r="BV42" s="1733"/>
      <c r="BW42" s="1733"/>
      <c r="BX42" s="881">
        <v>0.69444444444444453</v>
      </c>
      <c r="BY42" s="881">
        <v>0.69791666666666663</v>
      </c>
      <c r="BZ42" s="937">
        <v>0.70138888888888884</v>
      </c>
      <c r="CA42" s="972">
        <v>0.70486111111111116</v>
      </c>
      <c r="CB42" s="370">
        <v>0.69791666666666663</v>
      </c>
      <c r="CC42" s="307"/>
      <c r="CD42" s="307"/>
      <c r="CE42" s="307"/>
      <c r="CF42" s="307"/>
      <c r="CG42" s="307"/>
      <c r="CH42" s="307"/>
      <c r="CI42" s="572">
        <v>0.69791666666666663</v>
      </c>
      <c r="CR42" s="572">
        <v>0.69791666666666663</v>
      </c>
      <c r="CS42" s="307"/>
      <c r="CT42" s="307"/>
      <c r="CU42" s="307"/>
      <c r="CV42" s="307"/>
      <c r="CW42" s="307"/>
      <c r="CX42" s="319"/>
    </row>
    <row r="43" spans="13:102" ht="13.5" customHeight="1" x14ac:dyDescent="0.2">
      <c r="M43" s="163">
        <v>0.70833333333333703</v>
      </c>
      <c r="N43" s="1732"/>
      <c r="O43" s="1732"/>
      <c r="P43" s="1732"/>
      <c r="Q43" s="1732"/>
      <c r="R43" s="278">
        <v>0.70833333333333703</v>
      </c>
      <c r="S43" s="1323"/>
      <c r="T43" s="1283"/>
      <c r="U43" s="1283"/>
      <c r="V43" s="1283"/>
      <c r="W43" s="278">
        <v>0.70833333333333703</v>
      </c>
      <c r="X43" s="168"/>
      <c r="Y43" s="166"/>
      <c r="Z43" s="166"/>
      <c r="AA43" s="166"/>
      <c r="AB43" s="166"/>
      <c r="AC43" s="166"/>
      <c r="AD43" s="166"/>
      <c r="AE43" s="167"/>
      <c r="AF43" s="676">
        <v>0.70833333333333337</v>
      </c>
      <c r="AG43" s="630"/>
      <c r="AH43" s="630"/>
      <c r="AI43" s="630"/>
      <c r="AJ43" s="624"/>
      <c r="AK43" s="650"/>
      <c r="AL43" s="369"/>
      <c r="AM43" s="318">
        <v>0.70833333333333337</v>
      </c>
      <c r="AN43" s="935"/>
      <c r="AO43" s="166"/>
      <c r="AP43" s="166"/>
      <c r="AQ43" s="166"/>
      <c r="AR43" s="166"/>
      <c r="AS43" s="166"/>
      <c r="AT43" s="166"/>
      <c r="AU43" s="932"/>
      <c r="AV43" s="572">
        <v>0.70833333333333337</v>
      </c>
      <c r="AW43" s="630"/>
      <c r="AX43" s="630"/>
      <c r="AY43" s="630"/>
      <c r="AZ43" s="624"/>
      <c r="BA43" s="650"/>
      <c r="BB43" s="372"/>
      <c r="BC43" s="318">
        <v>0.70833333333333337</v>
      </c>
      <c r="BD43" s="1004"/>
      <c r="BE43" s="782"/>
      <c r="BF43" s="782"/>
      <c r="BG43" s="166"/>
      <c r="BH43" s="166"/>
      <c r="BI43" s="166"/>
      <c r="BJ43" s="763"/>
      <c r="BK43" s="1005"/>
      <c r="BL43" s="572">
        <v>0.70833333333333337</v>
      </c>
      <c r="BM43" s="630"/>
      <c r="BN43" s="630"/>
      <c r="BO43" s="630"/>
      <c r="BP43" s="624"/>
      <c r="BQ43" s="650"/>
      <c r="BR43" s="372"/>
      <c r="BS43" s="318">
        <v>0.70833333333333337</v>
      </c>
      <c r="BT43" s="1044"/>
      <c r="BU43" s="166"/>
      <c r="BV43" s="166"/>
      <c r="BW43" s="166"/>
      <c r="BX43" s="1733" t="s">
        <v>762</v>
      </c>
      <c r="BY43" s="1733" t="s">
        <v>763</v>
      </c>
      <c r="BZ43" s="1733" t="s">
        <v>764</v>
      </c>
      <c r="CA43" s="1737" t="s">
        <v>765</v>
      </c>
      <c r="CB43" s="370">
        <v>0.70833333333333337</v>
      </c>
      <c r="CC43" s="312"/>
      <c r="CD43" s="312"/>
      <c r="CE43" s="307"/>
      <c r="CF43" s="307"/>
      <c r="CG43" s="307"/>
      <c r="CH43" s="312"/>
      <c r="CI43" s="572">
        <v>0.70833333333333337</v>
      </c>
      <c r="CR43" s="572">
        <v>0.70833333333333337</v>
      </c>
      <c r="CS43" s="312"/>
      <c r="CT43" s="312"/>
      <c r="CU43" s="307"/>
      <c r="CV43" s="307"/>
      <c r="CW43" s="307"/>
      <c r="CX43" s="323"/>
    </row>
    <row r="44" spans="13:102" ht="13.5" customHeight="1" x14ac:dyDescent="0.2">
      <c r="M44" s="163">
        <v>0.718750000000004</v>
      </c>
      <c r="N44" s="162"/>
      <c r="O44" s="162"/>
      <c r="P44" s="162"/>
      <c r="Q44" s="162"/>
      <c r="R44" s="278">
        <v>0.718750000000004</v>
      </c>
      <c r="S44" s="162"/>
      <c r="T44" s="162"/>
      <c r="U44" s="162"/>
      <c r="V44" s="162"/>
      <c r="W44" s="278">
        <v>0.718750000000004</v>
      </c>
      <c r="X44" s="168"/>
      <c r="Y44" s="166"/>
      <c r="Z44" s="166"/>
      <c r="AA44" s="166"/>
      <c r="AB44" s="166"/>
      <c r="AC44" s="166"/>
      <c r="AD44" s="166"/>
      <c r="AE44" s="167"/>
      <c r="AF44" s="676">
        <v>0.71875</v>
      </c>
      <c r="AG44" s="642"/>
      <c r="AH44" s="642"/>
      <c r="AI44" s="642"/>
      <c r="AJ44" s="642"/>
      <c r="AK44" s="676"/>
      <c r="AL44" s="418"/>
      <c r="AM44" s="318">
        <v>0.71875</v>
      </c>
      <c r="AN44" s="935"/>
      <c r="AO44" s="166"/>
      <c r="AP44" s="166"/>
      <c r="AQ44" s="166"/>
      <c r="AR44" s="166"/>
      <c r="AS44" s="166"/>
      <c r="AT44" s="166"/>
      <c r="AU44" s="932"/>
      <c r="AV44" s="572">
        <v>0.71875</v>
      </c>
      <c r="AW44" s="642"/>
      <c r="AX44" s="642"/>
      <c r="AY44" s="642"/>
      <c r="AZ44" s="642"/>
      <c r="BA44" s="676"/>
      <c r="BB44" s="315"/>
      <c r="BC44" s="318">
        <v>0.71875</v>
      </c>
      <c r="BD44" s="1004"/>
      <c r="BE44" s="782"/>
      <c r="BF44" s="782"/>
      <c r="BG44" s="166"/>
      <c r="BH44" s="166"/>
      <c r="BI44" s="166"/>
      <c r="BJ44" s="620"/>
      <c r="BK44" s="1005"/>
      <c r="BL44" s="572">
        <v>0.71875</v>
      </c>
      <c r="BM44" s="642"/>
      <c r="BN44" s="642"/>
      <c r="BO44" s="642"/>
      <c r="BP44" s="642"/>
      <c r="BQ44" s="676"/>
      <c r="BR44" s="315"/>
      <c r="BS44" s="318">
        <v>0.71875</v>
      </c>
      <c r="BT44" s="1044"/>
      <c r="BU44" s="166"/>
      <c r="BV44" s="166"/>
      <c r="BW44" s="166"/>
      <c r="BX44" s="1733"/>
      <c r="BY44" s="1733"/>
      <c r="BZ44" s="1733"/>
      <c r="CA44" s="1737"/>
      <c r="CB44" s="370">
        <v>0.71875</v>
      </c>
      <c r="CC44" s="310"/>
      <c r="CD44" s="310"/>
      <c r="CE44" s="307"/>
      <c r="CF44" s="307"/>
      <c r="CG44" s="307"/>
      <c r="CH44" s="310"/>
      <c r="CI44" s="572">
        <v>0.71875</v>
      </c>
      <c r="CR44" s="572">
        <v>0.71875</v>
      </c>
      <c r="CS44" s="310"/>
      <c r="CT44" s="310"/>
      <c r="CU44" s="307"/>
      <c r="CV44" s="307"/>
      <c r="CW44" s="307"/>
      <c r="CX44" s="324"/>
    </row>
    <row r="45" spans="13:102" ht="13.5" customHeight="1" x14ac:dyDescent="0.2">
      <c r="M45" s="163">
        <v>0.72916666666667096</v>
      </c>
      <c r="N45" s="162"/>
      <c r="O45" s="162"/>
      <c r="P45" s="162"/>
      <c r="Q45" s="162"/>
      <c r="R45" s="278">
        <v>0.72916666666667096</v>
      </c>
      <c r="S45" s="162"/>
      <c r="T45" s="162"/>
      <c r="U45" s="162"/>
      <c r="V45" s="162"/>
      <c r="W45" s="278">
        <v>0.72916666666667096</v>
      </c>
      <c r="X45" s="168"/>
      <c r="Y45" s="166"/>
      <c r="Z45" s="166"/>
      <c r="AA45" s="166"/>
      <c r="AB45" s="166"/>
      <c r="AC45" s="166"/>
      <c r="AD45" s="166"/>
      <c r="AE45" s="167"/>
      <c r="AF45" s="676">
        <v>0.72916666666666663</v>
      </c>
      <c r="AG45" s="642"/>
      <c r="AH45" s="642"/>
      <c r="AI45" s="642"/>
      <c r="AJ45" s="642"/>
      <c r="AK45" s="676"/>
      <c r="AL45" s="369"/>
      <c r="AM45" s="318">
        <v>0.72916666666666663</v>
      </c>
      <c r="AN45" s="935"/>
      <c r="AO45" s="166"/>
      <c r="AP45" s="166"/>
      <c r="AQ45" s="166"/>
      <c r="AR45" s="166"/>
      <c r="AS45" s="166"/>
      <c r="AT45" s="166"/>
      <c r="AU45" s="932"/>
      <c r="AV45" s="572">
        <v>0.72916666666666663</v>
      </c>
      <c r="AW45" s="642"/>
      <c r="AX45" s="642"/>
      <c r="AY45" s="642"/>
      <c r="AZ45" s="642"/>
      <c r="BA45" s="676"/>
      <c r="BB45" s="315"/>
      <c r="BC45" s="318">
        <v>0.72916666666666663</v>
      </c>
      <c r="BD45" s="1004"/>
      <c r="BE45" s="782"/>
      <c r="BF45" s="782"/>
      <c r="BG45" s="166"/>
      <c r="BH45" s="166"/>
      <c r="BI45" s="166"/>
      <c r="BJ45" s="620"/>
      <c r="BK45" s="1005"/>
      <c r="BL45" s="572">
        <v>0.72916666666666663</v>
      </c>
      <c r="BM45" s="642"/>
      <c r="BN45" s="642"/>
      <c r="BO45" s="642"/>
      <c r="BP45" s="642"/>
      <c r="BQ45" s="676"/>
      <c r="BR45" s="315"/>
      <c r="BS45" s="318">
        <v>0.72916666666666663</v>
      </c>
      <c r="BT45" s="1044"/>
      <c r="BU45" s="166"/>
      <c r="BV45" s="166"/>
      <c r="BW45" s="166"/>
      <c r="BX45" s="1733"/>
      <c r="BY45" s="1733"/>
      <c r="BZ45" s="1733"/>
      <c r="CA45" s="1737"/>
      <c r="CB45" s="370">
        <v>0.72916666666666663</v>
      </c>
      <c r="CC45" s="310"/>
      <c r="CD45" s="310"/>
      <c r="CE45" s="307"/>
      <c r="CF45" s="307"/>
      <c r="CG45" s="307"/>
      <c r="CH45" s="310"/>
      <c r="CI45" s="572">
        <v>0.72916666666666663</v>
      </c>
      <c r="CR45" s="572">
        <v>0.72916666666666663</v>
      </c>
      <c r="CS45" s="310"/>
      <c r="CT45" s="310"/>
      <c r="CU45" s="307"/>
      <c r="CV45" s="307"/>
      <c r="CW45" s="307"/>
      <c r="CX45" s="324"/>
    </row>
    <row r="46" spans="13:102" ht="13.5" customHeight="1" x14ac:dyDescent="0.2">
      <c r="M46" s="163">
        <v>0.73958333333333703</v>
      </c>
      <c r="N46" s="162"/>
      <c r="O46" s="162"/>
      <c r="P46" s="162"/>
      <c r="Q46" s="162"/>
      <c r="R46" s="278">
        <v>0.73958333333333703</v>
      </c>
      <c r="S46" s="162"/>
      <c r="T46" s="162"/>
      <c r="U46" s="162"/>
      <c r="V46" s="162"/>
      <c r="W46" s="278">
        <v>0.73958333333333703</v>
      </c>
      <c r="X46" s="168"/>
      <c r="Y46" s="166"/>
      <c r="Z46" s="166"/>
      <c r="AA46" s="166"/>
      <c r="AB46" s="166"/>
      <c r="AC46" s="166"/>
      <c r="AD46" s="166"/>
      <c r="AE46" s="167"/>
      <c r="AF46" s="676">
        <v>0.73958333333333337</v>
      </c>
      <c r="AG46" s="642"/>
      <c r="AH46" s="642"/>
      <c r="AI46" s="642"/>
      <c r="AJ46" s="642"/>
      <c r="AK46" s="676"/>
      <c r="AL46" s="369"/>
      <c r="AM46" s="318">
        <v>0.73958333333333337</v>
      </c>
      <c r="AN46" s="935"/>
      <c r="AO46" s="166"/>
      <c r="AP46" s="166"/>
      <c r="AQ46" s="166"/>
      <c r="AR46" s="166"/>
      <c r="AS46" s="166"/>
      <c r="AT46" s="166"/>
      <c r="AU46" s="932"/>
      <c r="AV46" s="572">
        <v>0.73958333333333337</v>
      </c>
      <c r="AW46" s="642"/>
      <c r="AX46" s="642"/>
      <c r="AY46" s="642"/>
      <c r="AZ46" s="642"/>
      <c r="BA46" s="676"/>
      <c r="BB46" s="315"/>
      <c r="BC46" s="318">
        <v>0.73958333333333337</v>
      </c>
      <c r="BD46" s="1004"/>
      <c r="BE46" s="782"/>
      <c r="BF46" s="782"/>
      <c r="BG46" s="166"/>
      <c r="BH46" s="166"/>
      <c r="BI46" s="166"/>
      <c r="BJ46" s="620"/>
      <c r="BK46" s="1005"/>
      <c r="BL46" s="572">
        <v>0.73958333333333337</v>
      </c>
      <c r="BM46" s="642"/>
      <c r="BN46" s="642"/>
      <c r="BO46" s="642"/>
      <c r="BP46" s="642"/>
      <c r="BQ46" s="676"/>
      <c r="BR46" s="315"/>
      <c r="BS46" s="318">
        <v>0.73958333333333337</v>
      </c>
      <c r="BT46" s="1044"/>
      <c r="BU46" s="166"/>
      <c r="BV46" s="166"/>
      <c r="BW46" s="166"/>
      <c r="BX46" s="1733"/>
      <c r="BY46" s="1733"/>
      <c r="BZ46" s="1733"/>
      <c r="CA46" s="1737"/>
      <c r="CB46" s="370">
        <v>0.73958333333333337</v>
      </c>
      <c r="CC46" s="310"/>
      <c r="CD46" s="310"/>
      <c r="CE46" s="307"/>
      <c r="CF46" s="307"/>
      <c r="CG46" s="307"/>
      <c r="CH46" s="310"/>
      <c r="CI46" s="572">
        <v>0.73958333333333337</v>
      </c>
      <c r="CJ46" s="342"/>
      <c r="CK46" s="593"/>
      <c r="CL46" s="309"/>
      <c r="CP46" s="304"/>
      <c r="CQ46" s="343"/>
      <c r="CR46" s="572">
        <v>0.73958333333333337</v>
      </c>
      <c r="CS46" s="310"/>
      <c r="CT46" s="310"/>
      <c r="CU46" s="307"/>
      <c r="CV46" s="307"/>
      <c r="CW46" s="307"/>
      <c r="CX46" s="324"/>
    </row>
    <row r="47" spans="13:102" ht="13.5" customHeight="1" x14ac:dyDescent="0.2">
      <c r="M47" s="163">
        <v>0.750000000000004</v>
      </c>
      <c r="N47" s="162"/>
      <c r="O47" s="162"/>
      <c r="P47" s="162"/>
      <c r="Q47" s="162"/>
      <c r="R47" s="278">
        <v>0.750000000000004</v>
      </c>
      <c r="S47" s="162"/>
      <c r="T47" s="162"/>
      <c r="U47" s="162"/>
      <c r="V47" s="162"/>
      <c r="W47" s="278">
        <v>0.750000000000004</v>
      </c>
      <c r="X47" s="168"/>
      <c r="Y47" s="166"/>
      <c r="Z47" s="166"/>
      <c r="AA47" s="166"/>
      <c r="AB47" s="166"/>
      <c r="AC47" s="166"/>
      <c r="AD47" s="166"/>
      <c r="AE47" s="167"/>
      <c r="AF47" s="676">
        <v>0.75</v>
      </c>
      <c r="AG47" s="642"/>
      <c r="AH47" s="642"/>
      <c r="AI47" s="642"/>
      <c r="AJ47" s="642"/>
      <c r="AK47" s="676"/>
      <c r="AL47" s="369"/>
      <c r="AM47" s="318">
        <v>0.75</v>
      </c>
      <c r="AN47" s="935"/>
      <c r="AO47" s="166"/>
      <c r="AP47" s="166"/>
      <c r="AQ47" s="166"/>
      <c r="AR47" s="166"/>
      <c r="AS47" s="166"/>
      <c r="AT47" s="166"/>
      <c r="AU47" s="932"/>
      <c r="AV47" s="572">
        <v>0.75</v>
      </c>
      <c r="AW47" s="642"/>
      <c r="AX47" s="642"/>
      <c r="AY47" s="642"/>
      <c r="AZ47" s="642"/>
      <c r="BA47" s="676"/>
      <c r="BB47" s="315"/>
      <c r="BC47" s="318">
        <v>0.75</v>
      </c>
      <c r="BD47" s="1006"/>
      <c r="BE47" s="343"/>
      <c r="BF47" s="343"/>
      <c r="BG47" s="343"/>
      <c r="BH47" s="343"/>
      <c r="BI47" s="343"/>
      <c r="BJ47" s="620"/>
      <c r="BK47" s="1005"/>
      <c r="BL47" s="572">
        <v>0.75</v>
      </c>
      <c r="BM47" s="642"/>
      <c r="BN47" s="642"/>
      <c r="BO47" s="642"/>
      <c r="BP47" s="642"/>
      <c r="BQ47" s="676"/>
      <c r="BR47" s="315"/>
      <c r="BS47" s="318">
        <v>0.75</v>
      </c>
      <c r="BT47" s="1044"/>
      <c r="BU47" s="166"/>
      <c r="BV47" s="166"/>
      <c r="BW47" s="166"/>
      <c r="BX47" s="1733"/>
      <c r="BY47" s="1733"/>
      <c r="BZ47" s="1733"/>
      <c r="CA47" s="1737"/>
      <c r="CB47" s="370">
        <v>0.75</v>
      </c>
      <c r="CC47" s="307"/>
      <c r="CD47" s="307"/>
      <c r="CE47" s="307"/>
      <c r="CF47" s="307"/>
      <c r="CG47" s="307"/>
      <c r="CH47" s="307"/>
      <c r="CI47" s="572">
        <v>0.75</v>
      </c>
      <c r="CJ47" s="351"/>
      <c r="CK47" s="593"/>
      <c r="CL47" s="309"/>
      <c r="CP47" s="304"/>
      <c r="CQ47" s="343"/>
      <c r="CR47" s="572">
        <v>0.75</v>
      </c>
      <c r="CS47" s="307"/>
      <c r="CT47" s="307"/>
      <c r="CU47" s="307"/>
      <c r="CV47" s="307"/>
      <c r="CW47" s="307"/>
      <c r="CX47" s="319"/>
    </row>
    <row r="48" spans="13:102" ht="13.5" customHeight="1" x14ac:dyDescent="0.2">
      <c r="M48" s="163">
        <v>0.76041666666667096</v>
      </c>
      <c r="N48" s="162"/>
      <c r="O48" s="162"/>
      <c r="P48" s="162"/>
      <c r="Q48" s="162"/>
      <c r="R48" s="278">
        <v>0.76041666666667096</v>
      </c>
      <c r="S48" s="162"/>
      <c r="T48" s="162"/>
      <c r="U48" s="162"/>
      <c r="V48" s="162"/>
      <c r="W48" s="278">
        <v>0.76041666666667096</v>
      </c>
      <c r="X48" s="168"/>
      <c r="Y48" s="166"/>
      <c r="Z48" s="166"/>
      <c r="AA48" s="166"/>
      <c r="AB48" s="166"/>
      <c r="AC48" s="166"/>
      <c r="AD48" s="166"/>
      <c r="AE48" s="167"/>
      <c r="AF48" s="676">
        <v>0.76041666666666663</v>
      </c>
      <c r="AG48" s="642"/>
      <c r="AH48" s="642"/>
      <c r="AI48" s="642"/>
      <c r="AJ48" s="642"/>
      <c r="AK48" s="676"/>
      <c r="AL48" s="419"/>
      <c r="AM48" s="163">
        <v>0.76041666666666663</v>
      </c>
      <c r="AN48" s="935"/>
      <c r="AO48" s="166"/>
      <c r="AP48" s="166"/>
      <c r="AQ48" s="166"/>
      <c r="AR48" s="166"/>
      <c r="AS48" s="166"/>
      <c r="AT48" s="166"/>
      <c r="AU48" s="932"/>
      <c r="AV48" s="278">
        <v>0.76041666666666663</v>
      </c>
      <c r="AW48" s="642"/>
      <c r="AX48" s="642"/>
      <c r="AY48" s="642"/>
      <c r="AZ48" s="642"/>
      <c r="BA48" s="676"/>
      <c r="BB48" s="407"/>
      <c r="BC48" s="163">
        <v>0.76041666666666663</v>
      </c>
      <c r="BD48" s="1007"/>
      <c r="BE48" s="789"/>
      <c r="BF48" s="789"/>
      <c r="BG48" s="789"/>
      <c r="BH48" s="789"/>
      <c r="BI48" s="789"/>
      <c r="BJ48" s="779"/>
      <c r="BK48" s="1008"/>
      <c r="BL48" s="278">
        <v>0.76041666666666663</v>
      </c>
      <c r="BM48" s="642"/>
      <c r="BN48" s="642"/>
      <c r="BO48" s="642"/>
      <c r="BP48" s="642"/>
      <c r="BQ48" s="676"/>
      <c r="BR48" s="407"/>
      <c r="BS48" s="163">
        <v>0.76041666666666663</v>
      </c>
      <c r="BT48" s="1044"/>
      <c r="BU48" s="166"/>
      <c r="BV48" s="166"/>
      <c r="BW48" s="166"/>
      <c r="BX48" s="1733"/>
      <c r="BY48" s="1733"/>
      <c r="BZ48" s="1733"/>
      <c r="CA48" s="1737"/>
      <c r="CB48" s="352">
        <v>0.76041666666666663</v>
      </c>
      <c r="CH48" s="161"/>
      <c r="CI48" s="278">
        <v>0.76041666666666663</v>
      </c>
      <c r="CJ48" s="166"/>
      <c r="CK48" s="781"/>
      <c r="CL48" s="780"/>
      <c r="CP48" s="404"/>
      <c r="CQ48" s="789"/>
      <c r="CR48" s="278">
        <v>0.76041666666666663</v>
      </c>
      <c r="CX48" s="167"/>
    </row>
    <row r="49" spans="13:102" ht="13.5" customHeight="1" x14ac:dyDescent="0.2">
      <c r="M49" s="163">
        <v>0.77083333333333803</v>
      </c>
      <c r="N49" s="162"/>
      <c r="O49" s="162"/>
      <c r="P49" s="162"/>
      <c r="Q49" s="162"/>
      <c r="R49" s="278">
        <v>0.77083333333333803</v>
      </c>
      <c r="S49" s="162"/>
      <c r="T49" s="162"/>
      <c r="U49" s="162"/>
      <c r="V49" s="162"/>
      <c r="W49" s="278">
        <v>0.77083333333333803</v>
      </c>
      <c r="X49" s="168"/>
      <c r="Y49" s="166"/>
      <c r="Z49" s="166"/>
      <c r="AA49" s="166"/>
      <c r="AB49" s="166"/>
      <c r="AC49" s="166"/>
      <c r="AD49" s="166"/>
      <c r="AE49" s="167"/>
      <c r="AF49" s="676">
        <v>0.77083333333333337</v>
      </c>
      <c r="AG49" s="642"/>
      <c r="AH49" s="642"/>
      <c r="AI49" s="642"/>
      <c r="AJ49" s="642"/>
      <c r="AK49" s="676"/>
      <c r="AL49" s="419"/>
      <c r="AM49" s="163">
        <v>0.77083333333333337</v>
      </c>
      <c r="AN49" s="935"/>
      <c r="AO49" s="166"/>
      <c r="AP49" s="166"/>
      <c r="AQ49" s="166"/>
      <c r="AR49" s="166"/>
      <c r="AS49" s="166"/>
      <c r="AT49" s="166"/>
      <c r="AU49" s="932"/>
      <c r="AV49" s="278">
        <v>0.77083333333333337</v>
      </c>
      <c r="AW49" s="642"/>
      <c r="AX49" s="642"/>
      <c r="AY49" s="642"/>
      <c r="AZ49" s="642"/>
      <c r="BA49" s="676"/>
      <c r="BB49" s="407"/>
      <c r="BC49" s="163">
        <v>0.77083333333333337</v>
      </c>
      <c r="BD49" s="1007"/>
      <c r="BE49" s="789"/>
      <c r="BF49" s="789"/>
      <c r="BG49" s="789"/>
      <c r="BH49" s="789"/>
      <c r="BI49" s="789"/>
      <c r="BJ49" s="779"/>
      <c r="BK49" s="1008"/>
      <c r="BL49" s="278">
        <v>0.77083333333333337</v>
      </c>
      <c r="BM49" s="642"/>
      <c r="BN49" s="642"/>
      <c r="BO49" s="642"/>
      <c r="BP49" s="642"/>
      <c r="BQ49" s="676"/>
      <c r="BR49" s="407"/>
      <c r="BS49" s="163">
        <v>0.77083333333333337</v>
      </c>
      <c r="BT49" s="1044"/>
      <c r="BU49" s="166"/>
      <c r="BV49" s="166"/>
      <c r="BW49" s="166"/>
      <c r="BX49" s="1733"/>
      <c r="BY49" s="1733"/>
      <c r="BZ49" s="1733"/>
      <c r="CA49" s="1737"/>
      <c r="CB49" s="352">
        <v>0.77083333333333337</v>
      </c>
      <c r="CH49" s="161"/>
      <c r="CI49" s="278">
        <v>0.77083333333333337</v>
      </c>
      <c r="CJ49" s="166"/>
      <c r="CK49" s="781"/>
      <c r="CL49" s="780"/>
      <c r="CP49" s="404"/>
      <c r="CQ49" s="789"/>
      <c r="CR49" s="278">
        <v>0.77083333333333337</v>
      </c>
      <c r="CX49" s="167"/>
    </row>
    <row r="50" spans="13:102" ht="13.5" customHeight="1" x14ac:dyDescent="0.2">
      <c r="M50" s="163">
        <v>0.781250000000005</v>
      </c>
      <c r="N50" s="162"/>
      <c r="O50" s="162"/>
      <c r="P50" s="162"/>
      <c r="Q50" s="162"/>
      <c r="R50" s="278">
        <v>0.781250000000005</v>
      </c>
      <c r="S50" s="162"/>
      <c r="T50" s="162"/>
      <c r="U50" s="162"/>
      <c r="V50" s="162"/>
      <c r="W50" s="278">
        <v>0.781250000000005</v>
      </c>
      <c r="X50" s="168"/>
      <c r="Y50" s="166"/>
      <c r="Z50" s="166"/>
      <c r="AA50" s="166"/>
      <c r="AB50" s="166"/>
      <c r="AC50" s="166"/>
      <c r="AD50" s="166"/>
      <c r="AE50" s="167"/>
      <c r="AF50" s="676">
        <v>0.78125</v>
      </c>
      <c r="AG50" s="642"/>
      <c r="AH50" s="642"/>
      <c r="AI50" s="642"/>
      <c r="AJ50" s="642"/>
      <c r="AK50" s="676"/>
      <c r="AL50" s="419"/>
      <c r="AM50" s="163">
        <v>0.78125</v>
      </c>
      <c r="AN50" s="935"/>
      <c r="AO50" s="166"/>
      <c r="AP50" s="166"/>
      <c r="AQ50" s="166"/>
      <c r="AR50" s="166"/>
      <c r="AS50" s="166"/>
      <c r="AT50" s="166"/>
      <c r="AU50" s="932"/>
      <c r="AV50" s="278">
        <v>0.78125</v>
      </c>
      <c r="AW50" s="642"/>
      <c r="AX50" s="642"/>
      <c r="AY50" s="642"/>
      <c r="AZ50" s="642"/>
      <c r="BA50" s="676"/>
      <c r="BB50" s="407"/>
      <c r="BC50" s="163">
        <v>0.78125</v>
      </c>
      <c r="BD50" s="1007"/>
      <c r="BE50" s="789"/>
      <c r="BF50" s="789"/>
      <c r="BG50" s="789"/>
      <c r="BH50" s="789"/>
      <c r="BI50" s="789"/>
      <c r="BJ50" s="779"/>
      <c r="BK50" s="1008"/>
      <c r="BL50" s="278">
        <v>0.78125</v>
      </c>
      <c r="BM50" s="642"/>
      <c r="BN50" s="642"/>
      <c r="BO50" s="642"/>
      <c r="BP50" s="642"/>
      <c r="BQ50" s="676"/>
      <c r="BR50" s="407"/>
      <c r="BS50" s="163">
        <v>0.78125</v>
      </c>
      <c r="BT50" s="1047"/>
      <c r="BU50" s="766"/>
      <c r="BV50" s="350"/>
      <c r="BW50" s="166"/>
      <c r="BX50" s="1733"/>
      <c r="BY50" s="1733"/>
      <c r="BZ50" s="1733"/>
      <c r="CA50" s="1737"/>
      <c r="CB50" s="352">
        <v>0.78125</v>
      </c>
      <c r="CH50" s="161"/>
      <c r="CI50" s="278">
        <v>0.78125</v>
      </c>
      <c r="CJ50" s="166"/>
      <c r="CK50" s="781"/>
      <c r="CL50" s="780"/>
      <c r="CP50" s="404"/>
      <c r="CQ50" s="789"/>
      <c r="CR50" s="278">
        <v>0.78125</v>
      </c>
      <c r="CX50" s="167"/>
    </row>
    <row r="51" spans="13:102" ht="13.5" customHeight="1" x14ac:dyDescent="0.2">
      <c r="M51" s="163">
        <v>0.79166666666667196</v>
      </c>
      <c r="N51" s="358"/>
      <c r="O51" s="358"/>
      <c r="P51" s="358"/>
      <c r="Q51" s="1050"/>
      <c r="R51" s="278">
        <v>0.79166666666667196</v>
      </c>
      <c r="S51" s="358"/>
      <c r="T51" s="358"/>
      <c r="U51" s="358"/>
      <c r="V51" s="162"/>
      <c r="W51" s="278">
        <v>0.79166666666667196</v>
      </c>
      <c r="X51" s="357"/>
      <c r="Y51" s="358"/>
      <c r="Z51" s="358"/>
      <c r="AA51" s="358"/>
      <c r="AB51" s="358"/>
      <c r="AC51" s="358"/>
      <c r="AD51" s="358"/>
      <c r="AE51" s="353"/>
      <c r="AF51" s="676">
        <v>0.79166666666666663</v>
      </c>
      <c r="AG51" s="672"/>
      <c r="AH51" s="673"/>
      <c r="AI51" s="673"/>
      <c r="AJ51" s="673"/>
      <c r="AK51" s="677"/>
      <c r="AL51" s="422"/>
      <c r="AM51" s="357">
        <v>0.79166666666666663</v>
      </c>
      <c r="AN51" s="984"/>
      <c r="AO51" s="962"/>
      <c r="AP51" s="962"/>
      <c r="AQ51" s="962"/>
      <c r="AR51" s="962"/>
      <c r="AS51" s="962"/>
      <c r="AT51" s="962"/>
      <c r="AU51" s="963"/>
      <c r="AV51" s="357">
        <v>0.79166666666666663</v>
      </c>
      <c r="AW51" s="672"/>
      <c r="AX51" s="673"/>
      <c r="AY51" s="673"/>
      <c r="AZ51" s="673"/>
      <c r="BA51" s="677"/>
      <c r="BB51" s="424"/>
      <c r="BC51" s="357">
        <v>0.79166666666666663</v>
      </c>
      <c r="BD51" s="1009"/>
      <c r="BE51" s="1010"/>
      <c r="BF51" s="1010"/>
      <c r="BG51" s="1010"/>
      <c r="BH51" s="1010"/>
      <c r="BI51" s="1010"/>
      <c r="BJ51" s="1011"/>
      <c r="BK51" s="1012"/>
      <c r="BL51" s="357">
        <v>0.79166666666666663</v>
      </c>
      <c r="BM51" s="672"/>
      <c r="BN51" s="673"/>
      <c r="BO51" s="673"/>
      <c r="BP51" s="673"/>
      <c r="BQ51" s="677"/>
      <c r="BR51" s="424"/>
      <c r="BS51" s="357">
        <v>0.79166666666666663</v>
      </c>
      <c r="BT51" s="1048"/>
      <c r="BU51" s="1049"/>
      <c r="BV51" s="1050"/>
      <c r="BW51" s="1050"/>
      <c r="BX51" s="962"/>
      <c r="BY51" s="962"/>
      <c r="BZ51" s="962"/>
      <c r="CA51" s="963"/>
      <c r="CB51" s="353">
        <v>0.79166666666666663</v>
      </c>
      <c r="CC51" s="170"/>
      <c r="CD51" s="170"/>
      <c r="CE51" s="170"/>
      <c r="CF51" s="170"/>
      <c r="CG51" s="170"/>
      <c r="CH51" s="170"/>
      <c r="CI51" s="279">
        <v>0.79166666666666663</v>
      </c>
      <c r="CJ51" s="170"/>
      <c r="CK51" s="1049"/>
      <c r="CL51" s="1098"/>
      <c r="CM51" s="962"/>
      <c r="CN51" s="962"/>
      <c r="CO51" s="962"/>
      <c r="CP51" s="423"/>
      <c r="CQ51" s="423"/>
      <c r="CR51" s="279">
        <v>0.79166666666666663</v>
      </c>
      <c r="CS51" s="170"/>
      <c r="CT51" s="170"/>
      <c r="CU51" s="170"/>
      <c r="CV51" s="170"/>
      <c r="CW51" s="170"/>
      <c r="CX51" s="171"/>
    </row>
    <row r="52" spans="13:102" ht="16.5" customHeight="1" x14ac:dyDescent="0.2">
      <c r="R52" s="286"/>
      <c r="V52" s="286"/>
      <c r="W52" s="286"/>
      <c r="AF52" s="668"/>
      <c r="AG52" s="1145" t="s">
        <v>292</v>
      </c>
      <c r="AH52" s="383"/>
      <c r="AI52" s="383"/>
      <c r="AJ52" s="383"/>
      <c r="AK52" s="383"/>
      <c r="AL52" s="161"/>
      <c r="AW52" s="1145" t="s">
        <v>292</v>
      </c>
      <c r="AX52" s="383"/>
      <c r="AY52" s="383"/>
      <c r="AZ52" s="383"/>
      <c r="BA52" s="383"/>
      <c r="BB52" s="161"/>
      <c r="BJ52" s="655"/>
      <c r="BM52" s="1145" t="s">
        <v>292</v>
      </c>
      <c r="BN52" s="383"/>
      <c r="BO52" s="383"/>
      <c r="BP52" s="383"/>
      <c r="BQ52" s="383"/>
      <c r="BR52" s="161"/>
      <c r="BU52" s="166"/>
      <c r="CH52" s="161"/>
      <c r="CX52" s="161"/>
    </row>
    <row r="53" spans="13:102" ht="11.25" customHeight="1" x14ac:dyDescent="0.2">
      <c r="AB53" s="307"/>
      <c r="AC53" s="307"/>
      <c r="AF53" s="383"/>
      <c r="AG53" s="1146" t="s">
        <v>766</v>
      </c>
      <c r="AH53" s="1146" t="s">
        <v>453</v>
      </c>
      <c r="AI53" s="383"/>
      <c r="AJ53" s="383"/>
      <c r="AK53" s="383"/>
      <c r="AL53" s="161"/>
      <c r="AW53" s="1146" t="s">
        <v>767</v>
      </c>
      <c r="AX53" s="383"/>
      <c r="AY53" s="383"/>
      <c r="AZ53" s="383"/>
      <c r="BA53" s="383"/>
      <c r="BB53" s="161"/>
      <c r="BJ53" s="180"/>
      <c r="BM53" s="1146" t="s">
        <v>768</v>
      </c>
      <c r="BN53" s="383"/>
      <c r="BO53" s="383"/>
      <c r="BP53" s="383"/>
      <c r="BQ53" s="383"/>
      <c r="BR53" s="161"/>
      <c r="CH53" s="161"/>
      <c r="CX53" s="161"/>
    </row>
    <row r="54" spans="13:102" ht="11.25" customHeight="1" x14ac:dyDescent="0.15">
      <c r="AF54" s="441"/>
      <c r="AG54" s="441"/>
      <c r="AH54" s="441"/>
      <c r="AI54" s="441"/>
      <c r="AJ54" s="441"/>
      <c r="AK54" s="441"/>
      <c r="AW54" s="441"/>
      <c r="AX54" s="441"/>
      <c r="AY54" s="441"/>
      <c r="AZ54" s="441"/>
      <c r="BA54" s="441"/>
      <c r="BM54" s="441"/>
      <c r="BN54" s="441"/>
      <c r="BO54" s="441"/>
      <c r="BP54" s="441"/>
      <c r="BQ54" s="441"/>
    </row>
    <row r="55" spans="13:102" ht="11.25" customHeight="1" x14ac:dyDescent="0.15">
      <c r="AF55" s="441"/>
      <c r="AG55" s="441"/>
      <c r="AH55" s="441"/>
      <c r="AI55" s="441"/>
      <c r="AJ55" s="441"/>
      <c r="AK55" s="441"/>
      <c r="AW55" s="441"/>
      <c r="AX55" s="441"/>
      <c r="AY55" s="441"/>
      <c r="AZ55" s="441"/>
      <c r="BA55" s="441"/>
      <c r="BM55" s="441"/>
      <c r="BN55" s="441"/>
      <c r="BO55" s="441"/>
      <c r="BP55" s="441"/>
      <c r="BQ55" s="441"/>
    </row>
    <row r="56" spans="13:102" ht="11.25" customHeight="1" x14ac:dyDescent="0.15">
      <c r="AF56" s="441"/>
      <c r="AG56" s="441"/>
      <c r="AH56" s="441"/>
      <c r="AI56" s="441"/>
      <c r="AJ56" s="441"/>
      <c r="AK56" s="441"/>
      <c r="AW56" s="441"/>
      <c r="AX56" s="441"/>
      <c r="AY56" s="441"/>
      <c r="AZ56" s="441"/>
      <c r="BA56" s="441"/>
      <c r="BM56" s="441"/>
      <c r="BN56" s="441"/>
      <c r="BO56" s="441"/>
      <c r="BP56" s="441"/>
      <c r="BQ56" s="441"/>
    </row>
    <row r="57" spans="13:102" ht="11.25" customHeight="1" x14ac:dyDescent="0.15">
      <c r="AF57" s="441"/>
      <c r="AG57" s="441"/>
      <c r="AH57" s="441"/>
      <c r="AI57" s="441"/>
      <c r="AJ57" s="441"/>
      <c r="AK57" s="441"/>
      <c r="AW57" s="441"/>
      <c r="AX57" s="441"/>
      <c r="AY57" s="441"/>
      <c r="AZ57" s="441"/>
      <c r="BA57" s="441"/>
      <c r="BM57" s="441"/>
      <c r="BN57" s="441"/>
      <c r="BO57" s="441"/>
      <c r="BP57" s="441"/>
      <c r="BQ57" s="441"/>
    </row>
    <row r="58" spans="13:102" ht="11.25" customHeight="1" x14ac:dyDescent="0.15">
      <c r="AF58" s="441"/>
      <c r="AG58" s="441"/>
      <c r="AH58" s="441"/>
      <c r="AI58" s="441"/>
      <c r="AJ58" s="441"/>
      <c r="AK58" s="441"/>
      <c r="AW58" s="441"/>
      <c r="AX58" s="441"/>
      <c r="AY58" s="441"/>
      <c r="AZ58" s="441"/>
      <c r="BA58" s="441"/>
      <c r="BM58" s="441"/>
      <c r="BN58" s="441"/>
      <c r="BO58" s="441"/>
      <c r="BP58" s="441"/>
      <c r="BQ58" s="441"/>
    </row>
    <row r="59" spans="13:102" ht="11.25" customHeight="1" x14ac:dyDescent="0.15">
      <c r="AF59" s="441"/>
      <c r="AG59" s="441"/>
      <c r="AH59" s="441"/>
      <c r="AI59" s="441"/>
      <c r="AJ59" s="441"/>
      <c r="AK59" s="441"/>
      <c r="AW59" s="441"/>
      <c r="AX59" s="441"/>
      <c r="AY59" s="441"/>
      <c r="AZ59" s="441"/>
      <c r="BA59" s="441"/>
      <c r="BM59" s="441"/>
      <c r="BN59" s="441"/>
      <c r="BO59" s="441"/>
      <c r="BP59" s="441"/>
      <c r="BQ59" s="441"/>
    </row>
    <row r="60" spans="13:102" ht="11.25" customHeight="1" x14ac:dyDescent="0.15">
      <c r="AF60" s="441"/>
      <c r="AG60" s="441"/>
      <c r="AH60" s="441"/>
      <c r="AI60" s="441"/>
      <c r="AJ60" s="441"/>
      <c r="AK60" s="441"/>
      <c r="AW60" s="441"/>
      <c r="AX60" s="441"/>
      <c r="AY60" s="441"/>
      <c r="AZ60" s="441"/>
      <c r="BA60" s="441"/>
      <c r="BM60" s="441"/>
      <c r="BN60" s="441"/>
      <c r="BO60" s="441"/>
      <c r="BP60" s="441"/>
      <c r="BQ60" s="441"/>
    </row>
    <row r="61" spans="13:102" ht="11.25" customHeight="1" x14ac:dyDescent="0.15">
      <c r="AF61" s="441"/>
      <c r="AG61" s="441"/>
      <c r="AH61" s="441"/>
      <c r="AI61" s="441"/>
      <c r="AJ61" s="441"/>
      <c r="AK61" s="441"/>
      <c r="AW61" s="441"/>
      <c r="AX61" s="441"/>
      <c r="AY61" s="441"/>
      <c r="AZ61" s="441"/>
      <c r="BA61" s="441"/>
      <c r="BM61" s="441"/>
      <c r="BN61" s="441"/>
      <c r="BO61" s="441"/>
      <c r="BP61" s="441"/>
      <c r="BQ61" s="441"/>
    </row>
    <row r="62" spans="13:102" ht="11.25" customHeight="1" x14ac:dyDescent="0.15">
      <c r="AF62" s="441"/>
      <c r="AG62" s="441"/>
      <c r="AH62" s="441"/>
      <c r="AI62" s="441"/>
      <c r="AJ62" s="441"/>
      <c r="AK62" s="441"/>
      <c r="AW62" s="441"/>
      <c r="AX62" s="441"/>
      <c r="AY62" s="441"/>
      <c r="AZ62" s="441"/>
      <c r="BA62" s="441"/>
      <c r="BM62" s="441"/>
      <c r="BN62" s="441"/>
      <c r="BO62" s="441"/>
      <c r="BP62" s="441"/>
      <c r="BQ62" s="441"/>
    </row>
    <row r="63" spans="13:102" ht="11.25" customHeight="1" x14ac:dyDescent="0.15">
      <c r="AF63" s="441"/>
      <c r="AG63" s="441"/>
      <c r="AH63" s="441"/>
      <c r="AI63" s="441"/>
      <c r="AJ63" s="441"/>
      <c r="AK63" s="441"/>
      <c r="AW63" s="441"/>
      <c r="AX63" s="441"/>
      <c r="AY63" s="441"/>
      <c r="AZ63" s="441"/>
      <c r="BA63" s="441"/>
      <c r="BM63" s="441"/>
      <c r="BN63" s="441"/>
      <c r="BO63" s="441"/>
      <c r="BP63" s="441"/>
      <c r="BQ63" s="441"/>
    </row>
  </sheetData>
  <mergeCells count="131">
    <mergeCell ref="BX43:BX50"/>
    <mergeCell ref="BY43:BY50"/>
    <mergeCell ref="BT35:BT42"/>
    <mergeCell ref="BU35:BU42"/>
    <mergeCell ref="BV35:BV42"/>
    <mergeCell ref="BZ43:BZ50"/>
    <mergeCell ref="BJ16:BJ23"/>
    <mergeCell ref="BK16:BK23"/>
    <mergeCell ref="CA43:CA50"/>
    <mergeCell ref="BW35:BW42"/>
    <mergeCell ref="BQ9:BQ21"/>
    <mergeCell ref="BM23:BM35"/>
    <mergeCell ref="BN23:BN35"/>
    <mergeCell ref="BO23:BO35"/>
    <mergeCell ref="BP25:BP36"/>
    <mergeCell ref="BQ25:BQ36"/>
    <mergeCell ref="BO7:BO19"/>
    <mergeCell ref="BP9:BP21"/>
    <mergeCell ref="BU21:BU32"/>
    <mergeCell ref="BV21:BV32"/>
    <mergeCell ref="BX29:BX40"/>
    <mergeCell ref="BY29:BY40"/>
    <mergeCell ref="BZ29:BZ40"/>
    <mergeCell ref="BW21:BW32"/>
    <mergeCell ref="U7:U23"/>
    <mergeCell ref="T27:T43"/>
    <mergeCell ref="U27:U43"/>
    <mergeCell ref="N4:P4"/>
    <mergeCell ref="S4:U4"/>
    <mergeCell ref="AT2:AU2"/>
    <mergeCell ref="BT2:BW2"/>
    <mergeCell ref="BX2:BY2"/>
    <mergeCell ref="BZ2:CA2"/>
    <mergeCell ref="V7:V23"/>
    <mergeCell ref="V27:V43"/>
    <mergeCell ref="Q7:Q23"/>
    <mergeCell ref="Q27:Q43"/>
    <mergeCell ref="N27:N43"/>
    <mergeCell ref="O27:O43"/>
    <mergeCell ref="P27:P43"/>
    <mergeCell ref="S27:S43"/>
    <mergeCell ref="N7:N23"/>
    <mergeCell ref="O7:O23"/>
    <mergeCell ref="P7:P23"/>
    <mergeCell ref="S7:S23"/>
    <mergeCell ref="T7:T23"/>
    <mergeCell ref="X11:X22"/>
    <mergeCell ref="Y11:Y22"/>
    <mergeCell ref="CN2:CO2"/>
    <mergeCell ref="CP2:CQ2"/>
    <mergeCell ref="BD2:BG2"/>
    <mergeCell ref="BH2:BI2"/>
    <mergeCell ref="BJ2:BK2"/>
    <mergeCell ref="A1:K1"/>
    <mergeCell ref="M1:DB1"/>
    <mergeCell ref="AN4:AU4"/>
    <mergeCell ref="X2:AA2"/>
    <mergeCell ref="AB2:AC2"/>
    <mergeCell ref="AN2:AQ2"/>
    <mergeCell ref="AR2:AS2"/>
    <mergeCell ref="AD2:AE2"/>
    <mergeCell ref="X4:AE4"/>
    <mergeCell ref="AG4:AK4"/>
    <mergeCell ref="BD4:BK4"/>
    <mergeCell ref="BM4:BQ4"/>
    <mergeCell ref="AW4:BA4"/>
    <mergeCell ref="BT4:CA4"/>
    <mergeCell ref="CS4:CW4"/>
    <mergeCell ref="CC4:CG4"/>
    <mergeCell ref="CJ4:CQ4"/>
    <mergeCell ref="X27:X34"/>
    <mergeCell ref="Y27:Y34"/>
    <mergeCell ref="Z27:Z34"/>
    <mergeCell ref="AA27:AA34"/>
    <mergeCell ref="AB29:AB36"/>
    <mergeCell ref="AC29:AC36"/>
    <mergeCell ref="AD29:AD36"/>
    <mergeCell ref="AE29:AE36"/>
    <mergeCell ref="CJ2:CM2"/>
    <mergeCell ref="BD18:BD25"/>
    <mergeCell ref="AG7:AG19"/>
    <mergeCell ref="AH7:AH19"/>
    <mergeCell ref="AI7:AI19"/>
    <mergeCell ref="AG23:AG31"/>
    <mergeCell ref="AH23:AH31"/>
    <mergeCell ref="AI23:AI31"/>
    <mergeCell ref="AJ9:AJ21"/>
    <mergeCell ref="AK9:AK21"/>
    <mergeCell ref="AJ25:AJ33"/>
    <mergeCell ref="AK25:AK33"/>
    <mergeCell ref="BE18:BE25"/>
    <mergeCell ref="BF18:BF25"/>
    <mergeCell ref="BG18:BG25"/>
    <mergeCell ref="BT21:BT32"/>
    <mergeCell ref="CA29:CA40"/>
    <mergeCell ref="Z11:Z22"/>
    <mergeCell ref="AA11:AA22"/>
    <mergeCell ref="AB13:AB24"/>
    <mergeCell ref="AC13:AC24"/>
    <mergeCell ref="AD13:AD24"/>
    <mergeCell ref="AE13:AE24"/>
    <mergeCell ref="CJ27:CJ38"/>
    <mergeCell ref="CK27:CK38"/>
    <mergeCell ref="AW7:AW19"/>
    <mergeCell ref="AX7:AX19"/>
    <mergeCell ref="AY7:AY19"/>
    <mergeCell ref="AZ9:AZ21"/>
    <mergeCell ref="BA9:BA21"/>
    <mergeCell ref="BM7:BM19"/>
    <mergeCell ref="AW23:AW35"/>
    <mergeCell ref="BA25:BA36"/>
    <mergeCell ref="BN7:BN19"/>
    <mergeCell ref="AX23:AX35"/>
    <mergeCell ref="AY23:AY35"/>
    <mergeCell ref="AZ25:AZ36"/>
    <mergeCell ref="BH16:BH23"/>
    <mergeCell ref="BI16:BI23"/>
    <mergeCell ref="CL27:CL38"/>
    <mergeCell ref="CM27:CM38"/>
    <mergeCell ref="CN25:CN36"/>
    <mergeCell ref="CO25:CO36"/>
    <mergeCell ref="CP25:CP36"/>
    <mergeCell ref="CQ25:CQ36"/>
    <mergeCell ref="CJ9:CJ24"/>
    <mergeCell ref="CK9:CK24"/>
    <mergeCell ref="CL9:CL24"/>
    <mergeCell ref="CM9:CM24"/>
    <mergeCell ref="CN7:CN22"/>
    <mergeCell ref="CO7:CO22"/>
    <mergeCell ref="CP7:CP22"/>
    <mergeCell ref="CQ7:CQ2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1AB29-F3B0-074B-80F4-87327BCA51C1}">
  <sheetPr codeName="Sheet15">
    <tabColor theme="4"/>
  </sheetPr>
  <dimension ref="A1:CS63"/>
  <sheetViews>
    <sheetView topLeftCell="CS2" zoomScaleNormal="100" workbookViewId="0">
      <selection activeCell="CM52" sqref="CM52"/>
    </sheetView>
  </sheetViews>
  <sheetFormatPr baseColWidth="10" defaultColWidth="6.83203125" defaultRowHeight="11.25" customHeight="1" x14ac:dyDescent="0.15"/>
  <cols>
    <col min="1" max="1" width="10.5" style="161" hidden="1" customWidth="1"/>
    <col min="2" max="2" width="8.5" style="161" hidden="1" customWidth="1"/>
    <col min="3" max="3" width="31.5" style="161" hidden="1" customWidth="1"/>
    <col min="4" max="5" width="14.5" style="161" hidden="1" customWidth="1"/>
    <col min="6" max="6" width="14.1640625" style="161" hidden="1" customWidth="1"/>
    <col min="7" max="7" width="10.1640625" style="161" hidden="1" customWidth="1"/>
    <col min="8" max="8" width="14.5" style="161" hidden="1" customWidth="1"/>
    <col min="9" max="9" width="15.5" style="161" hidden="1" customWidth="1"/>
    <col min="10" max="10" width="12" style="161" hidden="1" customWidth="1"/>
    <col min="11" max="11" width="14.5" style="161" hidden="1" customWidth="1"/>
    <col min="12" max="12" width="3.83203125" style="183" hidden="1" customWidth="1"/>
    <col min="13" max="13" width="12.5" style="161" customWidth="1"/>
    <col min="14" max="15" width="19.5" style="161" customWidth="1"/>
    <col min="16" max="16" width="18.1640625" style="161" customWidth="1"/>
    <col min="17" max="17" width="18.6640625" style="161" customWidth="1"/>
    <col min="18" max="18" width="12.5" style="161" customWidth="1"/>
    <col min="19" max="19" width="32.83203125" style="161" customWidth="1"/>
    <col min="20" max="20" width="12.5" style="161" customWidth="1"/>
    <col min="21" max="21" width="21.33203125" style="161" bestFit="1" customWidth="1"/>
    <col min="22" max="22" width="18.1640625" style="161" customWidth="1"/>
    <col min="23" max="23" width="15.6640625" style="161" customWidth="1"/>
    <col min="24" max="24" width="16.6640625" style="161" customWidth="1"/>
    <col min="25" max="25" width="12.5" style="161" customWidth="1"/>
    <col min="26" max="26" width="37.5" style="161" customWidth="1"/>
    <col min="27" max="27" width="12.5" style="161" customWidth="1"/>
    <col min="28" max="42" width="18.5" style="161" customWidth="1"/>
    <col min="43" max="43" width="32" style="180" customWidth="1"/>
    <col min="44" max="51" width="18.5" style="161" customWidth="1"/>
    <col min="52" max="52" width="18.83203125" style="161" customWidth="1"/>
    <col min="53" max="59" width="18.5" style="161" customWidth="1"/>
    <col min="60" max="60" width="32" style="180" customWidth="1"/>
    <col min="61" max="64" width="18.83203125" style="161" customWidth="1"/>
    <col min="65" max="73" width="18.5" style="161" customWidth="1"/>
    <col min="74" max="75" width="19.1640625" style="161" customWidth="1"/>
    <col min="76" max="76" width="19.33203125" style="161" customWidth="1"/>
    <col min="77" max="77" width="19.1640625" style="161" customWidth="1"/>
    <col min="78" max="79" width="19.5" style="161" customWidth="1"/>
    <col min="80" max="81" width="18.5" style="180" customWidth="1"/>
    <col min="82" max="90" width="18.5" style="161" customWidth="1"/>
    <col min="91" max="91" width="19.1640625" style="161" customWidth="1"/>
    <col min="92" max="93" width="19.33203125" style="161" customWidth="1"/>
    <col min="94" max="94" width="19.5" style="161" customWidth="1"/>
    <col min="95" max="95" width="19.33203125" style="161" customWidth="1"/>
    <col min="96" max="96" width="19.5" style="161" customWidth="1"/>
    <col min="97" max="97" width="18.5" style="180" customWidth="1"/>
    <col min="98" max="16384" width="6.83203125" style="161"/>
  </cols>
  <sheetData>
    <row r="1" spans="1:97" ht="15" customHeight="1" thickBot="1" x14ac:dyDescent="0.2">
      <c r="A1" s="1402" t="s">
        <v>67</v>
      </c>
      <c r="B1" s="1402"/>
      <c r="C1" s="1402"/>
      <c r="D1" s="1402"/>
      <c r="E1" s="1402"/>
      <c r="F1" s="1402"/>
      <c r="G1" s="1402"/>
      <c r="H1" s="1402"/>
      <c r="I1" s="1402"/>
      <c r="J1" s="1402"/>
      <c r="K1" s="1403"/>
      <c r="M1" s="1274"/>
      <c r="N1" s="1274"/>
      <c r="O1" s="1274"/>
      <c r="P1" s="1274"/>
      <c r="Q1" s="1274"/>
      <c r="R1" s="1274"/>
      <c r="S1" s="1274"/>
      <c r="T1" s="1274"/>
      <c r="U1" s="1274"/>
      <c r="V1" s="1274"/>
      <c r="W1" s="1274"/>
      <c r="X1" s="1274"/>
      <c r="Y1" s="1274"/>
      <c r="Z1" s="1274"/>
      <c r="AA1" s="1274"/>
      <c r="AB1" s="1274"/>
      <c r="AC1" s="1274"/>
      <c r="AD1" s="1274"/>
      <c r="AE1" s="1274"/>
      <c r="AF1" s="1274"/>
      <c r="AG1" s="1274"/>
      <c r="AH1" s="1274"/>
      <c r="AI1" s="1274"/>
      <c r="AJ1" s="1274"/>
      <c r="AK1" s="1274"/>
      <c r="AL1" s="1274"/>
      <c r="AM1" s="1274"/>
      <c r="AN1" s="1274"/>
      <c r="AO1" s="1274"/>
      <c r="AP1" s="1274"/>
      <c r="AQ1" s="1274"/>
      <c r="AR1" s="1274"/>
      <c r="AS1" s="1274"/>
      <c r="AT1" s="1274"/>
      <c r="AU1" s="1274"/>
      <c r="AV1" s="1274"/>
      <c r="AW1" s="1274"/>
      <c r="AX1" s="1274"/>
      <c r="AY1" s="1274"/>
      <c r="AZ1" s="1274"/>
      <c r="BA1" s="1274"/>
      <c r="BB1" s="1274"/>
      <c r="BC1" s="1274"/>
      <c r="BD1" s="1274"/>
      <c r="BE1" s="1274"/>
      <c r="BF1" s="1274"/>
      <c r="BG1" s="1274"/>
      <c r="BH1" s="1274"/>
      <c r="BI1" s="1274"/>
      <c r="BJ1" s="1274"/>
      <c r="BK1" s="1274"/>
      <c r="BL1" s="1274"/>
      <c r="BM1" s="1274"/>
      <c r="BN1" s="1274"/>
      <c r="BO1" s="1274"/>
      <c r="BP1" s="1274"/>
      <c r="BQ1" s="1274"/>
      <c r="BR1" s="1274"/>
      <c r="BS1" s="1274"/>
      <c r="BT1" s="1274"/>
      <c r="BU1" s="1274"/>
      <c r="BV1" s="1274"/>
      <c r="BW1" s="1274"/>
      <c r="BX1" s="1274"/>
      <c r="BY1" s="1274"/>
      <c r="BZ1" s="1274"/>
      <c r="CA1" s="1274"/>
      <c r="CB1" s="1274"/>
      <c r="CC1" s="1274"/>
      <c r="CD1" s="1274"/>
      <c r="CE1" s="1274"/>
      <c r="CF1" s="1274"/>
      <c r="CG1" s="1274"/>
      <c r="CH1" s="1274"/>
      <c r="CI1" s="1274"/>
      <c r="CJ1" s="1274"/>
      <c r="CK1" s="1274"/>
      <c r="CL1" s="1274"/>
      <c r="CM1" s="1274"/>
      <c r="CN1" s="1274"/>
      <c r="CO1" s="1274"/>
      <c r="CP1" s="1274"/>
      <c r="CQ1" s="1274"/>
      <c r="CR1" s="1274"/>
      <c r="CS1" s="1274"/>
    </row>
    <row r="2" spans="1:97" ht="15" customHeight="1" thickBot="1" x14ac:dyDescent="0.2">
      <c r="A2" s="336"/>
      <c r="B2" s="336"/>
      <c r="C2" s="336"/>
      <c r="D2" s="336"/>
      <c r="E2" s="336"/>
      <c r="F2" s="336"/>
      <c r="G2" s="336"/>
      <c r="H2" s="336"/>
      <c r="I2" s="336"/>
      <c r="J2" s="336"/>
      <c r="K2" s="337"/>
      <c r="M2" s="1140"/>
      <c r="N2" s="192"/>
      <c r="O2" s="192"/>
      <c r="P2" s="192"/>
      <c r="Q2" s="192"/>
      <c r="R2" s="721"/>
      <c r="S2" s="192"/>
      <c r="T2" s="192"/>
      <c r="U2" s="192"/>
      <c r="V2" s="192"/>
      <c r="W2" s="192"/>
      <c r="X2" s="192"/>
      <c r="Y2" s="192"/>
      <c r="Z2" s="192"/>
      <c r="AA2" s="192"/>
      <c r="AB2" s="1768"/>
      <c r="AC2" s="1769"/>
      <c r="AD2" s="1769"/>
      <c r="AE2" s="1726"/>
      <c r="AF2" s="1728" t="s">
        <v>17</v>
      </c>
      <c r="AG2" s="1770"/>
      <c r="AH2" s="1728" t="s">
        <v>69</v>
      </c>
      <c r="AI2" s="1770"/>
      <c r="AJ2" s="712"/>
      <c r="AK2" s="712"/>
      <c r="AL2" s="712"/>
      <c r="AM2" s="712"/>
      <c r="AN2" s="712"/>
      <c r="AO2" s="712"/>
      <c r="AP2" s="712"/>
      <c r="AQ2" s="800"/>
      <c r="AR2" s="712"/>
      <c r="AS2" s="1768"/>
      <c r="AT2" s="1769"/>
      <c r="AU2" s="1769"/>
      <c r="AV2" s="1726"/>
      <c r="AW2" s="1728" t="s">
        <v>17</v>
      </c>
      <c r="AX2" s="1770"/>
      <c r="AY2" s="1728" t="s">
        <v>69</v>
      </c>
      <c r="AZ2" s="1770"/>
      <c r="BA2" s="712"/>
      <c r="BB2" s="712"/>
      <c r="BC2" s="712"/>
      <c r="BD2" s="712"/>
      <c r="BE2" s="712"/>
      <c r="BF2" s="712"/>
      <c r="BG2" s="712"/>
      <c r="BH2" s="800"/>
      <c r="BI2" s="1773"/>
      <c r="BJ2" s="1774"/>
      <c r="BK2" s="1775"/>
      <c r="BL2" s="169"/>
      <c r="BM2" s="1768"/>
      <c r="BN2" s="1769"/>
      <c r="BO2" s="1769"/>
      <c r="BP2" s="1726"/>
      <c r="BQ2" s="1728" t="s">
        <v>17</v>
      </c>
      <c r="BR2" s="1770"/>
      <c r="BS2" s="1771" t="s">
        <v>69</v>
      </c>
      <c r="BT2" s="1772"/>
      <c r="BU2" s="1137"/>
      <c r="BV2" s="821"/>
      <c r="BW2" s="821"/>
      <c r="BX2" s="821"/>
      <c r="BY2" s="821"/>
      <c r="BZ2" s="821"/>
      <c r="CA2" s="821"/>
      <c r="CB2" s="215"/>
      <c r="CC2" s="227"/>
      <c r="CD2" s="1768"/>
      <c r="CE2" s="1769"/>
      <c r="CF2" s="1769"/>
      <c r="CG2" s="1726"/>
      <c r="CH2" s="1728" t="s">
        <v>17</v>
      </c>
      <c r="CI2" s="1770"/>
      <c r="CJ2" s="1728" t="s">
        <v>69</v>
      </c>
      <c r="CK2" s="1770"/>
      <c r="CL2" s="1137"/>
      <c r="CM2" s="821"/>
      <c r="CN2" s="821"/>
      <c r="CO2" s="821"/>
      <c r="CP2" s="821"/>
      <c r="CQ2" s="821"/>
      <c r="CR2" s="821"/>
      <c r="CS2" s="800"/>
    </row>
    <row r="3" spans="1:97" s="246" customFormat="1" ht="61.5" customHeight="1" x14ac:dyDescent="0.2">
      <c r="A3" s="244" t="s">
        <v>70</v>
      </c>
      <c r="B3" s="244" t="s">
        <v>71</v>
      </c>
      <c r="C3" s="244" t="s">
        <v>72</v>
      </c>
      <c r="D3" s="244" t="s">
        <v>73</v>
      </c>
      <c r="E3" s="244" t="s">
        <v>74</v>
      </c>
      <c r="F3" s="244" t="s">
        <v>75</v>
      </c>
      <c r="G3" s="244" t="s">
        <v>76</v>
      </c>
      <c r="H3" s="244" t="s">
        <v>77</v>
      </c>
      <c r="I3" s="244" t="s">
        <v>78</v>
      </c>
      <c r="J3" s="244" t="s">
        <v>79</v>
      </c>
      <c r="K3" s="244" t="s">
        <v>80</v>
      </c>
      <c r="L3" s="245"/>
      <c r="M3" s="246" t="s">
        <v>84</v>
      </c>
      <c r="N3" s="680">
        <v>208</v>
      </c>
      <c r="O3" s="680">
        <v>209</v>
      </c>
      <c r="P3" s="680">
        <v>203</v>
      </c>
      <c r="Q3" s="680" t="s">
        <v>83</v>
      </c>
      <c r="R3" s="197" t="s">
        <v>84</v>
      </c>
      <c r="S3" s="680" t="s">
        <v>91</v>
      </c>
      <c r="T3" s="236" t="s">
        <v>84</v>
      </c>
      <c r="U3" s="680">
        <v>208</v>
      </c>
      <c r="V3" s="680">
        <v>209</v>
      </c>
      <c r="W3" s="680">
        <v>203</v>
      </c>
      <c r="X3" s="680" t="s">
        <v>83</v>
      </c>
      <c r="Y3" s="236" t="s">
        <v>84</v>
      </c>
      <c r="Z3" s="680" t="s">
        <v>91</v>
      </c>
      <c r="AA3" s="236" t="s">
        <v>84</v>
      </c>
      <c r="AB3" s="730" t="s">
        <v>85</v>
      </c>
      <c r="AC3" s="730" t="s">
        <v>769</v>
      </c>
      <c r="AD3" s="730" t="s">
        <v>83</v>
      </c>
      <c r="AE3" s="730" t="s">
        <v>82</v>
      </c>
      <c r="AF3" s="730" t="s">
        <v>87</v>
      </c>
      <c r="AG3" s="730" t="s">
        <v>88</v>
      </c>
      <c r="AH3" s="730" t="s">
        <v>89</v>
      </c>
      <c r="AI3" s="805" t="s">
        <v>90</v>
      </c>
      <c r="AJ3" s="233" t="s">
        <v>84</v>
      </c>
      <c r="AK3" s="749" t="s">
        <v>91</v>
      </c>
      <c r="AL3" s="749" t="s">
        <v>92</v>
      </c>
      <c r="AM3" s="749" t="s">
        <v>97</v>
      </c>
      <c r="AN3" s="749" t="s">
        <v>94</v>
      </c>
      <c r="AO3" s="749" t="s">
        <v>95</v>
      </c>
      <c r="AP3" s="749" t="s">
        <v>96</v>
      </c>
      <c r="AQ3" s="234"/>
      <c r="AR3" s="233" t="s">
        <v>84</v>
      </c>
      <c r="AS3" s="730" t="s">
        <v>85</v>
      </c>
      <c r="AT3" s="730" t="s">
        <v>769</v>
      </c>
      <c r="AU3" s="730" t="s">
        <v>83</v>
      </c>
      <c r="AV3" s="730" t="s">
        <v>82</v>
      </c>
      <c r="AW3" s="730" t="s">
        <v>87</v>
      </c>
      <c r="AX3" s="730" t="s">
        <v>88</v>
      </c>
      <c r="AY3" s="730" t="s">
        <v>89</v>
      </c>
      <c r="AZ3" s="730" t="s">
        <v>90</v>
      </c>
      <c r="BA3" s="233" t="s">
        <v>84</v>
      </c>
      <c r="BB3" s="749" t="s">
        <v>91</v>
      </c>
      <c r="BC3" s="749" t="s">
        <v>92</v>
      </c>
      <c r="BD3" s="749" t="s">
        <v>97</v>
      </c>
      <c r="BE3" s="749" t="s">
        <v>94</v>
      </c>
      <c r="BF3" s="749" t="s">
        <v>95</v>
      </c>
      <c r="BG3" s="749" t="s">
        <v>96</v>
      </c>
      <c r="BH3" s="234"/>
      <c r="BI3" s="1728"/>
      <c r="BJ3" s="1776"/>
      <c r="BK3" s="1770"/>
      <c r="BL3" s="232" t="s">
        <v>84</v>
      </c>
      <c r="BM3" s="730" t="s">
        <v>85</v>
      </c>
      <c r="BN3" s="730" t="s">
        <v>769</v>
      </c>
      <c r="BO3" s="730" t="s">
        <v>83</v>
      </c>
      <c r="BP3" s="730" t="s">
        <v>82</v>
      </c>
      <c r="BQ3" s="730" t="s">
        <v>87</v>
      </c>
      <c r="BR3" s="730" t="s">
        <v>88</v>
      </c>
      <c r="BS3" s="730" t="s">
        <v>89</v>
      </c>
      <c r="BT3" s="730" t="s">
        <v>90</v>
      </c>
      <c r="BU3" s="232" t="s">
        <v>84</v>
      </c>
      <c r="BV3" s="749" t="s">
        <v>91</v>
      </c>
      <c r="BW3" s="749" t="s">
        <v>92</v>
      </c>
      <c r="BX3" s="749" t="s">
        <v>97</v>
      </c>
      <c r="BY3" s="749" t="s">
        <v>94</v>
      </c>
      <c r="BZ3" s="749" t="s">
        <v>95</v>
      </c>
      <c r="CA3" s="749" t="s">
        <v>96</v>
      </c>
      <c r="CB3" s="236"/>
      <c r="CC3" s="236" t="s">
        <v>84</v>
      </c>
      <c r="CD3" s="730" t="s">
        <v>85</v>
      </c>
      <c r="CE3" s="730" t="s">
        <v>769</v>
      </c>
      <c r="CF3" s="730" t="s">
        <v>83</v>
      </c>
      <c r="CG3" s="730" t="s">
        <v>82</v>
      </c>
      <c r="CH3" s="730" t="s">
        <v>87</v>
      </c>
      <c r="CI3" s="730" t="s">
        <v>88</v>
      </c>
      <c r="CJ3" s="730" t="s">
        <v>89</v>
      </c>
      <c r="CK3" s="730" t="s">
        <v>90</v>
      </c>
      <c r="CL3" s="232" t="s">
        <v>84</v>
      </c>
      <c r="CM3" s="749" t="s">
        <v>91</v>
      </c>
      <c r="CN3" s="749" t="s">
        <v>92</v>
      </c>
      <c r="CO3" s="749" t="s">
        <v>97</v>
      </c>
      <c r="CP3" s="749" t="s">
        <v>94</v>
      </c>
      <c r="CQ3" s="749" t="s">
        <v>95</v>
      </c>
      <c r="CR3" s="749" t="s">
        <v>96</v>
      </c>
      <c r="CS3" s="236"/>
    </row>
    <row r="4" spans="1:97" ht="54" x14ac:dyDescent="0.25">
      <c r="A4" s="188" t="s">
        <v>98</v>
      </c>
      <c r="B4" s="189">
        <v>1</v>
      </c>
      <c r="C4" s="184" t="s">
        <v>99</v>
      </c>
      <c r="D4" s="189"/>
      <c r="E4" s="189">
        <v>9</v>
      </c>
      <c r="F4" s="189">
        <v>68</v>
      </c>
      <c r="G4" s="190">
        <v>8</v>
      </c>
      <c r="H4" s="186" t="s">
        <v>100</v>
      </c>
      <c r="I4" s="186" t="s">
        <v>101</v>
      </c>
      <c r="J4" s="186" t="s">
        <v>102</v>
      </c>
      <c r="K4" s="186" t="s">
        <v>103</v>
      </c>
      <c r="N4" s="1754" t="s">
        <v>770</v>
      </c>
      <c r="O4" s="1755"/>
      <c r="P4" s="1755"/>
      <c r="Q4" s="1756"/>
      <c r="S4" s="807" t="s">
        <v>771</v>
      </c>
      <c r="T4" s="801"/>
      <c r="U4" s="1754" t="s">
        <v>772</v>
      </c>
      <c r="V4" s="1762"/>
      <c r="W4" s="1762"/>
      <c r="X4" s="1762"/>
      <c r="Y4" s="804"/>
      <c r="Z4" s="806" t="s">
        <v>773</v>
      </c>
      <c r="AA4" s="804"/>
      <c r="AB4" s="1730" t="s">
        <v>774</v>
      </c>
      <c r="AC4" s="1763"/>
      <c r="AD4" s="1763"/>
      <c r="AE4" s="1763"/>
      <c r="AF4" s="1763"/>
      <c r="AG4" s="1763"/>
      <c r="AH4" s="1763"/>
      <c r="AI4" s="1763"/>
      <c r="AJ4" s="570"/>
      <c r="AK4" s="1730" t="s">
        <v>775</v>
      </c>
      <c r="AL4" s="1763"/>
      <c r="AM4" s="1763"/>
      <c r="AN4" s="1763"/>
      <c r="AO4" s="1763"/>
      <c r="AP4" s="1795"/>
      <c r="AQ4" s="777" t="s">
        <v>776</v>
      </c>
      <c r="AR4" s="663"/>
      <c r="AS4" s="1729" t="s">
        <v>777</v>
      </c>
      <c r="AT4" s="1807"/>
      <c r="AU4" s="1807"/>
      <c r="AV4" s="1807"/>
      <c r="AW4" s="1807"/>
      <c r="AX4" s="1807"/>
      <c r="AY4" s="1807"/>
      <c r="AZ4" s="1807"/>
      <c r="BA4" s="663"/>
      <c r="BB4" s="1730" t="s">
        <v>778</v>
      </c>
      <c r="BC4" s="1763"/>
      <c r="BD4" s="1763"/>
      <c r="BE4" s="1763"/>
      <c r="BF4" s="1763"/>
      <c r="BG4" s="1795"/>
      <c r="BH4" s="777" t="s">
        <v>779</v>
      </c>
      <c r="BI4" s="1730" t="s">
        <v>780</v>
      </c>
      <c r="BJ4" s="1763"/>
      <c r="BK4" s="1795"/>
      <c r="BL4" s="822"/>
      <c r="BM4" s="1730" t="s">
        <v>781</v>
      </c>
      <c r="BN4" s="1763"/>
      <c r="BO4" s="1763"/>
      <c r="BP4" s="1763"/>
      <c r="BQ4" s="1763"/>
      <c r="BR4" s="1763"/>
      <c r="BS4" s="1763"/>
      <c r="BT4" s="1795"/>
      <c r="BU4" s="824"/>
      <c r="BV4" s="1730" t="s">
        <v>782</v>
      </c>
      <c r="BW4" s="1763"/>
      <c r="BX4" s="1763"/>
      <c r="BY4" s="1763"/>
      <c r="BZ4" s="1763"/>
      <c r="CA4" s="1795"/>
      <c r="CB4" s="253" t="s">
        <v>783</v>
      </c>
      <c r="CC4" s="199"/>
      <c r="CD4" s="1730" t="s">
        <v>784</v>
      </c>
      <c r="CE4" s="1763"/>
      <c r="CF4" s="1763"/>
      <c r="CG4" s="1763"/>
      <c r="CH4" s="1763"/>
      <c r="CI4" s="1763"/>
      <c r="CJ4" s="1763"/>
      <c r="CK4" s="1763"/>
      <c r="CL4" s="824"/>
      <c r="CM4" s="1730" t="s">
        <v>785</v>
      </c>
      <c r="CN4" s="1763"/>
      <c r="CO4" s="1763"/>
      <c r="CP4" s="1763"/>
      <c r="CQ4" s="1763"/>
      <c r="CR4" s="1795"/>
      <c r="CS4" s="253" t="s">
        <v>786</v>
      </c>
    </row>
    <row r="5" spans="1:97" ht="12.75" customHeight="1" x14ac:dyDescent="0.2">
      <c r="A5" s="188" t="s">
        <v>98</v>
      </c>
      <c r="B5" s="189">
        <v>1</v>
      </c>
      <c r="C5" s="189" t="s">
        <v>121</v>
      </c>
      <c r="D5" s="189"/>
      <c r="E5" s="189"/>
      <c r="F5" s="189">
        <v>68</v>
      </c>
      <c r="G5" s="189"/>
      <c r="H5" s="186" t="s">
        <v>122</v>
      </c>
      <c r="I5" s="186" t="s">
        <v>101</v>
      </c>
      <c r="J5" s="186" t="s">
        <v>123</v>
      </c>
      <c r="K5" s="186" t="s">
        <v>103</v>
      </c>
      <c r="M5" s="162">
        <v>0.3125</v>
      </c>
      <c r="N5" s="748" t="s">
        <v>787</v>
      </c>
      <c r="O5" s="162"/>
      <c r="P5" s="162"/>
      <c r="Q5" s="162"/>
      <c r="R5" s="489">
        <v>0.3125</v>
      </c>
      <c r="S5" s="1100" t="s">
        <v>788</v>
      </c>
      <c r="T5" s="401">
        <v>0.3125</v>
      </c>
      <c r="U5" s="1101" t="s">
        <v>787</v>
      </c>
      <c r="V5" s="162"/>
      <c r="W5" s="162"/>
      <c r="X5" s="162"/>
      <c r="Y5" s="489">
        <v>0.3125</v>
      </c>
      <c r="Z5" s="1102" t="s">
        <v>788</v>
      </c>
      <c r="AA5" s="936">
        <v>0.3125</v>
      </c>
      <c r="AB5" s="1081" t="s">
        <v>477</v>
      </c>
      <c r="AC5" s="3"/>
      <c r="AD5" s="3"/>
      <c r="AE5" s="3"/>
      <c r="AF5" s="3"/>
      <c r="AG5" s="3"/>
      <c r="AH5" s="400"/>
      <c r="AI5" s="548"/>
      <c r="AJ5" s="676">
        <v>0.3125</v>
      </c>
      <c r="AK5" s="670" t="s">
        <v>789</v>
      </c>
      <c r="AL5" s="630"/>
      <c r="AM5" s="692"/>
      <c r="AN5" s="692"/>
      <c r="AO5" s="630"/>
      <c r="AP5" s="738"/>
      <c r="AQ5" s="402"/>
      <c r="AR5" s="384">
        <v>0.3125</v>
      </c>
      <c r="AS5" s="1103" t="s">
        <v>322</v>
      </c>
      <c r="AT5" s="930"/>
      <c r="AU5" s="1051"/>
      <c r="AV5" s="1051"/>
      <c r="AW5" s="1052"/>
      <c r="AX5" s="1052"/>
      <c r="AY5" s="1052"/>
      <c r="AZ5" s="1053"/>
      <c r="BA5" s="676">
        <v>0.3125</v>
      </c>
      <c r="BB5" s="670" t="s">
        <v>789</v>
      </c>
      <c r="BC5" s="630"/>
      <c r="BD5" s="692"/>
      <c r="BE5" s="692"/>
      <c r="BF5" s="630"/>
      <c r="BG5" s="738"/>
      <c r="BH5" s="402"/>
      <c r="BI5" s="427"/>
      <c r="BJ5" s="404"/>
      <c r="BK5" s="407"/>
      <c r="BL5" s="489">
        <v>0.3125</v>
      </c>
      <c r="BM5" s="1105" t="s">
        <v>129</v>
      </c>
      <c r="BN5" s="823"/>
      <c r="BO5" s="823"/>
      <c r="BP5" s="823"/>
      <c r="BQ5" s="823" t="s">
        <v>790</v>
      </c>
      <c r="BR5" s="823"/>
      <c r="BS5" s="796"/>
      <c r="BT5" s="406"/>
      <c r="BU5" s="489">
        <v>0.3125</v>
      </c>
      <c r="BV5" s="1106" t="s">
        <v>128</v>
      </c>
      <c r="BW5" s="404"/>
      <c r="BX5" s="404"/>
      <c r="BY5" s="404"/>
      <c r="BZ5" s="404"/>
      <c r="CA5" s="407"/>
      <c r="CB5" s="832"/>
      <c r="CC5" s="489">
        <v>0.3125</v>
      </c>
      <c r="CD5" s="1107" t="s">
        <v>129</v>
      </c>
      <c r="CE5" s="404"/>
      <c r="CF5" s="166"/>
      <c r="CG5" s="166"/>
      <c r="CH5" s="166"/>
      <c r="CI5" s="166"/>
      <c r="CJ5" s="166"/>
      <c r="CK5" s="166"/>
      <c r="CL5" s="489">
        <v>0.3125</v>
      </c>
      <c r="CM5" s="1106" t="s">
        <v>128</v>
      </c>
      <c r="CN5" s="404"/>
      <c r="CO5" s="404"/>
      <c r="CP5" s="404"/>
      <c r="CQ5" s="404"/>
      <c r="CR5" s="407"/>
      <c r="CS5" s="771"/>
    </row>
    <row r="6" spans="1:97" ht="12.75" customHeight="1" x14ac:dyDescent="0.2">
      <c r="A6" s="188" t="s">
        <v>98</v>
      </c>
      <c r="B6" s="189">
        <v>1</v>
      </c>
      <c r="C6" s="189" t="s">
        <v>131</v>
      </c>
      <c r="D6" s="189"/>
      <c r="E6" s="189">
        <v>9</v>
      </c>
      <c r="F6" s="189">
        <v>68</v>
      </c>
      <c r="G6" s="190">
        <v>8</v>
      </c>
      <c r="H6" s="186" t="s">
        <v>132</v>
      </c>
      <c r="I6" s="186" t="s">
        <v>101</v>
      </c>
      <c r="J6" s="186" t="s">
        <v>102</v>
      </c>
      <c r="K6" s="186" t="s">
        <v>103</v>
      </c>
      <c r="M6" s="163">
        <v>0.32291666666666669</v>
      </c>
      <c r="N6" s="348">
        <v>0.30555555555555552</v>
      </c>
      <c r="O6" s="348">
        <v>0.3125</v>
      </c>
      <c r="P6" s="349">
        <v>0.31944444444444448</v>
      </c>
      <c r="Q6" s="361">
        <v>0.3263888888888889</v>
      </c>
      <c r="R6" s="278">
        <v>0.32291666666666669</v>
      </c>
      <c r="S6" s="352"/>
      <c r="T6" s="278">
        <v>0.32291666666666669</v>
      </c>
      <c r="U6" s="348">
        <v>0.30555555555555552</v>
      </c>
      <c r="V6" s="348">
        <v>0.3125</v>
      </c>
      <c r="W6" s="349">
        <v>0.31944444444444448</v>
      </c>
      <c r="X6" s="361">
        <v>0.3263888888888889</v>
      </c>
      <c r="Y6" s="278">
        <v>0.32291666666666669</v>
      </c>
      <c r="Z6" s="162"/>
      <c r="AA6" s="163">
        <v>0.32291666666666669</v>
      </c>
      <c r="AB6" s="707">
        <v>0.31944444444444448</v>
      </c>
      <c r="AC6" s="877">
        <v>0.32291666666666669</v>
      </c>
      <c r="AD6" s="339">
        <v>0.3263888888888889</v>
      </c>
      <c r="AE6" s="339">
        <v>0.3298611111111111</v>
      </c>
      <c r="AF6" s="166"/>
      <c r="AG6" s="166"/>
      <c r="AH6" s="166"/>
      <c r="AI6" s="167"/>
      <c r="AJ6" s="676">
        <v>0.32291666666666669</v>
      </c>
      <c r="AK6" s="775"/>
      <c r="AL6" s="758"/>
      <c r="AM6" s="515"/>
      <c r="AN6" s="630"/>
      <c r="AO6" s="630"/>
      <c r="AP6" s="740"/>
      <c r="AQ6" s="409"/>
      <c r="AR6" s="384">
        <v>0.32291666666666669</v>
      </c>
      <c r="AS6" s="935"/>
      <c r="AT6" s="166"/>
      <c r="AU6" s="166"/>
      <c r="AV6" s="166"/>
      <c r="AW6" s="166"/>
      <c r="AX6" s="166"/>
      <c r="AY6" s="166"/>
      <c r="AZ6" s="932"/>
      <c r="BA6" s="676">
        <v>0.32291666666666669</v>
      </c>
      <c r="BB6" s="816"/>
      <c r="BC6" s="515"/>
      <c r="BD6" s="515"/>
      <c r="BE6" s="630"/>
      <c r="BF6" s="630"/>
      <c r="BG6" s="740"/>
      <c r="BH6" s="409"/>
      <c r="BI6" s="321"/>
      <c r="BJ6" s="321"/>
      <c r="BK6" s="819"/>
      <c r="BL6" s="572">
        <v>0.32291666666666669</v>
      </c>
      <c r="BQ6" s="450">
        <v>0.31944444444444448</v>
      </c>
      <c r="BR6" s="321">
        <v>0.32291666666666669</v>
      </c>
      <c r="BS6" s="450">
        <v>0.3263888888888889</v>
      </c>
      <c r="BT6" s="518">
        <v>0.3298611111111111</v>
      </c>
      <c r="BU6" s="572">
        <v>0.32291666666666669</v>
      </c>
      <c r="BV6" s="320"/>
      <c r="BW6" s="321"/>
      <c r="BX6" s="321"/>
      <c r="BY6" s="330"/>
      <c r="BZ6" s="304"/>
      <c r="CA6" s="315"/>
      <c r="CB6" s="833"/>
      <c r="CC6" s="572">
        <v>0.32291666666666669</v>
      </c>
      <c r="CD6" s="330">
        <v>0.31944444444444448</v>
      </c>
      <c r="CE6" s="330">
        <v>0.32291666666666669</v>
      </c>
      <c r="CF6" s="330">
        <v>0.3263888888888889</v>
      </c>
      <c r="CG6" s="306">
        <v>0.3298611111111111</v>
      </c>
      <c r="CH6" s="791"/>
      <c r="CI6" s="791"/>
      <c r="CJ6" s="249"/>
      <c r="CK6" s="793"/>
      <c r="CL6" s="572">
        <v>0.32291666666666669</v>
      </c>
      <c r="CM6" s="320"/>
      <c r="CN6" s="321"/>
      <c r="CO6" s="321"/>
      <c r="CP6" s="330"/>
      <c r="CQ6" s="304"/>
      <c r="CR6" s="315"/>
      <c r="CS6" s="213"/>
    </row>
    <row r="7" spans="1:97" ht="12.75" customHeight="1" x14ac:dyDescent="0.2">
      <c r="A7" s="188" t="s">
        <v>98</v>
      </c>
      <c r="B7" s="189">
        <v>2</v>
      </c>
      <c r="C7" s="189" t="s">
        <v>133</v>
      </c>
      <c r="D7" s="189"/>
      <c r="E7" s="189"/>
      <c r="F7" s="189">
        <v>67</v>
      </c>
      <c r="G7" s="189"/>
      <c r="H7" s="186" t="s">
        <v>100</v>
      </c>
      <c r="I7" s="186" t="s">
        <v>101</v>
      </c>
      <c r="J7" s="186" t="s">
        <v>102</v>
      </c>
      <c r="K7" s="186" t="s">
        <v>103</v>
      </c>
      <c r="M7" s="163">
        <v>0.33333333333333298</v>
      </c>
      <c r="N7" s="1759" t="s">
        <v>791</v>
      </c>
      <c r="O7" s="1759" t="s">
        <v>792</v>
      </c>
      <c r="P7" s="1764" t="s">
        <v>793</v>
      </c>
      <c r="Q7" s="1764" t="s">
        <v>794</v>
      </c>
      <c r="R7" s="278">
        <v>0.33333333333333298</v>
      </c>
      <c r="S7" s="352"/>
      <c r="T7" s="278">
        <v>0.33333333333333298</v>
      </c>
      <c r="U7" s="1767" t="s">
        <v>795</v>
      </c>
      <c r="V7" s="1759" t="s">
        <v>796</v>
      </c>
      <c r="W7" s="1764" t="s">
        <v>797</v>
      </c>
      <c r="X7" s="1780" t="s">
        <v>798</v>
      </c>
      <c r="Y7" s="278">
        <v>0.33333333333333298</v>
      </c>
      <c r="Z7" s="162"/>
      <c r="AA7" s="163">
        <v>0.33333333333333298</v>
      </c>
      <c r="AB7" s="1379" t="s">
        <v>383</v>
      </c>
      <c r="AC7" s="1284" t="s">
        <v>384</v>
      </c>
      <c r="AD7" s="1284" t="s">
        <v>385</v>
      </c>
      <c r="AE7" s="1284" t="s">
        <v>386</v>
      </c>
      <c r="AF7" s="166"/>
      <c r="AG7" s="166"/>
      <c r="AH7" s="166"/>
      <c r="AI7" s="167"/>
      <c r="AJ7" s="676">
        <v>0.33333333333333331</v>
      </c>
      <c r="AK7" s="1878" t="s">
        <v>799</v>
      </c>
      <c r="AL7" s="1880" t="s">
        <v>800</v>
      </c>
      <c r="AM7" s="1880" t="s">
        <v>801</v>
      </c>
      <c r="AN7" s="812"/>
      <c r="AO7" s="617"/>
      <c r="AP7" s="778"/>
      <c r="AQ7" s="414"/>
      <c r="AR7" s="384">
        <v>0.33333333333333331</v>
      </c>
      <c r="AS7" s="935"/>
      <c r="AT7" s="166"/>
      <c r="AU7" s="166"/>
      <c r="AV7" s="166"/>
      <c r="AW7" s="166"/>
      <c r="AX7" s="166"/>
      <c r="AY7" s="166"/>
      <c r="AZ7" s="932"/>
      <c r="BA7" s="676">
        <v>0.33333333333333331</v>
      </c>
      <c r="BB7" s="168"/>
      <c r="BC7" s="166"/>
      <c r="BG7" s="167"/>
      <c r="BH7" s="414"/>
      <c r="BI7" s="386"/>
      <c r="BJ7" s="386"/>
      <c r="BK7" s="416"/>
      <c r="BL7" s="572">
        <v>0.33333333333333331</v>
      </c>
      <c r="BQ7" s="1822" t="s">
        <v>802</v>
      </c>
      <c r="BR7" s="1822" t="s">
        <v>437</v>
      </c>
      <c r="BS7" s="1822" t="s">
        <v>756</v>
      </c>
      <c r="BT7" s="1824" t="s">
        <v>439</v>
      </c>
      <c r="BU7" s="370">
        <v>0.33333333333333331</v>
      </c>
      <c r="BW7" s="458"/>
      <c r="BX7" s="458"/>
      <c r="BY7" s="458"/>
      <c r="CA7" s="319"/>
      <c r="CB7" s="685"/>
      <c r="CC7" s="572">
        <v>0.33333333333333331</v>
      </c>
      <c r="CD7" s="1674" t="s">
        <v>803</v>
      </c>
      <c r="CE7" s="1855" t="s">
        <v>804</v>
      </c>
      <c r="CF7" s="1855" t="s">
        <v>805</v>
      </c>
      <c r="CG7" s="1855" t="s">
        <v>806</v>
      </c>
      <c r="CH7" s="306"/>
      <c r="CI7" s="306"/>
      <c r="CJ7" s="408"/>
      <c r="CK7" s="375"/>
      <c r="CL7" s="572">
        <v>0.33333333333333331</v>
      </c>
      <c r="CN7" s="458"/>
      <c r="CO7" s="458"/>
      <c r="CP7" s="458"/>
      <c r="CR7" s="319"/>
      <c r="CS7" s="216"/>
    </row>
    <row r="8" spans="1:97" ht="12.75" customHeight="1" x14ac:dyDescent="0.2">
      <c r="A8" s="188" t="s">
        <v>98</v>
      </c>
      <c r="B8" s="189">
        <v>2</v>
      </c>
      <c r="C8" s="189" t="s">
        <v>168</v>
      </c>
      <c r="D8" s="189"/>
      <c r="E8" s="189">
        <v>9</v>
      </c>
      <c r="F8" s="189">
        <v>67</v>
      </c>
      <c r="G8" s="190">
        <v>8</v>
      </c>
      <c r="H8" s="186" t="s">
        <v>169</v>
      </c>
      <c r="I8" s="186" t="s">
        <v>101</v>
      </c>
      <c r="J8" s="186" t="s">
        <v>102</v>
      </c>
      <c r="K8" s="186" t="s">
        <v>103</v>
      </c>
      <c r="M8" s="163">
        <v>0.34375</v>
      </c>
      <c r="N8" s="1759"/>
      <c r="O8" s="1759"/>
      <c r="P8" s="1765"/>
      <c r="Q8" s="1765"/>
      <c r="R8" s="278">
        <v>0.34375</v>
      </c>
      <c r="S8" s="802"/>
      <c r="T8" s="278">
        <v>0.34375</v>
      </c>
      <c r="U8" s="1767"/>
      <c r="V8" s="1759"/>
      <c r="W8" s="1765"/>
      <c r="X8" s="1765"/>
      <c r="Y8" s="278">
        <v>0.34375</v>
      </c>
      <c r="Z8" s="162"/>
      <c r="AA8" s="163">
        <v>0.34375</v>
      </c>
      <c r="AB8" s="1320"/>
      <c r="AC8" s="1285"/>
      <c r="AD8" s="1285"/>
      <c r="AE8" s="1285"/>
      <c r="AF8" s="517">
        <v>0.34027777777777773</v>
      </c>
      <c r="AG8" s="517">
        <v>0.34375</v>
      </c>
      <c r="AH8" s="517">
        <v>0.34722222222222227</v>
      </c>
      <c r="AI8" s="831">
        <v>0.35069444444444442</v>
      </c>
      <c r="AJ8" s="676">
        <v>0.34375</v>
      </c>
      <c r="AK8" s="1705"/>
      <c r="AL8" s="1880"/>
      <c r="AM8" s="1880"/>
      <c r="AN8" s="813"/>
      <c r="AO8" s="811"/>
      <c r="AP8" s="808"/>
      <c r="AQ8" s="414"/>
      <c r="AR8" s="384">
        <v>0.34375</v>
      </c>
      <c r="AS8" s="960">
        <v>0.34027777777777773</v>
      </c>
      <c r="AT8" s="814">
        <v>0.34375</v>
      </c>
      <c r="AU8" s="814">
        <v>0.34722222222222227</v>
      </c>
      <c r="AV8" s="814">
        <v>0.35069444444444442</v>
      </c>
      <c r="AW8" s="477"/>
      <c r="AX8" s="477"/>
      <c r="AY8" s="463"/>
      <c r="AZ8" s="1054"/>
      <c r="BA8" s="676">
        <v>0.34375</v>
      </c>
      <c r="BG8" s="167"/>
      <c r="BH8" s="414"/>
      <c r="BI8" s="1786" t="s">
        <v>807</v>
      </c>
      <c r="BJ8" s="1787"/>
      <c r="BK8" s="1788"/>
      <c r="BL8" s="572">
        <v>0.34375</v>
      </c>
      <c r="BQ8" s="1366"/>
      <c r="BR8" s="1366"/>
      <c r="BS8" s="1366"/>
      <c r="BT8" s="1824"/>
      <c r="BU8" s="370">
        <v>0.34375</v>
      </c>
      <c r="BV8" s="682"/>
      <c r="BW8" s="458"/>
      <c r="BX8" s="458"/>
      <c r="BY8" s="458"/>
      <c r="BZ8" s="313"/>
      <c r="CA8" s="319"/>
      <c r="CB8" s="685"/>
      <c r="CC8" s="572">
        <v>0.34375</v>
      </c>
      <c r="CD8" s="1675"/>
      <c r="CE8" s="1855"/>
      <c r="CF8" s="1855"/>
      <c r="CG8" s="1855"/>
      <c r="CH8" s="878">
        <v>0.33680555555555558</v>
      </c>
      <c r="CI8" s="878">
        <v>0.34027777777777773</v>
      </c>
      <c r="CJ8" s="878">
        <v>0.34375</v>
      </c>
      <c r="CK8" s="878">
        <v>0.34722222222222227</v>
      </c>
      <c r="CL8" s="572">
        <v>0.34375</v>
      </c>
      <c r="CM8" s="682"/>
      <c r="CN8" s="458"/>
      <c r="CO8" s="458"/>
      <c r="CP8" s="458"/>
      <c r="CQ8" s="313"/>
      <c r="CR8" s="319"/>
      <c r="CS8" s="216"/>
    </row>
    <row r="9" spans="1:97" ht="12.75" customHeight="1" x14ac:dyDescent="0.2">
      <c r="A9" s="188" t="s">
        <v>98</v>
      </c>
      <c r="B9" s="189">
        <v>2</v>
      </c>
      <c r="C9" s="189" t="s">
        <v>173</v>
      </c>
      <c r="D9" s="189"/>
      <c r="E9" s="189"/>
      <c r="F9" s="189">
        <v>67</v>
      </c>
      <c r="G9" s="189"/>
      <c r="H9" s="186" t="s">
        <v>100</v>
      </c>
      <c r="I9" s="186" t="s">
        <v>101</v>
      </c>
      <c r="J9" s="186" t="s">
        <v>102</v>
      </c>
      <c r="K9" s="186" t="s">
        <v>103</v>
      </c>
      <c r="M9" s="163">
        <v>0.35416666666666702</v>
      </c>
      <c r="N9" s="1759"/>
      <c r="O9" s="1759"/>
      <c r="P9" s="1765"/>
      <c r="Q9" s="1765"/>
      <c r="R9" s="278">
        <v>0.35416666666666702</v>
      </c>
      <c r="S9" s="1757" t="s">
        <v>808</v>
      </c>
      <c r="T9" s="278">
        <v>0.35416666666666702</v>
      </c>
      <c r="U9" s="1767"/>
      <c r="V9" s="1759"/>
      <c r="W9" s="1765"/>
      <c r="X9" s="1765"/>
      <c r="Y9" s="278">
        <v>0.35416666666666702</v>
      </c>
      <c r="Z9" s="1783" t="s">
        <v>809</v>
      </c>
      <c r="AA9" s="163">
        <v>0.35416666666666702</v>
      </c>
      <c r="AB9" s="1320"/>
      <c r="AC9" s="1285"/>
      <c r="AD9" s="1285"/>
      <c r="AE9" s="1285"/>
      <c r="AF9" s="1284" t="s">
        <v>713</v>
      </c>
      <c r="AG9" s="1284" t="s">
        <v>714</v>
      </c>
      <c r="AH9" s="1284" t="s">
        <v>213</v>
      </c>
      <c r="AI9" s="1336" t="s">
        <v>810</v>
      </c>
      <c r="AJ9" s="676">
        <v>0.35416666666666669</v>
      </c>
      <c r="AK9" s="1705"/>
      <c r="AL9" s="1880"/>
      <c r="AM9" s="1880"/>
      <c r="AN9" s="1880" t="s">
        <v>811</v>
      </c>
      <c r="AO9" s="1880" t="s">
        <v>812</v>
      </c>
      <c r="AP9" s="1804" t="s">
        <v>813</v>
      </c>
      <c r="AQ9" s="414"/>
      <c r="AR9" s="384">
        <v>0.35416666666666669</v>
      </c>
      <c r="AS9" s="1657" t="s">
        <v>814</v>
      </c>
      <c r="AT9" s="1809" t="s">
        <v>815</v>
      </c>
      <c r="AU9" s="1812" t="s">
        <v>538</v>
      </c>
      <c r="AV9" s="1671" t="s">
        <v>539</v>
      </c>
      <c r="AW9" s="517"/>
      <c r="AX9" s="517"/>
      <c r="AY9" s="517"/>
      <c r="AZ9" s="1055"/>
      <c r="BA9" s="676">
        <v>0.35416666666666669</v>
      </c>
      <c r="BG9" s="167"/>
      <c r="BH9" s="414"/>
      <c r="BI9" s="1789"/>
      <c r="BJ9" s="1790"/>
      <c r="BK9" s="1791"/>
      <c r="BL9" s="572">
        <v>0.35416666666666669</v>
      </c>
      <c r="BQ9" s="1366"/>
      <c r="BR9" s="1366"/>
      <c r="BS9" s="1366"/>
      <c r="BT9" s="1824"/>
      <c r="BU9" s="370">
        <v>0.35416666666666669</v>
      </c>
      <c r="BV9" s="682"/>
      <c r="BW9" s="458"/>
      <c r="BX9" s="458"/>
      <c r="BY9" s="458"/>
      <c r="BZ9" s="313"/>
      <c r="CA9" s="319"/>
      <c r="CB9" s="685"/>
      <c r="CC9" s="572">
        <v>0.35416666666666669</v>
      </c>
      <c r="CD9" s="1675"/>
      <c r="CE9" s="1855"/>
      <c r="CF9" s="1855"/>
      <c r="CG9" s="1855"/>
      <c r="CH9" s="1855" t="s">
        <v>816</v>
      </c>
      <c r="CI9" s="1855" t="s">
        <v>817</v>
      </c>
      <c r="CJ9" s="1855" t="s">
        <v>818</v>
      </c>
      <c r="CK9" s="1858" t="s">
        <v>819</v>
      </c>
      <c r="CL9" s="572">
        <v>0.35416666666666669</v>
      </c>
      <c r="CM9" s="682"/>
      <c r="CN9" s="458"/>
      <c r="CO9" s="458"/>
      <c r="CP9" s="458"/>
      <c r="CQ9" s="313"/>
      <c r="CR9" s="319"/>
      <c r="CS9" s="216"/>
    </row>
    <row r="10" spans="1:97" ht="12.75" customHeight="1" x14ac:dyDescent="0.2">
      <c r="A10" s="188" t="s">
        <v>98</v>
      </c>
      <c r="B10" s="186">
        <v>2</v>
      </c>
      <c r="C10" s="188" t="s">
        <v>199</v>
      </c>
      <c r="D10" s="189"/>
      <c r="E10" s="189"/>
      <c r="F10" s="189">
        <v>67</v>
      </c>
      <c r="G10" s="189"/>
      <c r="H10" s="186" t="s">
        <v>122</v>
      </c>
      <c r="I10" s="186" t="s">
        <v>101</v>
      </c>
      <c r="J10" s="186" t="s">
        <v>123</v>
      </c>
      <c r="K10" s="186" t="s">
        <v>103</v>
      </c>
      <c r="M10" s="163">
        <v>0.36458333333333298</v>
      </c>
      <c r="N10" s="1759"/>
      <c r="O10" s="1759"/>
      <c r="P10" s="1765"/>
      <c r="Q10" s="1765"/>
      <c r="R10" s="278">
        <v>0.36458333333333298</v>
      </c>
      <c r="S10" s="1758"/>
      <c r="T10" s="278">
        <v>0.36458333333333298</v>
      </c>
      <c r="U10" s="1767"/>
      <c r="V10" s="1759"/>
      <c r="W10" s="1765"/>
      <c r="X10" s="1765"/>
      <c r="Y10" s="278">
        <v>0.36458333333333298</v>
      </c>
      <c r="Z10" s="1784"/>
      <c r="AA10" s="163">
        <v>0.36458333333333298</v>
      </c>
      <c r="AB10" s="1320"/>
      <c r="AC10" s="1285"/>
      <c r="AD10" s="1285"/>
      <c r="AE10" s="1285"/>
      <c r="AF10" s="1285"/>
      <c r="AG10" s="1285"/>
      <c r="AH10" s="1285"/>
      <c r="AI10" s="1337"/>
      <c r="AJ10" s="676">
        <v>0.36458333333333331</v>
      </c>
      <c r="AK10" s="1705"/>
      <c r="AL10" s="1880"/>
      <c r="AM10" s="1880"/>
      <c r="AN10" s="1880"/>
      <c r="AO10" s="1880"/>
      <c r="AP10" s="1805"/>
      <c r="AQ10" s="414"/>
      <c r="AR10" s="384">
        <v>0.36458333333333331</v>
      </c>
      <c r="AS10" s="1658"/>
      <c r="AT10" s="1810"/>
      <c r="AU10" s="1813"/>
      <c r="AV10" s="1815"/>
      <c r="AW10" s="1076">
        <v>0.3611111111111111</v>
      </c>
      <c r="AX10" s="881">
        <v>0.36458333333333331</v>
      </c>
      <c r="AY10" s="1077">
        <v>0.36805555555555558</v>
      </c>
      <c r="AZ10" s="1078">
        <v>0.37152777777777773</v>
      </c>
      <c r="BA10" s="676">
        <v>0.36458333333333331</v>
      </c>
      <c r="BG10" s="167"/>
      <c r="BH10" s="414"/>
      <c r="BI10" s="1789"/>
      <c r="BJ10" s="1790"/>
      <c r="BK10" s="1791"/>
      <c r="BL10" s="572">
        <v>0.36458333333333331</v>
      </c>
      <c r="BQ10" s="1366"/>
      <c r="BR10" s="1366"/>
      <c r="BS10" s="1366"/>
      <c r="BT10" s="1824"/>
      <c r="BU10" s="370">
        <v>0.36458333333333331</v>
      </c>
      <c r="BV10" s="828">
        <v>0.36458333333333331</v>
      </c>
      <c r="BW10" s="815">
        <v>0.36805555555555558</v>
      </c>
      <c r="BX10" s="815">
        <v>0.37152777777777773</v>
      </c>
      <c r="BY10" s="458"/>
      <c r="BZ10" s="313"/>
      <c r="CA10" s="319"/>
      <c r="CB10" s="685"/>
      <c r="CC10" s="572">
        <v>0.36458333333333331</v>
      </c>
      <c r="CD10" s="1675"/>
      <c r="CE10" s="1855"/>
      <c r="CF10" s="1855"/>
      <c r="CG10" s="1856"/>
      <c r="CH10" s="1855"/>
      <c r="CI10" s="1855"/>
      <c r="CJ10" s="1855"/>
      <c r="CK10" s="1858"/>
      <c r="CL10" s="572">
        <v>0.36458333333333331</v>
      </c>
      <c r="CM10" s="828">
        <v>0.36458333333333331</v>
      </c>
      <c r="CN10" s="815">
        <v>0.36805555555555558</v>
      </c>
      <c r="CO10" s="815">
        <v>0.37152777777777773</v>
      </c>
      <c r="CP10" s="458"/>
      <c r="CQ10" s="313"/>
      <c r="CR10" s="319"/>
      <c r="CS10" s="216"/>
    </row>
    <row r="11" spans="1:97" ht="12.75" customHeight="1" x14ac:dyDescent="0.2">
      <c r="A11" s="188" t="s">
        <v>98</v>
      </c>
      <c r="B11" s="189">
        <v>3</v>
      </c>
      <c r="C11" s="189" t="s">
        <v>200</v>
      </c>
      <c r="D11" s="189"/>
      <c r="E11" s="189"/>
      <c r="F11" s="189">
        <v>64</v>
      </c>
      <c r="G11" s="189"/>
      <c r="H11" s="186" t="s">
        <v>201</v>
      </c>
      <c r="I11" s="186" t="s">
        <v>202</v>
      </c>
      <c r="J11" s="186" t="s">
        <v>102</v>
      </c>
      <c r="K11" s="186" t="s">
        <v>203</v>
      </c>
      <c r="M11" s="163">
        <v>0.375</v>
      </c>
      <c r="N11" s="1759"/>
      <c r="O11" s="1759"/>
      <c r="P11" s="1765"/>
      <c r="Q11" s="1765"/>
      <c r="R11" s="278">
        <v>0.375</v>
      </c>
      <c r="S11" s="1758"/>
      <c r="T11" s="278">
        <v>0.375</v>
      </c>
      <c r="U11" s="1767"/>
      <c r="V11" s="1759"/>
      <c r="W11" s="1765"/>
      <c r="X11" s="1765"/>
      <c r="Y11" s="278">
        <v>0.375</v>
      </c>
      <c r="Z11" s="1784"/>
      <c r="AA11" s="163">
        <v>0.375</v>
      </c>
      <c r="AB11" s="1320"/>
      <c r="AC11" s="1285"/>
      <c r="AD11" s="1285"/>
      <c r="AE11" s="1285"/>
      <c r="AF11" s="1285"/>
      <c r="AG11" s="1285"/>
      <c r="AH11" s="1285"/>
      <c r="AI11" s="1337"/>
      <c r="AJ11" s="676">
        <v>0.375</v>
      </c>
      <c r="AK11" s="1705"/>
      <c r="AL11" s="1880"/>
      <c r="AM11" s="1880"/>
      <c r="AN11" s="1880"/>
      <c r="AO11" s="1880"/>
      <c r="AP11" s="1805"/>
      <c r="AQ11" s="414"/>
      <c r="AR11" s="384">
        <v>0.375</v>
      </c>
      <c r="AS11" s="1658"/>
      <c r="AT11" s="1810"/>
      <c r="AU11" s="1813"/>
      <c r="AV11" s="1815"/>
      <c r="AW11" s="1817" t="s">
        <v>526</v>
      </c>
      <c r="AX11" s="1817" t="s">
        <v>527</v>
      </c>
      <c r="AY11" s="1812" t="s">
        <v>820</v>
      </c>
      <c r="AZ11" s="1896" t="s">
        <v>529</v>
      </c>
      <c r="BA11" s="676">
        <v>0.375</v>
      </c>
      <c r="BG11" s="167"/>
      <c r="BH11" s="414"/>
      <c r="BI11" s="1789"/>
      <c r="BJ11" s="1790"/>
      <c r="BK11" s="1791"/>
      <c r="BL11" s="572">
        <v>0.375</v>
      </c>
      <c r="BQ11" s="1366"/>
      <c r="BR11" s="1366"/>
      <c r="BS11" s="1366"/>
      <c r="BT11" s="1824"/>
      <c r="BU11" s="370">
        <v>0.375</v>
      </c>
      <c r="BV11" s="1828" t="s">
        <v>821</v>
      </c>
      <c r="BW11" s="1847" t="s">
        <v>822</v>
      </c>
      <c r="BX11" s="1847" t="s">
        <v>823</v>
      </c>
      <c r="BY11" s="1162"/>
      <c r="BZ11" s="1163"/>
      <c r="CA11" s="1164"/>
      <c r="CB11" s="685"/>
      <c r="CC11" s="572">
        <v>0.375</v>
      </c>
      <c r="CD11" s="1675"/>
      <c r="CE11" s="1855"/>
      <c r="CF11" s="1855"/>
      <c r="CG11" s="1856"/>
      <c r="CH11" s="1855"/>
      <c r="CI11" s="1855"/>
      <c r="CJ11" s="1855"/>
      <c r="CK11" s="1858"/>
      <c r="CL11" s="572">
        <v>0.375</v>
      </c>
      <c r="CM11" s="1882" t="s">
        <v>824</v>
      </c>
      <c r="CN11" s="1859" t="s">
        <v>825</v>
      </c>
      <c r="CO11" s="1859" t="s">
        <v>826</v>
      </c>
      <c r="CP11" s="292"/>
      <c r="CQ11" s="451"/>
      <c r="CR11" s="319"/>
      <c r="CS11" s="216"/>
    </row>
    <row r="12" spans="1:97" ht="12.75" customHeight="1" x14ac:dyDescent="0.2">
      <c r="A12" s="188" t="s">
        <v>98</v>
      </c>
      <c r="B12" s="189">
        <v>3</v>
      </c>
      <c r="C12" s="189" t="s">
        <v>208</v>
      </c>
      <c r="D12" s="189"/>
      <c r="E12" s="189"/>
      <c r="F12" s="189">
        <v>64</v>
      </c>
      <c r="G12" s="189"/>
      <c r="H12" s="186" t="s">
        <v>169</v>
      </c>
      <c r="I12" s="186" t="s">
        <v>101</v>
      </c>
      <c r="J12" s="186" t="s">
        <v>102</v>
      </c>
      <c r="K12" s="186" t="s">
        <v>103</v>
      </c>
      <c r="M12" s="163">
        <v>0.38541666666666702</v>
      </c>
      <c r="N12" s="1759"/>
      <c r="O12" s="1759"/>
      <c r="P12" s="1765"/>
      <c r="Q12" s="1765"/>
      <c r="R12" s="278">
        <v>0.38541666666666702</v>
      </c>
      <c r="S12" s="1758"/>
      <c r="T12" s="278">
        <v>0.38541666666666702</v>
      </c>
      <c r="U12" s="1767"/>
      <c r="V12" s="1759"/>
      <c r="W12" s="1765"/>
      <c r="X12" s="1765"/>
      <c r="Y12" s="278">
        <v>0.38541666666666702</v>
      </c>
      <c r="Z12" s="1784"/>
      <c r="AA12" s="163">
        <v>0.38541666666666702</v>
      </c>
      <c r="AB12" s="1320"/>
      <c r="AC12" s="1285"/>
      <c r="AD12" s="1285"/>
      <c r="AE12" s="1285"/>
      <c r="AF12" s="1285"/>
      <c r="AG12" s="1285"/>
      <c r="AH12" s="1285"/>
      <c r="AI12" s="1337"/>
      <c r="AJ12" s="676">
        <v>0.38541666666666669</v>
      </c>
      <c r="AK12" s="1705"/>
      <c r="AL12" s="1880"/>
      <c r="AM12" s="1880"/>
      <c r="AN12" s="1880"/>
      <c r="AO12" s="1880"/>
      <c r="AP12" s="1805"/>
      <c r="AQ12" s="414"/>
      <c r="AR12" s="384">
        <v>0.38541666666666669</v>
      </c>
      <c r="AS12" s="1658"/>
      <c r="AT12" s="1810"/>
      <c r="AU12" s="1813"/>
      <c r="AV12" s="1815"/>
      <c r="AW12" s="1818"/>
      <c r="AX12" s="1818"/>
      <c r="AY12" s="1813"/>
      <c r="AZ12" s="1897"/>
      <c r="BA12" s="676">
        <v>0.38541666666666669</v>
      </c>
      <c r="BB12" s="508">
        <v>0.38541666666666669</v>
      </c>
      <c r="BC12" s="508">
        <v>0.3888888888888889</v>
      </c>
      <c r="BD12" s="817">
        <v>0.3923611111111111</v>
      </c>
      <c r="BG12" s="167"/>
      <c r="BH12" s="414"/>
      <c r="BI12" s="1789"/>
      <c r="BJ12" s="1790"/>
      <c r="BK12" s="1791"/>
      <c r="BL12" s="572">
        <v>0.38541666666666669</v>
      </c>
      <c r="BQ12" s="1366"/>
      <c r="BR12" s="1366"/>
      <c r="BS12" s="1366"/>
      <c r="BT12" s="1824"/>
      <c r="BU12" s="370">
        <v>0.38541666666666669</v>
      </c>
      <c r="BV12" s="1829"/>
      <c r="BW12" s="1848"/>
      <c r="BX12" s="1848"/>
      <c r="BY12" s="1165">
        <v>0.38541666666666669</v>
      </c>
      <c r="BZ12" s="1166">
        <v>0.3888888888888889</v>
      </c>
      <c r="CA12" s="1167">
        <v>0.3923611111111111</v>
      </c>
      <c r="CB12" s="685"/>
      <c r="CC12" s="572">
        <v>0.38541666666666669</v>
      </c>
      <c r="CD12" s="1675"/>
      <c r="CE12" s="1855"/>
      <c r="CF12" s="1855"/>
      <c r="CG12" s="1856"/>
      <c r="CH12" s="1855"/>
      <c r="CI12" s="1855"/>
      <c r="CJ12" s="1855"/>
      <c r="CK12" s="1858"/>
      <c r="CL12" s="572">
        <v>0.38541666666666669</v>
      </c>
      <c r="CM12" s="1883"/>
      <c r="CN12" s="1859"/>
      <c r="CO12" s="1859"/>
      <c r="CP12" s="829">
        <v>0.38541666666666669</v>
      </c>
      <c r="CQ12" s="830">
        <v>0.3888888888888889</v>
      </c>
      <c r="CR12" s="831">
        <v>0.3923611111111111</v>
      </c>
      <c r="CS12" s="216"/>
    </row>
    <row r="13" spans="1:97" ht="12.75" customHeight="1" x14ac:dyDescent="0.2">
      <c r="A13" s="188" t="s">
        <v>98</v>
      </c>
      <c r="B13" s="189">
        <v>3</v>
      </c>
      <c r="C13" s="189" t="s">
        <v>209</v>
      </c>
      <c r="D13" s="189"/>
      <c r="E13" s="189"/>
      <c r="F13" s="189">
        <v>64</v>
      </c>
      <c r="G13" s="189"/>
      <c r="H13" s="186" t="s">
        <v>210</v>
      </c>
      <c r="I13" s="186" t="s">
        <v>101</v>
      </c>
      <c r="J13" s="186" t="s">
        <v>102</v>
      </c>
      <c r="K13" s="186" t="s">
        <v>103</v>
      </c>
      <c r="M13" s="163">
        <v>0.39583333333333298</v>
      </c>
      <c r="N13" s="1759"/>
      <c r="O13" s="1759"/>
      <c r="P13" s="1765"/>
      <c r="Q13" s="1765"/>
      <c r="R13" s="278">
        <v>0.39583333333333298</v>
      </c>
      <c r="S13" s="1758"/>
      <c r="T13" s="278">
        <v>0.39583333333333298</v>
      </c>
      <c r="U13" s="1767"/>
      <c r="V13" s="1759"/>
      <c r="W13" s="1765"/>
      <c r="X13" s="1765"/>
      <c r="Y13" s="278">
        <v>0.39583333333333298</v>
      </c>
      <c r="Z13" s="1784"/>
      <c r="AA13" s="163">
        <v>0.39583333333333298</v>
      </c>
      <c r="AB13" s="1320"/>
      <c r="AC13" s="1285"/>
      <c r="AD13" s="1285"/>
      <c r="AE13" s="1285"/>
      <c r="AF13" s="1285"/>
      <c r="AG13" s="1285"/>
      <c r="AH13" s="1285"/>
      <c r="AI13" s="1337"/>
      <c r="AJ13" s="676">
        <v>0.39583333333333331</v>
      </c>
      <c r="AK13" s="1705"/>
      <c r="AL13" s="1880"/>
      <c r="AM13" s="1880"/>
      <c r="AN13" s="1880"/>
      <c r="AO13" s="1880"/>
      <c r="AP13" s="1805"/>
      <c r="AQ13" s="414"/>
      <c r="AR13" s="384">
        <v>0.39583333333333331</v>
      </c>
      <c r="AS13" s="1658"/>
      <c r="AT13" s="1810"/>
      <c r="AU13" s="1813"/>
      <c r="AV13" s="1815"/>
      <c r="AW13" s="1818"/>
      <c r="AX13" s="1818"/>
      <c r="AY13" s="1813"/>
      <c r="AZ13" s="1897"/>
      <c r="BA13" s="676">
        <v>0.39583333333333331</v>
      </c>
      <c r="BB13" s="1796" t="s">
        <v>827</v>
      </c>
      <c r="BC13" s="1706" t="s">
        <v>828</v>
      </c>
      <c r="BD13" s="1801" t="s">
        <v>829</v>
      </c>
      <c r="BE13" s="812"/>
      <c r="BF13" s="617"/>
      <c r="BG13" s="778"/>
      <c r="BH13" s="414"/>
      <c r="BI13" s="1789"/>
      <c r="BJ13" s="1790"/>
      <c r="BK13" s="1791"/>
      <c r="BL13" s="572">
        <v>0.39583333333333331</v>
      </c>
      <c r="BQ13" s="1366"/>
      <c r="BR13" s="1366"/>
      <c r="BS13" s="1366"/>
      <c r="BT13" s="1824"/>
      <c r="BU13" s="370">
        <v>0.39583333333333331</v>
      </c>
      <c r="BV13" s="1829"/>
      <c r="BW13" s="1848"/>
      <c r="BX13" s="1850"/>
      <c r="BY13" s="1851" t="s">
        <v>830</v>
      </c>
      <c r="BZ13" s="1851" t="s">
        <v>831</v>
      </c>
      <c r="CA13" s="1853" t="s">
        <v>832</v>
      </c>
      <c r="CB13" s="685"/>
      <c r="CC13" s="572">
        <v>0.39583333333333331</v>
      </c>
      <c r="CD13" s="1675"/>
      <c r="CE13" s="1855"/>
      <c r="CF13" s="1855"/>
      <c r="CG13" s="1856"/>
      <c r="CH13" s="1855"/>
      <c r="CI13" s="1855"/>
      <c r="CJ13" s="1855"/>
      <c r="CK13" s="1858"/>
      <c r="CL13" s="572">
        <v>0.39583333333333331</v>
      </c>
      <c r="CM13" s="1883"/>
      <c r="CN13" s="1859"/>
      <c r="CO13" s="1859"/>
      <c r="CP13" s="1859" t="s">
        <v>833</v>
      </c>
      <c r="CQ13" s="1859" t="s">
        <v>834</v>
      </c>
      <c r="CR13" s="1860" t="s">
        <v>835</v>
      </c>
      <c r="CS13" s="216"/>
    </row>
    <row r="14" spans="1:97" ht="12.75" customHeight="1" x14ac:dyDescent="0.2">
      <c r="A14" s="188" t="s">
        <v>98</v>
      </c>
      <c r="B14" s="186">
        <v>3</v>
      </c>
      <c r="C14" s="188" t="s">
        <v>215</v>
      </c>
      <c r="D14" s="189"/>
      <c r="E14" s="189"/>
      <c r="F14" s="189">
        <v>64</v>
      </c>
      <c r="G14" s="189"/>
      <c r="H14" s="186" t="s">
        <v>169</v>
      </c>
      <c r="I14" s="186" t="s">
        <v>101</v>
      </c>
      <c r="J14" s="186" t="s">
        <v>102</v>
      </c>
      <c r="K14" s="186" t="s">
        <v>103</v>
      </c>
      <c r="M14" s="163">
        <v>0.40625</v>
      </c>
      <c r="N14" s="1759"/>
      <c r="O14" s="1759"/>
      <c r="P14" s="1765"/>
      <c r="Q14" s="1765"/>
      <c r="R14" s="278">
        <v>0.40625</v>
      </c>
      <c r="S14" s="1758"/>
      <c r="T14" s="278">
        <v>0.40625</v>
      </c>
      <c r="U14" s="1767"/>
      <c r="V14" s="1759"/>
      <c r="W14" s="1765"/>
      <c r="X14" s="1765"/>
      <c r="Y14" s="278">
        <v>0.40625</v>
      </c>
      <c r="Z14" s="1784"/>
      <c r="AA14" s="163">
        <v>0.40625</v>
      </c>
      <c r="AB14" s="1320"/>
      <c r="AC14" s="1285"/>
      <c r="AD14" s="1285"/>
      <c r="AE14" s="1285"/>
      <c r="AF14" s="1285"/>
      <c r="AG14" s="1285"/>
      <c r="AH14" s="1285"/>
      <c r="AI14" s="1337"/>
      <c r="AJ14" s="676">
        <v>0.40625</v>
      </c>
      <c r="AK14" s="1705"/>
      <c r="AL14" s="1880"/>
      <c r="AM14" s="1880"/>
      <c r="AN14" s="1880"/>
      <c r="AO14" s="1880"/>
      <c r="AP14" s="1805"/>
      <c r="AQ14" s="414"/>
      <c r="AR14" s="384">
        <v>0.40625</v>
      </c>
      <c r="AS14" s="1658"/>
      <c r="AT14" s="1810"/>
      <c r="AU14" s="1813"/>
      <c r="AV14" s="1815"/>
      <c r="AW14" s="1818"/>
      <c r="AX14" s="1818"/>
      <c r="AY14" s="1813"/>
      <c r="AZ14" s="1897"/>
      <c r="BA14" s="676">
        <v>0.40625</v>
      </c>
      <c r="BB14" s="1797"/>
      <c r="BC14" s="1799"/>
      <c r="BD14" s="1801"/>
      <c r="BE14" s="813">
        <v>0.40625</v>
      </c>
      <c r="BF14" s="811">
        <v>0.40972222222222227</v>
      </c>
      <c r="BG14" s="808">
        <v>0.41319444444444442</v>
      </c>
      <c r="BH14" s="414"/>
      <c r="BI14" s="1789"/>
      <c r="BJ14" s="1790"/>
      <c r="BK14" s="1791"/>
      <c r="BL14" s="572">
        <v>0.40625</v>
      </c>
      <c r="BQ14" s="1366"/>
      <c r="BR14" s="1366"/>
      <c r="BS14" s="1366"/>
      <c r="BT14" s="1824"/>
      <c r="BU14" s="370">
        <v>0.40625</v>
      </c>
      <c r="BV14" s="1829"/>
      <c r="BW14" s="1848"/>
      <c r="BX14" s="1850"/>
      <c r="BY14" s="1850"/>
      <c r="BZ14" s="1850"/>
      <c r="CA14" s="1854"/>
      <c r="CB14" s="685"/>
      <c r="CC14" s="572">
        <v>0.40625</v>
      </c>
      <c r="CD14" s="1675"/>
      <c r="CE14" s="1855"/>
      <c r="CF14" s="1855"/>
      <c r="CG14" s="1856"/>
      <c r="CH14" s="1855"/>
      <c r="CI14" s="1855"/>
      <c r="CJ14" s="1855"/>
      <c r="CK14" s="1858"/>
      <c r="CL14" s="572">
        <v>0.40625</v>
      </c>
      <c r="CM14" s="1883"/>
      <c r="CN14" s="1859"/>
      <c r="CO14" s="1859"/>
      <c r="CP14" s="1859"/>
      <c r="CQ14" s="1859"/>
      <c r="CR14" s="1861"/>
      <c r="CS14" s="216"/>
    </row>
    <row r="15" spans="1:97" ht="12.75" customHeight="1" x14ac:dyDescent="0.2">
      <c r="A15" s="188" t="s">
        <v>98</v>
      </c>
      <c r="B15" s="189">
        <v>4</v>
      </c>
      <c r="C15" s="189" t="s">
        <v>216</v>
      </c>
      <c r="D15" s="189"/>
      <c r="E15" s="189"/>
      <c r="F15" s="189">
        <v>65</v>
      </c>
      <c r="G15" s="189"/>
      <c r="H15" s="186" t="s">
        <v>201</v>
      </c>
      <c r="I15" s="186" t="s">
        <v>202</v>
      </c>
      <c r="J15" s="186" t="s">
        <v>102</v>
      </c>
      <c r="K15" s="186" t="s">
        <v>203</v>
      </c>
      <c r="M15" s="163">
        <v>0.41666666666666702</v>
      </c>
      <c r="N15" s="1759"/>
      <c r="O15" s="1759"/>
      <c r="P15" s="1765"/>
      <c r="Q15" s="1765"/>
      <c r="R15" s="278">
        <v>0.41666666666666702</v>
      </c>
      <c r="S15" s="1758"/>
      <c r="T15" s="278">
        <v>0.41666666666666702</v>
      </c>
      <c r="U15" s="1767"/>
      <c r="V15" s="1759"/>
      <c r="W15" s="1765"/>
      <c r="X15" s="1765"/>
      <c r="Y15" s="278">
        <v>0.41666666666666702</v>
      </c>
      <c r="Z15" s="1784"/>
      <c r="AA15" s="163">
        <v>0.41666666666666702</v>
      </c>
      <c r="AB15" s="1320"/>
      <c r="AC15" s="1285"/>
      <c r="AD15" s="1285"/>
      <c r="AE15" s="1285"/>
      <c r="AF15" s="1285"/>
      <c r="AG15" s="1285"/>
      <c r="AH15" s="1285"/>
      <c r="AI15" s="1337"/>
      <c r="AJ15" s="676">
        <v>0.41666666666666669</v>
      </c>
      <c r="AK15" s="1705"/>
      <c r="AL15" s="1880"/>
      <c r="AM15" s="1880"/>
      <c r="AN15" s="1880"/>
      <c r="AO15" s="1880"/>
      <c r="AP15" s="1805"/>
      <c r="AQ15" s="414"/>
      <c r="AR15" s="384">
        <v>0.41666666666666669</v>
      </c>
      <c r="AS15" s="1658"/>
      <c r="AT15" s="1810"/>
      <c r="AU15" s="1813"/>
      <c r="AV15" s="1815"/>
      <c r="AW15" s="1818"/>
      <c r="AX15" s="1818"/>
      <c r="AY15" s="1813"/>
      <c r="AZ15" s="1897"/>
      <c r="BA15" s="676">
        <v>0.41666666666666669</v>
      </c>
      <c r="BB15" s="1797"/>
      <c r="BC15" s="1799"/>
      <c r="BD15" s="1802"/>
      <c r="BE15" s="1706" t="s">
        <v>836</v>
      </c>
      <c r="BF15" s="1706" t="s">
        <v>837</v>
      </c>
      <c r="BG15" s="1804" t="s">
        <v>838</v>
      </c>
      <c r="BH15" s="414"/>
      <c r="BI15" s="1789"/>
      <c r="BJ15" s="1790"/>
      <c r="BK15" s="1791"/>
      <c r="BL15" s="572">
        <v>0.41666666666666669</v>
      </c>
      <c r="BM15" s="814">
        <v>0.38194444444444442</v>
      </c>
      <c r="BN15" s="330">
        <v>0.38541666666666669</v>
      </c>
      <c r="BO15" s="517">
        <v>0.40972222222222227</v>
      </c>
      <c r="BP15" s="1104">
        <v>0.41319444444444442</v>
      </c>
      <c r="BQ15" s="1823"/>
      <c r="BR15" s="1366"/>
      <c r="BS15" s="1366"/>
      <c r="BT15" s="1824"/>
      <c r="BU15" s="370">
        <v>0.41666666666666669</v>
      </c>
      <c r="BV15" s="1829"/>
      <c r="BW15" s="1848"/>
      <c r="BX15" s="1850"/>
      <c r="BY15" s="1850"/>
      <c r="BZ15" s="1850"/>
      <c r="CA15" s="1854"/>
      <c r="CB15" s="685"/>
      <c r="CC15" s="572">
        <v>0.41666666666666669</v>
      </c>
      <c r="CD15" s="1675"/>
      <c r="CE15" s="1855"/>
      <c r="CF15" s="1855"/>
      <c r="CG15" s="1856"/>
      <c r="CH15" s="1855"/>
      <c r="CI15" s="1855"/>
      <c r="CJ15" s="1855"/>
      <c r="CK15" s="1858"/>
      <c r="CL15" s="572">
        <v>0.41666666666666669</v>
      </c>
      <c r="CM15" s="1883"/>
      <c r="CN15" s="1859"/>
      <c r="CO15" s="1859"/>
      <c r="CP15" s="1859"/>
      <c r="CQ15" s="1859"/>
      <c r="CR15" s="1861"/>
      <c r="CS15" s="216"/>
    </row>
    <row r="16" spans="1:97" ht="12.75" customHeight="1" x14ac:dyDescent="0.2">
      <c r="A16" s="188" t="s">
        <v>98</v>
      </c>
      <c r="B16" s="189">
        <v>4</v>
      </c>
      <c r="C16" s="189" t="s">
        <v>218</v>
      </c>
      <c r="D16" s="189"/>
      <c r="E16" s="189">
        <v>9</v>
      </c>
      <c r="F16" s="189">
        <v>65</v>
      </c>
      <c r="G16" s="190">
        <v>8</v>
      </c>
      <c r="H16" s="186" t="s">
        <v>100</v>
      </c>
      <c r="I16" s="186" t="s">
        <v>101</v>
      </c>
      <c r="J16" s="186" t="s">
        <v>102</v>
      </c>
      <c r="K16" s="186" t="s">
        <v>103</v>
      </c>
      <c r="M16" s="163">
        <v>0.42708333333333398</v>
      </c>
      <c r="N16" s="1759"/>
      <c r="O16" s="1759"/>
      <c r="P16" s="1765"/>
      <c r="Q16" s="1765"/>
      <c r="R16" s="278">
        <v>0.42708333333333398</v>
      </c>
      <c r="S16" s="1758"/>
      <c r="T16" s="278">
        <v>0.42708333333333398</v>
      </c>
      <c r="U16" s="1767"/>
      <c r="V16" s="1759"/>
      <c r="W16" s="1765"/>
      <c r="X16" s="1765"/>
      <c r="Y16" s="278">
        <v>0.42708333333333398</v>
      </c>
      <c r="Z16" s="1784"/>
      <c r="AA16" s="163">
        <v>0.42708333333333398</v>
      </c>
      <c r="AB16" s="1320"/>
      <c r="AC16" s="1285"/>
      <c r="AD16" s="1285"/>
      <c r="AE16" s="1285"/>
      <c r="AF16" s="1285"/>
      <c r="AG16" s="1285"/>
      <c r="AH16" s="1285"/>
      <c r="AI16" s="1337"/>
      <c r="AJ16" s="676">
        <v>0.42708333333333331</v>
      </c>
      <c r="AK16" s="1705"/>
      <c r="AL16" s="1880"/>
      <c r="AM16" s="1880"/>
      <c r="AN16" s="1880"/>
      <c r="AO16" s="1880"/>
      <c r="AP16" s="1805"/>
      <c r="AQ16" s="414"/>
      <c r="AR16" s="384">
        <v>0.42708333333333331</v>
      </c>
      <c r="AS16" s="1658"/>
      <c r="AT16" s="1810"/>
      <c r="AU16" s="1813"/>
      <c r="AV16" s="1815"/>
      <c r="AW16" s="1818"/>
      <c r="AX16" s="1818"/>
      <c r="AY16" s="1813"/>
      <c r="AZ16" s="1897"/>
      <c r="BA16" s="676">
        <v>0.42708333333333331</v>
      </c>
      <c r="BB16" s="1797"/>
      <c r="BC16" s="1799"/>
      <c r="BD16" s="1802"/>
      <c r="BE16" s="1799"/>
      <c r="BF16" s="1799"/>
      <c r="BG16" s="1805"/>
      <c r="BH16" s="414"/>
      <c r="BI16" s="1789"/>
      <c r="BJ16" s="1790"/>
      <c r="BK16" s="1791"/>
      <c r="BL16" s="572">
        <v>0.42708333333333331</v>
      </c>
      <c r="BM16" s="1834" t="s">
        <v>839</v>
      </c>
      <c r="BN16" s="1837" t="s">
        <v>840</v>
      </c>
      <c r="BO16" s="1840" t="s">
        <v>841</v>
      </c>
      <c r="BP16" s="1866" t="s">
        <v>842</v>
      </c>
      <c r="BQ16" s="1823"/>
      <c r="BR16" s="1366"/>
      <c r="BS16" s="1366"/>
      <c r="BT16" s="1824"/>
      <c r="BU16" s="370">
        <v>0.42708333333333331</v>
      </c>
      <c r="BV16" s="1829"/>
      <c r="BW16" s="1848"/>
      <c r="BX16" s="1850"/>
      <c r="BY16" s="1850"/>
      <c r="BZ16" s="1850"/>
      <c r="CA16" s="1854"/>
      <c r="CB16" s="685"/>
      <c r="CC16" s="572">
        <v>0.42708333333333331</v>
      </c>
      <c r="CD16" s="1675"/>
      <c r="CE16" s="1855"/>
      <c r="CF16" s="1855"/>
      <c r="CG16" s="1856"/>
      <c r="CH16" s="1855"/>
      <c r="CI16" s="1855"/>
      <c r="CJ16" s="1855"/>
      <c r="CK16" s="1858"/>
      <c r="CL16" s="572">
        <v>0.42708333333333331</v>
      </c>
      <c r="CM16" s="1883"/>
      <c r="CN16" s="1859"/>
      <c r="CO16" s="1859"/>
      <c r="CP16" s="1859"/>
      <c r="CQ16" s="1859"/>
      <c r="CR16" s="1861"/>
      <c r="CS16" s="216"/>
    </row>
    <row r="17" spans="1:97" ht="12.75" customHeight="1" x14ac:dyDescent="0.2">
      <c r="A17" s="188" t="s">
        <v>98</v>
      </c>
      <c r="B17" s="189">
        <v>4</v>
      </c>
      <c r="C17" s="189" t="s">
        <v>219</v>
      </c>
      <c r="D17" s="189"/>
      <c r="E17" s="189"/>
      <c r="F17" s="189">
        <v>65</v>
      </c>
      <c r="G17" s="189"/>
      <c r="H17" s="186" t="s">
        <v>220</v>
      </c>
      <c r="I17" s="186" t="s">
        <v>101</v>
      </c>
      <c r="J17" s="186" t="s">
        <v>102</v>
      </c>
      <c r="K17" s="188" t="s">
        <v>221</v>
      </c>
      <c r="M17" s="163">
        <v>0.4375</v>
      </c>
      <c r="N17" s="1759"/>
      <c r="O17" s="1759"/>
      <c r="P17" s="1765"/>
      <c r="Q17" s="1765"/>
      <c r="R17" s="278">
        <v>0.4375</v>
      </c>
      <c r="S17" s="1758"/>
      <c r="T17" s="278">
        <v>0.4375</v>
      </c>
      <c r="U17" s="1767"/>
      <c r="V17" s="1759"/>
      <c r="W17" s="1765"/>
      <c r="X17" s="1765"/>
      <c r="Y17" s="278">
        <v>0.4375</v>
      </c>
      <c r="Z17" s="1784"/>
      <c r="AA17" s="163">
        <v>0.4375</v>
      </c>
      <c r="AB17" s="1320"/>
      <c r="AC17" s="1285"/>
      <c r="AD17" s="1285"/>
      <c r="AE17" s="1285"/>
      <c r="AF17" s="1285"/>
      <c r="AG17" s="1285"/>
      <c r="AH17" s="1285"/>
      <c r="AI17" s="1337"/>
      <c r="AJ17" s="676">
        <v>0.4375</v>
      </c>
      <c r="AK17" s="1705"/>
      <c r="AL17" s="1880"/>
      <c r="AM17" s="1880"/>
      <c r="AN17" s="1880"/>
      <c r="AO17" s="1880"/>
      <c r="AP17" s="1805"/>
      <c r="AQ17" s="414"/>
      <c r="AR17" s="384">
        <v>0.4375</v>
      </c>
      <c r="AS17" s="1658"/>
      <c r="AT17" s="1810"/>
      <c r="AU17" s="1813"/>
      <c r="AV17" s="1815"/>
      <c r="AW17" s="1818"/>
      <c r="AX17" s="1818"/>
      <c r="AY17" s="1813"/>
      <c r="AZ17" s="1897"/>
      <c r="BA17" s="676">
        <v>0.4375</v>
      </c>
      <c r="BB17" s="1797"/>
      <c r="BC17" s="1799"/>
      <c r="BD17" s="1802"/>
      <c r="BE17" s="1799"/>
      <c r="BF17" s="1799"/>
      <c r="BG17" s="1805"/>
      <c r="BH17" s="414"/>
      <c r="BI17" s="1789"/>
      <c r="BJ17" s="1790"/>
      <c r="BK17" s="1791"/>
      <c r="BL17" s="572">
        <v>0.4375</v>
      </c>
      <c r="BM17" s="1835"/>
      <c r="BN17" s="1838"/>
      <c r="BO17" s="1838"/>
      <c r="BP17" s="1867"/>
      <c r="BQ17" s="1823"/>
      <c r="BR17" s="1366"/>
      <c r="BS17" s="1366"/>
      <c r="BT17" s="1824"/>
      <c r="BU17" s="370">
        <v>0.4375</v>
      </c>
      <c r="BV17" s="1829"/>
      <c r="BW17" s="1848"/>
      <c r="BX17" s="1850"/>
      <c r="BY17" s="1850"/>
      <c r="BZ17" s="1850"/>
      <c r="CA17" s="1854"/>
      <c r="CB17" s="685"/>
      <c r="CC17" s="572">
        <v>0.4375</v>
      </c>
      <c r="CD17" s="1675"/>
      <c r="CE17" s="1855"/>
      <c r="CF17" s="1855"/>
      <c r="CG17" s="1856"/>
      <c r="CH17" s="1855"/>
      <c r="CI17" s="1855"/>
      <c r="CJ17" s="1855"/>
      <c r="CK17" s="1858"/>
      <c r="CL17" s="572">
        <v>0.4375</v>
      </c>
      <c r="CM17" s="1883"/>
      <c r="CN17" s="1859"/>
      <c r="CO17" s="1859"/>
      <c r="CP17" s="1859"/>
      <c r="CQ17" s="1859"/>
      <c r="CR17" s="1861"/>
      <c r="CS17" s="216"/>
    </row>
    <row r="18" spans="1:97" ht="12.75" customHeight="1" x14ac:dyDescent="0.2">
      <c r="A18" s="188" t="s">
        <v>98</v>
      </c>
      <c r="B18" s="189">
        <v>4</v>
      </c>
      <c r="C18" s="189" t="s">
        <v>225</v>
      </c>
      <c r="D18" s="189"/>
      <c r="E18" s="189"/>
      <c r="F18" s="189">
        <v>65</v>
      </c>
      <c r="G18" s="189"/>
      <c r="H18" s="186" t="s">
        <v>226</v>
      </c>
      <c r="I18" s="186" t="s">
        <v>227</v>
      </c>
      <c r="J18" s="186" t="s">
        <v>102</v>
      </c>
      <c r="K18" s="186" t="s">
        <v>103</v>
      </c>
      <c r="M18" s="163">
        <v>0.44791666666666702</v>
      </c>
      <c r="N18" s="1759"/>
      <c r="O18" s="1759"/>
      <c r="P18" s="1765"/>
      <c r="Q18" s="1765"/>
      <c r="R18" s="278">
        <v>0.44791666666666702</v>
      </c>
      <c r="S18" s="1758"/>
      <c r="T18" s="278">
        <v>0.44791666666666702</v>
      </c>
      <c r="U18" s="1767"/>
      <c r="V18" s="1759"/>
      <c r="W18" s="1765"/>
      <c r="X18" s="1765"/>
      <c r="Y18" s="278">
        <v>0.44791666666666702</v>
      </c>
      <c r="Z18" s="1784"/>
      <c r="AA18" s="163">
        <v>0.44791666666666702</v>
      </c>
      <c r="AB18" s="1321"/>
      <c r="AC18" s="1286"/>
      <c r="AD18" s="1286"/>
      <c r="AE18" s="1286"/>
      <c r="AF18" s="1285"/>
      <c r="AG18" s="1285"/>
      <c r="AH18" s="1285"/>
      <c r="AI18" s="1337"/>
      <c r="AJ18" s="676">
        <v>0.44791666666666669</v>
      </c>
      <c r="AK18" s="1705"/>
      <c r="AL18" s="1880"/>
      <c r="AM18" s="1880"/>
      <c r="AN18" s="1880"/>
      <c r="AO18" s="1880"/>
      <c r="AP18" s="1805"/>
      <c r="AQ18" s="414"/>
      <c r="AR18" s="642">
        <v>0.44791666666666669</v>
      </c>
      <c r="AS18" s="1658"/>
      <c r="AT18" s="1810"/>
      <c r="AU18" s="1813"/>
      <c r="AV18" s="1815"/>
      <c r="AW18" s="1818"/>
      <c r="AX18" s="1818"/>
      <c r="AY18" s="1813"/>
      <c r="AZ18" s="1897"/>
      <c r="BA18" s="676">
        <v>0.44791666666666669</v>
      </c>
      <c r="BB18" s="1797"/>
      <c r="BC18" s="1799"/>
      <c r="BD18" s="1802"/>
      <c r="BE18" s="1799"/>
      <c r="BF18" s="1799"/>
      <c r="BG18" s="1805"/>
      <c r="BH18" s="414"/>
      <c r="BI18" s="1789"/>
      <c r="BJ18" s="1790"/>
      <c r="BK18" s="1791"/>
      <c r="BL18" s="572">
        <v>0.44791666666666669</v>
      </c>
      <c r="BM18" s="1835"/>
      <c r="BN18" s="1838"/>
      <c r="BO18" s="1838"/>
      <c r="BP18" s="1867"/>
      <c r="BQ18" s="1823"/>
      <c r="BR18" s="1366"/>
      <c r="BS18" s="1366"/>
      <c r="BT18" s="1824"/>
      <c r="BU18" s="370">
        <v>0.44791666666666669</v>
      </c>
      <c r="BV18" s="1829"/>
      <c r="BW18" s="1848"/>
      <c r="BX18" s="1850"/>
      <c r="BY18" s="1850"/>
      <c r="BZ18" s="1850"/>
      <c r="CA18" s="1854"/>
      <c r="CB18" s="685"/>
      <c r="CC18" s="572">
        <v>0.44791666666666669</v>
      </c>
      <c r="CD18" s="1676"/>
      <c r="CE18" s="1855"/>
      <c r="CF18" s="1855"/>
      <c r="CG18" s="1856"/>
      <c r="CH18" s="1855"/>
      <c r="CI18" s="1855"/>
      <c r="CJ18" s="1855"/>
      <c r="CK18" s="1858"/>
      <c r="CL18" s="572">
        <v>0.44791666666666669</v>
      </c>
      <c r="CM18" s="1883"/>
      <c r="CN18" s="1859"/>
      <c r="CO18" s="1859"/>
      <c r="CP18" s="1859"/>
      <c r="CQ18" s="1859"/>
      <c r="CR18" s="1861"/>
      <c r="CS18" s="216"/>
    </row>
    <row r="19" spans="1:97" ht="12.75" customHeight="1" x14ac:dyDescent="0.2">
      <c r="A19" s="188" t="s">
        <v>98</v>
      </c>
      <c r="B19" s="189">
        <v>4</v>
      </c>
      <c r="C19" s="189" t="s">
        <v>231</v>
      </c>
      <c r="D19" s="189"/>
      <c r="E19" s="189">
        <v>9</v>
      </c>
      <c r="F19" s="189">
        <v>65</v>
      </c>
      <c r="G19" s="190">
        <v>8</v>
      </c>
      <c r="H19" s="186" t="s">
        <v>220</v>
      </c>
      <c r="I19" s="186" t="s">
        <v>101</v>
      </c>
      <c r="J19" s="186" t="s">
        <v>102</v>
      </c>
      <c r="K19" s="188" t="s">
        <v>221</v>
      </c>
      <c r="M19" s="163">
        <v>0.45833333333333398</v>
      </c>
      <c r="N19" s="1759"/>
      <c r="O19" s="1759"/>
      <c r="P19" s="1765"/>
      <c r="Q19" s="1765"/>
      <c r="R19" s="278">
        <v>0.45833333333333398</v>
      </c>
      <c r="S19" s="1758"/>
      <c r="T19" s="278">
        <v>0.45833333333333398</v>
      </c>
      <c r="U19" s="1767"/>
      <c r="V19" s="1759"/>
      <c r="W19" s="1765"/>
      <c r="X19" s="1765"/>
      <c r="Y19" s="278">
        <v>0.45833333333333398</v>
      </c>
      <c r="Z19" s="1784"/>
      <c r="AA19" s="163">
        <v>0.45833333333333398</v>
      </c>
      <c r="AB19" s="204"/>
      <c r="AC19" s="285"/>
      <c r="AD19" s="285"/>
      <c r="AE19" s="207"/>
      <c r="AF19" s="1285"/>
      <c r="AG19" s="1285"/>
      <c r="AH19" s="1285"/>
      <c r="AI19" s="1337"/>
      <c r="AJ19" s="676">
        <v>0.45833333333333331</v>
      </c>
      <c r="AK19" s="1705"/>
      <c r="AL19" s="1880"/>
      <c r="AM19" s="1880"/>
      <c r="AN19" s="1880"/>
      <c r="AO19" s="1880"/>
      <c r="AP19" s="1805"/>
      <c r="AQ19" s="414"/>
      <c r="AR19" s="642">
        <v>0.45833333333333331</v>
      </c>
      <c r="AS19" s="1658"/>
      <c r="AT19" s="1810"/>
      <c r="AU19" s="1813"/>
      <c r="AV19" s="1815"/>
      <c r="AW19" s="1818"/>
      <c r="AX19" s="1818"/>
      <c r="AY19" s="1813"/>
      <c r="AZ19" s="1897"/>
      <c r="BA19" s="676">
        <v>0.45833333333333331</v>
      </c>
      <c r="BB19" s="1797"/>
      <c r="BC19" s="1799"/>
      <c r="BD19" s="1802"/>
      <c r="BE19" s="1799"/>
      <c r="BF19" s="1799"/>
      <c r="BG19" s="1805"/>
      <c r="BH19" s="414"/>
      <c r="BI19" s="1789"/>
      <c r="BJ19" s="1790"/>
      <c r="BK19" s="1791"/>
      <c r="BL19" s="572">
        <v>0.45833333333333331</v>
      </c>
      <c r="BM19" s="1835"/>
      <c r="BN19" s="1838"/>
      <c r="BO19" s="1838"/>
      <c r="BP19" s="1867"/>
      <c r="BQ19" s="1823"/>
      <c r="BR19" s="1366"/>
      <c r="BS19" s="1366"/>
      <c r="BT19" s="1824"/>
      <c r="BU19" s="370">
        <v>0.45833333333333331</v>
      </c>
      <c r="BV19" s="1830"/>
      <c r="BW19" s="1849"/>
      <c r="BX19" s="1850"/>
      <c r="BY19" s="1850"/>
      <c r="BZ19" s="1850"/>
      <c r="CA19" s="1854"/>
      <c r="CB19" s="685"/>
      <c r="CC19" s="572">
        <v>0.45833333333333331</v>
      </c>
      <c r="CD19" s="674"/>
      <c r="CE19" s="385"/>
      <c r="CF19" s="385"/>
      <c r="CH19" s="1855"/>
      <c r="CI19" s="1855"/>
      <c r="CJ19" s="1855"/>
      <c r="CK19" s="1858"/>
      <c r="CL19" s="572">
        <v>0.45833333333333331</v>
      </c>
      <c r="CM19" s="1883"/>
      <c r="CN19" s="1859"/>
      <c r="CO19" s="1859"/>
      <c r="CP19" s="1859"/>
      <c r="CQ19" s="1859"/>
      <c r="CR19" s="1861"/>
      <c r="CS19" s="216"/>
    </row>
    <row r="20" spans="1:97" ht="12.75" customHeight="1" x14ac:dyDescent="0.2">
      <c r="A20" s="188" t="s">
        <v>98</v>
      </c>
      <c r="B20" s="189">
        <v>6</v>
      </c>
      <c r="C20" s="189" t="s">
        <v>244</v>
      </c>
      <c r="D20" s="189"/>
      <c r="E20" s="189"/>
      <c r="F20" s="189">
        <v>67</v>
      </c>
      <c r="G20" s="189"/>
      <c r="H20" s="186" t="s">
        <v>100</v>
      </c>
      <c r="I20" s="186" t="s">
        <v>101</v>
      </c>
      <c r="J20" s="186" t="s">
        <v>102</v>
      </c>
      <c r="K20" s="186" t="s">
        <v>103</v>
      </c>
      <c r="M20" s="163">
        <v>0.46875</v>
      </c>
      <c r="N20" s="1759"/>
      <c r="O20" s="1759"/>
      <c r="P20" s="1765"/>
      <c r="Q20" s="1765"/>
      <c r="R20" s="278">
        <v>0.46875</v>
      </c>
      <c r="S20" s="1758"/>
      <c r="T20" s="278">
        <v>0.46875</v>
      </c>
      <c r="U20" s="1767"/>
      <c r="V20" s="1759"/>
      <c r="W20" s="1765"/>
      <c r="X20" s="1765"/>
      <c r="Y20" s="278">
        <v>0.46875</v>
      </c>
      <c r="Z20" s="1784"/>
      <c r="AA20" s="163">
        <v>0.46875</v>
      </c>
      <c r="AB20" s="204"/>
      <c r="AC20" s="207"/>
      <c r="AD20" s="207"/>
      <c r="AE20" s="207"/>
      <c r="AF20" s="1286"/>
      <c r="AG20" s="1286"/>
      <c r="AH20" s="1286"/>
      <c r="AI20" s="1338"/>
      <c r="AJ20" s="676">
        <v>0.46875</v>
      </c>
      <c r="AK20" s="1705"/>
      <c r="AL20" s="1880"/>
      <c r="AM20" s="1880"/>
      <c r="AN20" s="1880"/>
      <c r="AO20" s="1880"/>
      <c r="AP20" s="1805"/>
      <c r="AQ20" s="414"/>
      <c r="AR20" s="642">
        <v>0.46875</v>
      </c>
      <c r="AS20" s="1808"/>
      <c r="AT20" s="1811"/>
      <c r="AU20" s="1814"/>
      <c r="AV20" s="1816"/>
      <c r="AW20" s="1818"/>
      <c r="AX20" s="1818"/>
      <c r="AY20" s="1813"/>
      <c r="AZ20" s="1897"/>
      <c r="BA20" s="676">
        <v>0.46875</v>
      </c>
      <c r="BB20" s="1797"/>
      <c r="BC20" s="1799"/>
      <c r="BD20" s="1802"/>
      <c r="BE20" s="1799"/>
      <c r="BF20" s="1799"/>
      <c r="BG20" s="1805"/>
      <c r="BH20" s="414"/>
      <c r="BI20" s="1792"/>
      <c r="BJ20" s="1793"/>
      <c r="BK20" s="1794"/>
      <c r="BL20" s="572">
        <v>0.46875</v>
      </c>
      <c r="BM20" s="1835"/>
      <c r="BN20" s="1838"/>
      <c r="BO20" s="1838"/>
      <c r="BP20" s="1867"/>
      <c r="BQ20" s="1823"/>
      <c r="BR20" s="1366"/>
      <c r="BS20" s="1366"/>
      <c r="BT20" s="1824"/>
      <c r="BU20" s="370">
        <v>0.46875</v>
      </c>
      <c r="BV20" s="1168"/>
      <c r="BW20" s="1169"/>
      <c r="BX20" s="1170"/>
      <c r="BY20" s="1850"/>
      <c r="BZ20" s="1850"/>
      <c r="CA20" s="1854"/>
      <c r="CB20" s="685"/>
      <c r="CC20" s="572">
        <v>0.46875</v>
      </c>
      <c r="CD20" s="464"/>
      <c r="CE20" s="383"/>
      <c r="CF20" s="385"/>
      <c r="CH20" s="1857"/>
      <c r="CI20" s="1855"/>
      <c r="CJ20" s="1855"/>
      <c r="CK20" s="1858"/>
      <c r="CL20" s="572">
        <v>0.46875</v>
      </c>
      <c r="CM20" s="1883"/>
      <c r="CN20" s="1859"/>
      <c r="CO20" s="1859"/>
      <c r="CP20" s="1859"/>
      <c r="CQ20" s="1859"/>
      <c r="CR20" s="1861"/>
      <c r="CS20" s="216"/>
    </row>
    <row r="21" spans="1:97" ht="12.75" customHeight="1" x14ac:dyDescent="0.2">
      <c r="A21" s="188" t="s">
        <v>98</v>
      </c>
      <c r="B21" s="189">
        <v>6</v>
      </c>
      <c r="C21" s="189" t="s">
        <v>245</v>
      </c>
      <c r="D21" s="189"/>
      <c r="E21" s="189"/>
      <c r="F21" s="189">
        <v>67</v>
      </c>
      <c r="G21" s="189"/>
      <c r="H21" s="186" t="s">
        <v>201</v>
      </c>
      <c r="I21" s="186" t="s">
        <v>202</v>
      </c>
      <c r="J21" s="186" t="s">
        <v>102</v>
      </c>
      <c r="K21" s="186" t="s">
        <v>203</v>
      </c>
      <c r="M21" s="163">
        <v>0.47916666666666702</v>
      </c>
      <c r="N21" s="1759"/>
      <c r="O21" s="1759"/>
      <c r="P21" s="1765"/>
      <c r="Q21" s="1765"/>
      <c r="R21" s="278">
        <v>0.47916666666666702</v>
      </c>
      <c r="S21" s="1758"/>
      <c r="T21" s="278">
        <v>0.47916666666666702</v>
      </c>
      <c r="U21" s="1767"/>
      <c r="V21" s="1759"/>
      <c r="W21" s="1765"/>
      <c r="X21" s="1765"/>
      <c r="Y21" s="278">
        <v>0.47916666666666702</v>
      </c>
      <c r="Z21" s="1784"/>
      <c r="AA21" s="163">
        <v>0.47916666666666702</v>
      </c>
      <c r="AB21" s="168"/>
      <c r="AC21" s="166"/>
      <c r="AD21" s="166"/>
      <c r="AE21" s="166"/>
      <c r="AF21" s="166"/>
      <c r="AG21" s="166"/>
      <c r="AH21" s="166"/>
      <c r="AI21" s="167"/>
      <c r="AJ21" s="676">
        <v>0.47916666666666669</v>
      </c>
      <c r="AK21" s="1705"/>
      <c r="AL21" s="1880"/>
      <c r="AM21" s="1880"/>
      <c r="AN21" s="1880"/>
      <c r="AO21" s="1880"/>
      <c r="AP21" s="1805"/>
      <c r="AQ21" s="414"/>
      <c r="AR21" s="642">
        <v>0.47916666666666669</v>
      </c>
      <c r="AS21" s="1056"/>
      <c r="AT21" s="629"/>
      <c r="AU21" s="477"/>
      <c r="AV21" s="166"/>
      <c r="AW21" s="1813"/>
      <c r="AX21" s="1818"/>
      <c r="AY21" s="1813"/>
      <c r="AZ21" s="1897"/>
      <c r="BA21" s="676">
        <v>0.47916666666666669</v>
      </c>
      <c r="BB21" s="1797"/>
      <c r="BC21" s="1799"/>
      <c r="BD21" s="1802"/>
      <c r="BE21" s="1799"/>
      <c r="BF21" s="1799"/>
      <c r="BG21" s="1805"/>
      <c r="BH21" s="414"/>
      <c r="BI21" s="387"/>
      <c r="BJ21" s="387"/>
      <c r="BK21" s="818"/>
      <c r="BL21" s="572">
        <v>0.47916666666666669</v>
      </c>
      <c r="BM21" s="1835"/>
      <c r="BN21" s="1838"/>
      <c r="BO21" s="1838"/>
      <c r="BP21" s="1867"/>
      <c r="BQ21" s="1823"/>
      <c r="BR21" s="1366"/>
      <c r="BS21" s="1366"/>
      <c r="BT21" s="1824"/>
      <c r="BU21" s="370">
        <v>0.47916666666666669</v>
      </c>
      <c r="BV21" s="1171"/>
      <c r="BW21" s="1172"/>
      <c r="BX21" s="1172"/>
      <c r="BY21" s="1852"/>
      <c r="BZ21" s="1852"/>
      <c r="CA21" s="1854"/>
      <c r="CB21" s="695"/>
      <c r="CC21" s="572">
        <v>0.47916666666666669</v>
      </c>
      <c r="CL21" s="572">
        <v>0.47916666666666669</v>
      </c>
      <c r="CM21" s="1883"/>
      <c r="CN21" s="1859"/>
      <c r="CO21" s="1859"/>
      <c r="CP21" s="1859"/>
      <c r="CQ21" s="1859"/>
      <c r="CR21" s="1861"/>
      <c r="CS21" s="216"/>
    </row>
    <row r="22" spans="1:97" ht="12.75" customHeight="1" x14ac:dyDescent="0.2">
      <c r="A22" s="186" t="s">
        <v>258</v>
      </c>
      <c r="B22" s="189">
        <v>2</v>
      </c>
      <c r="C22" s="189" t="s">
        <v>121</v>
      </c>
      <c r="D22" s="189"/>
      <c r="E22" s="189"/>
      <c r="F22" s="189">
        <v>34</v>
      </c>
      <c r="G22" s="189"/>
      <c r="H22" s="186" t="s">
        <v>122</v>
      </c>
      <c r="I22" s="186" t="s">
        <v>101</v>
      </c>
      <c r="J22" s="186" t="s">
        <v>123</v>
      </c>
      <c r="K22" s="186" t="s">
        <v>103</v>
      </c>
      <c r="M22" s="163">
        <v>0.48958333333333398</v>
      </c>
      <c r="N22" s="1759"/>
      <c r="O22" s="1759"/>
      <c r="P22" s="1765"/>
      <c r="Q22" s="1765"/>
      <c r="R22" s="278">
        <v>0.48958333333333398</v>
      </c>
      <c r="S22" s="1758"/>
      <c r="T22" s="278">
        <v>0.48958333333333398</v>
      </c>
      <c r="U22" s="1767"/>
      <c r="V22" s="1759"/>
      <c r="W22" s="1765"/>
      <c r="X22" s="1765"/>
      <c r="Y22" s="278">
        <v>0.48958333333333398</v>
      </c>
      <c r="Z22" s="1784"/>
      <c r="AA22" s="163">
        <v>0.48958333333333398</v>
      </c>
      <c r="AB22" s="1638" t="s">
        <v>843</v>
      </c>
      <c r="AC22" s="1646" t="s">
        <v>268</v>
      </c>
      <c r="AD22" s="1646" t="s">
        <v>844</v>
      </c>
      <c r="AE22" s="1318" t="s">
        <v>270</v>
      </c>
      <c r="AF22" s="166"/>
      <c r="AG22" s="166"/>
      <c r="AH22" s="166"/>
      <c r="AI22" s="167"/>
      <c r="AJ22" s="676">
        <v>0.48958333333333331</v>
      </c>
      <c r="AK22" s="1705"/>
      <c r="AL22" s="1880"/>
      <c r="AM22" s="1880"/>
      <c r="AN22" s="1880"/>
      <c r="AO22" s="1880"/>
      <c r="AP22" s="1805"/>
      <c r="AQ22" s="414"/>
      <c r="AR22" s="384">
        <v>0.48958333333333331</v>
      </c>
      <c r="AS22" s="935"/>
      <c r="AT22" s="166"/>
      <c r="AU22" s="166"/>
      <c r="AV22" s="166"/>
      <c r="AW22" s="1814"/>
      <c r="AX22" s="1819"/>
      <c r="AY22" s="1814"/>
      <c r="AZ22" s="1898"/>
      <c r="BA22" s="676">
        <v>0.48958333333333331</v>
      </c>
      <c r="BB22" s="1797"/>
      <c r="BC22" s="1799"/>
      <c r="BD22" s="1802"/>
      <c r="BE22" s="1799"/>
      <c r="BF22" s="1799"/>
      <c r="BG22" s="1805"/>
      <c r="BH22" s="414"/>
      <c r="BI22" s="387"/>
      <c r="BJ22" s="387"/>
      <c r="BK22" s="818"/>
      <c r="BL22" s="572">
        <v>0.48958333333333331</v>
      </c>
      <c r="BM22" s="1835"/>
      <c r="BN22" s="1838"/>
      <c r="BO22" s="1838"/>
      <c r="BP22" s="1867"/>
      <c r="BQ22" s="1823"/>
      <c r="BR22" s="1366"/>
      <c r="BS22" s="1366"/>
      <c r="BT22" s="1824"/>
      <c r="BU22" s="370">
        <v>0.48958333333333331</v>
      </c>
      <c r="BV22" s="429"/>
      <c r="BW22" s="387"/>
      <c r="BX22" s="387"/>
      <c r="BY22" s="825"/>
      <c r="BZ22" s="307"/>
      <c r="CA22" s="607"/>
      <c r="CB22" s="695"/>
      <c r="CC22" s="572">
        <v>0.48958333333333331</v>
      </c>
      <c r="CD22" s="460"/>
      <c r="CE22" s="307"/>
      <c r="CF22" s="172"/>
      <c r="CG22" s="172"/>
      <c r="CH22" s="172"/>
      <c r="CI22" s="172"/>
      <c r="CJ22" s="172"/>
      <c r="CK22" s="172"/>
      <c r="CL22" s="572">
        <v>0.48958333333333331</v>
      </c>
      <c r="CM22" s="1883"/>
      <c r="CN22" s="1859"/>
      <c r="CO22" s="1859"/>
      <c r="CP22" s="1859"/>
      <c r="CQ22" s="1859"/>
      <c r="CR22" s="1861"/>
      <c r="CS22" s="216"/>
    </row>
    <row r="23" spans="1:97" ht="12.75" customHeight="1" x14ac:dyDescent="0.2">
      <c r="A23" s="186" t="s">
        <v>258</v>
      </c>
      <c r="B23" s="189">
        <v>2</v>
      </c>
      <c r="C23" s="189" t="s">
        <v>133</v>
      </c>
      <c r="D23" s="189"/>
      <c r="E23" s="189"/>
      <c r="F23" s="189">
        <v>34</v>
      </c>
      <c r="G23" s="189"/>
      <c r="H23" s="186" t="s">
        <v>100</v>
      </c>
      <c r="I23" s="186" t="s">
        <v>101</v>
      </c>
      <c r="J23" s="186" t="s">
        <v>102</v>
      </c>
      <c r="K23" s="186" t="s">
        <v>103</v>
      </c>
      <c r="M23" s="163">
        <v>0.5</v>
      </c>
      <c r="N23" s="1759"/>
      <c r="O23" s="1759"/>
      <c r="P23" s="1766"/>
      <c r="Q23" s="1766"/>
      <c r="R23" s="278">
        <v>0.5</v>
      </c>
      <c r="S23" s="1758"/>
      <c r="T23" s="278">
        <v>0.5</v>
      </c>
      <c r="U23" s="1767"/>
      <c r="V23" s="1759"/>
      <c r="W23" s="1766"/>
      <c r="X23" s="1766"/>
      <c r="Y23" s="278">
        <v>0.5</v>
      </c>
      <c r="Z23" s="1784"/>
      <c r="AA23" s="163">
        <v>0.5</v>
      </c>
      <c r="AB23" s="1639"/>
      <c r="AC23" s="1647"/>
      <c r="AD23" s="1647"/>
      <c r="AE23" s="1318"/>
      <c r="AF23" s="166"/>
      <c r="AG23" s="166"/>
      <c r="AH23" s="166"/>
      <c r="AI23" s="167"/>
      <c r="AJ23" s="676">
        <v>0.5</v>
      </c>
      <c r="AK23" s="1879"/>
      <c r="AL23" s="1880"/>
      <c r="AM23" s="1880"/>
      <c r="AN23" s="1880"/>
      <c r="AO23" s="1880"/>
      <c r="AP23" s="1805"/>
      <c r="AQ23" s="414"/>
      <c r="AR23" s="384">
        <v>0.5</v>
      </c>
      <c r="AS23" s="935"/>
      <c r="AT23" s="166"/>
      <c r="AU23" s="166"/>
      <c r="AV23" s="166"/>
      <c r="AW23" s="166"/>
      <c r="AX23" s="166"/>
      <c r="AY23" s="166"/>
      <c r="AZ23" s="932"/>
      <c r="BA23" s="676">
        <v>0.5</v>
      </c>
      <c r="BB23" s="1797"/>
      <c r="BC23" s="1799"/>
      <c r="BD23" s="1802"/>
      <c r="BE23" s="1799"/>
      <c r="BF23" s="1799"/>
      <c r="BG23" s="1805"/>
      <c r="BH23" s="414"/>
      <c r="BI23" s="386"/>
      <c r="BJ23" s="386"/>
      <c r="BK23" s="416"/>
      <c r="BL23" s="572">
        <v>0.5</v>
      </c>
      <c r="BM23" s="1836"/>
      <c r="BN23" s="1839"/>
      <c r="BO23" s="1841"/>
      <c r="BP23" s="1868"/>
      <c r="BQ23"/>
      <c r="BR23"/>
      <c r="BS23"/>
      <c r="BT23"/>
      <c r="BU23" s="318">
        <v>0.5</v>
      </c>
      <c r="BV23" s="1831" t="s">
        <v>845</v>
      </c>
      <c r="BW23" s="1885" t="s">
        <v>846</v>
      </c>
      <c r="BX23" s="1885" t="s">
        <v>847</v>
      </c>
      <c r="BY23" s="458"/>
      <c r="BZ23" s="307"/>
      <c r="CA23" s="319"/>
      <c r="CB23" s="685"/>
      <c r="CC23" s="572">
        <v>0.5</v>
      </c>
      <c r="CD23" s="458"/>
      <c r="CE23" s="307"/>
      <c r="CF23" s="172"/>
      <c r="CG23" s="172"/>
      <c r="CH23" s="172"/>
      <c r="CI23" s="172"/>
      <c r="CJ23" s="172"/>
      <c r="CK23" s="172"/>
      <c r="CL23" s="572">
        <v>0.5</v>
      </c>
      <c r="CM23" s="1883"/>
      <c r="CN23" s="1859"/>
      <c r="CO23" s="1859"/>
      <c r="CP23" s="1859"/>
      <c r="CQ23" s="1859"/>
      <c r="CR23" s="1861"/>
      <c r="CS23" s="216"/>
    </row>
    <row r="24" spans="1:97" ht="12.75" customHeight="1" x14ac:dyDescent="0.2">
      <c r="A24" s="186" t="s">
        <v>258</v>
      </c>
      <c r="B24" s="189">
        <v>3</v>
      </c>
      <c r="C24" s="189" t="s">
        <v>168</v>
      </c>
      <c r="D24" s="189"/>
      <c r="E24" s="189"/>
      <c r="F24" s="189">
        <v>23</v>
      </c>
      <c r="G24" s="189"/>
      <c r="H24" s="186" t="s">
        <v>169</v>
      </c>
      <c r="I24" s="186" t="s">
        <v>101</v>
      </c>
      <c r="J24" s="186" t="s">
        <v>102</v>
      </c>
      <c r="K24" s="186" t="s">
        <v>103</v>
      </c>
      <c r="M24" s="163">
        <v>0.51041666666666696</v>
      </c>
      <c r="N24" s="162"/>
      <c r="O24" s="162"/>
      <c r="P24" s="162"/>
      <c r="Q24" s="162"/>
      <c r="R24" s="278">
        <v>0.51041666666666696</v>
      </c>
      <c r="S24" s="1758"/>
      <c r="T24" s="278">
        <v>0.51041666666666696</v>
      </c>
      <c r="U24" s="162"/>
      <c r="V24" s="162"/>
      <c r="W24" s="737"/>
      <c r="X24" s="162"/>
      <c r="Y24" s="278">
        <v>0.51041666666666696</v>
      </c>
      <c r="Z24" s="1784"/>
      <c r="AA24" s="163">
        <v>0.51041666666666696</v>
      </c>
      <c r="AB24" s="1639"/>
      <c r="AC24" s="1647"/>
      <c r="AD24" s="1647"/>
      <c r="AE24" s="1318"/>
      <c r="AF24" s="1318" t="s">
        <v>848</v>
      </c>
      <c r="AG24" s="1318" t="s">
        <v>849</v>
      </c>
      <c r="AH24" s="1318" t="s">
        <v>850</v>
      </c>
      <c r="AI24" s="1322" t="s">
        <v>851</v>
      </c>
      <c r="AJ24" s="676">
        <v>0.51041666666666663</v>
      </c>
      <c r="AK24" s="810"/>
      <c r="AL24" s="790"/>
      <c r="AM24" s="790"/>
      <c r="AN24" s="1880"/>
      <c r="AO24" s="1880"/>
      <c r="AP24" s="1805"/>
      <c r="AQ24" s="414"/>
      <c r="AR24" s="384">
        <v>0.51041666666666663</v>
      </c>
      <c r="AS24" s="935"/>
      <c r="AT24" s="166"/>
      <c r="AU24" s="166"/>
      <c r="AV24" s="166"/>
      <c r="AW24" s="166"/>
      <c r="AX24" s="166"/>
      <c r="AY24" s="166"/>
      <c r="AZ24" s="932"/>
      <c r="BA24" s="676">
        <v>0.51041666666666663</v>
      </c>
      <c r="BB24" s="1797"/>
      <c r="BC24" s="1799"/>
      <c r="BD24" s="1802"/>
      <c r="BE24" s="1799"/>
      <c r="BF24" s="1799"/>
      <c r="BG24" s="1805"/>
      <c r="BH24" s="414"/>
      <c r="BI24" s="386"/>
      <c r="BJ24" s="386"/>
      <c r="BK24" s="416"/>
      <c r="BL24" s="572">
        <v>0.51041666666666663</v>
      </c>
      <c r="BQ24"/>
      <c r="BR24"/>
      <c r="BS24"/>
      <c r="BT24"/>
      <c r="BU24" s="318">
        <v>0.51041666666666663</v>
      </c>
      <c r="BV24" s="1832"/>
      <c r="BW24" s="1886"/>
      <c r="BX24" s="1886"/>
      <c r="BY24" s="1888" t="s">
        <v>852</v>
      </c>
      <c r="BZ24" s="1890" t="s">
        <v>853</v>
      </c>
      <c r="CA24" s="1893" t="s">
        <v>854</v>
      </c>
      <c r="CB24" s="685"/>
      <c r="CC24" s="572">
        <v>0.51041666666666663</v>
      </c>
      <c r="CD24" s="458"/>
      <c r="CE24" s="307"/>
      <c r="CF24" s="172"/>
      <c r="CG24" s="172"/>
      <c r="CL24" s="572">
        <v>0.51041666666666663</v>
      </c>
      <c r="CM24" s="1883"/>
      <c r="CN24" s="1859"/>
      <c r="CO24" s="1859"/>
      <c r="CP24" s="1859"/>
      <c r="CQ24" s="1859"/>
      <c r="CR24" s="1861"/>
      <c r="CS24" s="216"/>
    </row>
    <row r="25" spans="1:97" ht="12.75" customHeight="1" x14ac:dyDescent="0.2">
      <c r="A25" s="186" t="s">
        <v>258</v>
      </c>
      <c r="B25" s="189">
        <v>3</v>
      </c>
      <c r="C25" s="189" t="s">
        <v>173</v>
      </c>
      <c r="D25" s="189"/>
      <c r="E25" s="189"/>
      <c r="F25" s="189">
        <v>23</v>
      </c>
      <c r="G25" s="189"/>
      <c r="H25" s="186" t="s">
        <v>100</v>
      </c>
      <c r="I25" s="186" t="s">
        <v>101</v>
      </c>
      <c r="J25" s="186" t="s">
        <v>102</v>
      </c>
      <c r="K25" s="186" t="s">
        <v>103</v>
      </c>
      <c r="M25" s="163">
        <v>0.52083333333333404</v>
      </c>
      <c r="N25" s="162"/>
      <c r="O25" s="162"/>
      <c r="P25" s="162"/>
      <c r="Q25" s="162"/>
      <c r="R25" s="278">
        <v>0.52083333333333404</v>
      </c>
      <c r="S25" s="1758"/>
      <c r="T25" s="278">
        <v>0.52083333333333404</v>
      </c>
      <c r="U25" s="162"/>
      <c r="V25" s="162"/>
      <c r="W25" s="162"/>
      <c r="X25" s="162"/>
      <c r="Y25" s="278">
        <v>0.52083333333333404</v>
      </c>
      <c r="Z25" s="1785"/>
      <c r="AA25" s="163">
        <v>0.52083333333333404</v>
      </c>
      <c r="AB25" s="1639"/>
      <c r="AC25" s="1647"/>
      <c r="AD25" s="1647"/>
      <c r="AE25" s="1318"/>
      <c r="AF25" s="1318"/>
      <c r="AG25" s="1318"/>
      <c r="AH25" s="1318"/>
      <c r="AI25" s="1322"/>
      <c r="AJ25" s="676">
        <v>0.52083333333333337</v>
      </c>
      <c r="AK25" s="810"/>
      <c r="AL25" s="790"/>
      <c r="AM25" s="790"/>
      <c r="AN25" s="1880"/>
      <c r="AO25" s="1880"/>
      <c r="AP25" s="1881"/>
      <c r="AQ25" s="414"/>
      <c r="AR25" s="384">
        <v>0.52083333333333337</v>
      </c>
      <c r="AS25" s="1820" t="s">
        <v>855</v>
      </c>
      <c r="AT25" s="1821" t="s">
        <v>856</v>
      </c>
      <c r="AU25" s="1821" t="s">
        <v>857</v>
      </c>
      <c r="AV25" s="1821" t="s">
        <v>858</v>
      </c>
      <c r="AW25" s="991"/>
      <c r="AX25" s="991"/>
      <c r="AY25" s="991"/>
      <c r="AZ25" s="992"/>
      <c r="BA25" s="676">
        <v>0.52083333333333337</v>
      </c>
      <c r="BB25" s="1798"/>
      <c r="BC25" s="1800"/>
      <c r="BD25" s="1803"/>
      <c r="BE25" s="1799"/>
      <c r="BF25" s="1799"/>
      <c r="BG25" s="1805"/>
      <c r="BH25" s="414"/>
      <c r="BI25" s="386"/>
      <c r="BJ25" s="386"/>
      <c r="BK25" s="416"/>
      <c r="BL25" s="572">
        <v>0.52083333333333337</v>
      </c>
      <c r="BQ25"/>
      <c r="BR25"/>
      <c r="BS25"/>
      <c r="BT25"/>
      <c r="BU25" s="318">
        <v>0.52083333333333337</v>
      </c>
      <c r="BV25" s="1832"/>
      <c r="BW25" s="1886"/>
      <c r="BX25" s="1886"/>
      <c r="BY25" s="1889"/>
      <c r="BZ25" s="1891"/>
      <c r="CA25" s="1894"/>
      <c r="CB25" s="685"/>
      <c r="CC25" s="572">
        <v>0.52083333333333337</v>
      </c>
      <c r="CD25" s="458"/>
      <c r="CE25" s="307"/>
      <c r="CF25" s="172"/>
      <c r="CG25" s="172"/>
      <c r="CL25" s="572">
        <v>0.52083333333333337</v>
      </c>
      <c r="CM25" s="1883"/>
      <c r="CN25" s="1859"/>
      <c r="CO25" s="1859"/>
      <c r="CP25" s="1859"/>
      <c r="CQ25" s="1859"/>
      <c r="CR25" s="1861"/>
      <c r="CS25" s="216"/>
    </row>
    <row r="26" spans="1:97" ht="12.75" customHeight="1" x14ac:dyDescent="0.2">
      <c r="A26" s="186" t="s">
        <v>258</v>
      </c>
      <c r="B26" s="189">
        <v>5</v>
      </c>
      <c r="C26" s="189" t="s">
        <v>200</v>
      </c>
      <c r="D26" s="189"/>
      <c r="E26" s="189"/>
      <c r="F26" s="189">
        <v>27</v>
      </c>
      <c r="G26" s="189"/>
      <c r="H26" s="186" t="s">
        <v>201</v>
      </c>
      <c r="I26" s="186" t="s">
        <v>202</v>
      </c>
      <c r="J26" s="186" t="s">
        <v>102</v>
      </c>
      <c r="K26" s="186" t="s">
        <v>203</v>
      </c>
      <c r="M26" s="163">
        <v>0.53125</v>
      </c>
      <c r="N26" s="162"/>
      <c r="O26" s="162"/>
      <c r="P26" s="162"/>
      <c r="Q26" s="162"/>
      <c r="R26" s="278">
        <v>0.53125</v>
      </c>
      <c r="S26" s="287"/>
      <c r="T26" s="278">
        <v>0.53125</v>
      </c>
      <c r="U26" s="162"/>
      <c r="V26" s="162"/>
      <c r="W26" s="162"/>
      <c r="X26" s="162"/>
      <c r="Y26" s="278">
        <v>0.53125</v>
      </c>
      <c r="Z26" s="162"/>
      <c r="AA26" s="163">
        <v>0.53125</v>
      </c>
      <c r="AB26" s="1639"/>
      <c r="AC26" s="1647"/>
      <c r="AD26" s="1647"/>
      <c r="AE26" s="1318"/>
      <c r="AF26" s="1318"/>
      <c r="AG26" s="1318"/>
      <c r="AH26" s="1318"/>
      <c r="AI26" s="1322"/>
      <c r="AJ26" s="676">
        <v>0.53125</v>
      </c>
      <c r="AK26" s="810"/>
      <c r="AL26" s="790"/>
      <c r="AM26" s="790"/>
      <c r="AN26" s="624"/>
      <c r="AO26" s="624"/>
      <c r="AP26" s="683"/>
      <c r="AQ26" s="414"/>
      <c r="AR26" s="384">
        <v>0.53125</v>
      </c>
      <c r="AS26" s="1820"/>
      <c r="AT26" s="1821"/>
      <c r="AU26" s="1821"/>
      <c r="AV26" s="1821"/>
      <c r="AW26" s="166"/>
      <c r="AX26" s="166"/>
      <c r="AY26" s="166"/>
      <c r="AZ26" s="932"/>
      <c r="BA26" s="676">
        <v>0.53125</v>
      </c>
      <c r="BB26" s="658"/>
      <c r="BC26" s="625"/>
      <c r="BD26" s="624"/>
      <c r="BE26" s="1799"/>
      <c r="BF26" s="1799"/>
      <c r="BG26" s="1805"/>
      <c r="BH26" s="414"/>
      <c r="BI26" s="386"/>
      <c r="BJ26" s="386"/>
      <c r="BK26" s="416"/>
      <c r="BL26" s="572">
        <v>0.53125</v>
      </c>
      <c r="BM26" s="161" t="s">
        <v>790</v>
      </c>
      <c r="BQ26" s="1837" t="s">
        <v>859</v>
      </c>
      <c r="BR26" s="1837" t="s">
        <v>860</v>
      </c>
      <c r="BS26" s="1844" t="s">
        <v>861</v>
      </c>
      <c r="BT26" s="1863" t="s">
        <v>862</v>
      </c>
      <c r="BU26" s="318">
        <v>0.53125</v>
      </c>
      <c r="BV26" s="1832"/>
      <c r="BW26" s="1886"/>
      <c r="BX26" s="1886"/>
      <c r="BY26" s="1889"/>
      <c r="BZ26" s="1891"/>
      <c r="CA26" s="1894"/>
      <c r="CB26" s="685"/>
      <c r="CC26" s="572">
        <v>0.53125</v>
      </c>
      <c r="CD26" s="458"/>
      <c r="CE26" s="307"/>
      <c r="CF26" s="172"/>
      <c r="CG26" s="172"/>
      <c r="CL26" s="572">
        <v>0.53125</v>
      </c>
      <c r="CM26" s="1883"/>
      <c r="CN26" s="1859"/>
      <c r="CO26" s="1859"/>
      <c r="CP26" s="1859"/>
      <c r="CQ26" s="1859"/>
      <c r="CR26" s="1861"/>
      <c r="CS26" s="216"/>
    </row>
    <row r="27" spans="1:97" ht="12.75" customHeight="1" x14ac:dyDescent="0.2">
      <c r="A27" s="186" t="s">
        <v>258</v>
      </c>
      <c r="B27" s="189">
        <v>5</v>
      </c>
      <c r="C27" s="189" t="s">
        <v>209</v>
      </c>
      <c r="D27" s="189"/>
      <c r="E27" s="189"/>
      <c r="F27" s="189">
        <v>27</v>
      </c>
      <c r="G27" s="189"/>
      <c r="H27" s="186" t="s">
        <v>210</v>
      </c>
      <c r="I27" s="186" t="s">
        <v>101</v>
      </c>
      <c r="J27" s="186" t="s">
        <v>102</v>
      </c>
      <c r="K27" s="186" t="s">
        <v>103</v>
      </c>
      <c r="M27" s="163">
        <v>0.54166666666666696</v>
      </c>
      <c r="N27" s="1759" t="s">
        <v>863</v>
      </c>
      <c r="O27" s="1759" t="s">
        <v>864</v>
      </c>
      <c r="P27" s="1759" t="s">
        <v>793</v>
      </c>
      <c r="Q27" s="1759" t="s">
        <v>794</v>
      </c>
      <c r="R27" s="278">
        <v>0.54166666666666696</v>
      </c>
      <c r="S27" s="162"/>
      <c r="T27" s="278">
        <v>0.54166666666666696</v>
      </c>
      <c r="U27" s="1777" t="s">
        <v>865</v>
      </c>
      <c r="V27" s="1764" t="s">
        <v>796</v>
      </c>
      <c r="W27" s="1764" t="s">
        <v>866</v>
      </c>
      <c r="X27" s="1780" t="s">
        <v>798</v>
      </c>
      <c r="Y27" s="278">
        <v>0.54166666666666696</v>
      </c>
      <c r="Z27" s="752"/>
      <c r="AA27" s="163">
        <v>0.54166666666666696</v>
      </c>
      <c r="AB27" s="1639"/>
      <c r="AC27" s="1647"/>
      <c r="AD27" s="1647"/>
      <c r="AE27" s="1318"/>
      <c r="AF27" s="1318"/>
      <c r="AG27" s="1318"/>
      <c r="AH27" s="1318"/>
      <c r="AI27" s="1322"/>
      <c r="AJ27" s="676">
        <v>0.54166666666666663</v>
      </c>
      <c r="AK27" s="810"/>
      <c r="AL27" s="790"/>
      <c r="AM27" s="790"/>
      <c r="AN27" s="624"/>
      <c r="AO27" s="624"/>
      <c r="AP27" s="683"/>
      <c r="AQ27" s="417"/>
      <c r="AR27" s="384">
        <v>0.54166666666666663</v>
      </c>
      <c r="AS27" s="1820"/>
      <c r="AT27" s="1821"/>
      <c r="AU27" s="1821"/>
      <c r="AV27" s="1821"/>
      <c r="AW27" s="1821" t="s">
        <v>867</v>
      </c>
      <c r="AX27" s="1821" t="s">
        <v>868</v>
      </c>
      <c r="AY27" s="1821" t="s">
        <v>869</v>
      </c>
      <c r="AZ27" s="1899" t="s">
        <v>870</v>
      </c>
      <c r="BA27" s="676">
        <v>0.54166666666666663</v>
      </c>
      <c r="BB27" s="624"/>
      <c r="BC27" s="624"/>
      <c r="BD27" s="624"/>
      <c r="BE27" s="1800"/>
      <c r="BF27" s="1800"/>
      <c r="BG27" s="1806"/>
      <c r="BH27" s="417"/>
      <c r="BI27" s="386"/>
      <c r="BJ27" s="386"/>
      <c r="BK27" s="416"/>
      <c r="BL27" s="572">
        <v>0.54166666666666663</v>
      </c>
      <c r="BM27" s="1825" t="s">
        <v>724</v>
      </c>
      <c r="BN27" s="1630" t="s">
        <v>725</v>
      </c>
      <c r="BO27" s="1630" t="s">
        <v>726</v>
      </c>
      <c r="BP27" s="1751" t="s">
        <v>727</v>
      </c>
      <c r="BQ27" s="1842"/>
      <c r="BR27" s="1838"/>
      <c r="BS27" s="1845"/>
      <c r="BT27" s="1864"/>
      <c r="BU27" s="318">
        <v>0.54166666666666663</v>
      </c>
      <c r="BV27" s="1832"/>
      <c r="BW27" s="1886"/>
      <c r="BX27" s="1886"/>
      <c r="BY27" s="1889"/>
      <c r="BZ27" s="1891"/>
      <c r="CA27" s="1894"/>
      <c r="CB27" s="685"/>
      <c r="CC27" s="572">
        <v>0.54166666666666663</v>
      </c>
      <c r="CD27" s="458"/>
      <c r="CE27" s="307"/>
      <c r="CF27" s="172"/>
      <c r="CG27" s="172"/>
      <c r="CL27" s="572">
        <v>0.54166666666666663</v>
      </c>
      <c r="CM27" s="1884"/>
      <c r="CN27" s="1859"/>
      <c r="CO27" s="1859"/>
      <c r="CP27" s="1859"/>
      <c r="CQ27" s="1859"/>
      <c r="CR27" s="1861"/>
      <c r="CS27" s="216"/>
    </row>
    <row r="28" spans="1:97" ht="12.75" customHeight="1" x14ac:dyDescent="0.2">
      <c r="A28" s="186" t="s">
        <v>258</v>
      </c>
      <c r="B28" s="189">
        <v>6</v>
      </c>
      <c r="C28" s="189" t="s">
        <v>216</v>
      </c>
      <c r="D28" s="189"/>
      <c r="E28" s="189"/>
      <c r="F28" s="189">
        <v>25</v>
      </c>
      <c r="G28" s="189"/>
      <c r="H28" s="186" t="s">
        <v>201</v>
      </c>
      <c r="I28" s="186" t="s">
        <v>202</v>
      </c>
      <c r="J28" s="186" t="s">
        <v>102</v>
      </c>
      <c r="K28" s="186" t="s">
        <v>203</v>
      </c>
      <c r="M28" s="163">
        <v>0.55208333333333404</v>
      </c>
      <c r="N28" s="1759"/>
      <c r="O28" s="1759"/>
      <c r="P28" s="1759"/>
      <c r="Q28" s="1759"/>
      <c r="R28" s="278">
        <v>0.55208333333333404</v>
      </c>
      <c r="S28" s="802"/>
      <c r="T28" s="278">
        <v>0.55208333333333404</v>
      </c>
      <c r="U28" s="1778"/>
      <c r="V28" s="1765"/>
      <c r="W28" s="1765"/>
      <c r="X28" s="1781"/>
      <c r="Y28" s="278">
        <v>0.55208333333333404</v>
      </c>
      <c r="Z28" s="752"/>
      <c r="AA28" s="163">
        <v>0.55208333333333404</v>
      </c>
      <c r="AB28" s="1639"/>
      <c r="AC28" s="1647"/>
      <c r="AD28" s="1647"/>
      <c r="AE28" s="1318"/>
      <c r="AF28" s="1318"/>
      <c r="AG28" s="1318"/>
      <c r="AH28" s="1318"/>
      <c r="AI28" s="1322"/>
      <c r="AJ28" s="676">
        <v>0.55208333333333337</v>
      </c>
      <c r="AK28" s="810"/>
      <c r="AL28" s="790"/>
      <c r="AM28" s="790"/>
      <c r="AN28" s="624"/>
      <c r="AO28" s="624"/>
      <c r="AP28" s="683"/>
      <c r="AQ28" s="375"/>
      <c r="AR28" s="384">
        <v>0.55208333333333337</v>
      </c>
      <c r="AS28" s="1820"/>
      <c r="AT28" s="1821"/>
      <c r="AU28" s="1821"/>
      <c r="AV28" s="1821"/>
      <c r="AW28" s="1821"/>
      <c r="AX28" s="1821"/>
      <c r="AY28" s="1821"/>
      <c r="AZ28" s="1899"/>
      <c r="BA28" s="676">
        <v>0.55208333333333337</v>
      </c>
      <c r="BB28" s="810"/>
      <c r="BC28" s="790"/>
      <c r="BD28" s="790"/>
      <c r="BE28" s="624"/>
      <c r="BF28" s="624"/>
      <c r="BG28" s="809"/>
      <c r="BH28" s="375"/>
      <c r="BI28" s="386"/>
      <c r="BJ28" s="386"/>
      <c r="BK28" s="416"/>
      <c r="BL28" s="572">
        <v>0.55208333333333337</v>
      </c>
      <c r="BM28" s="1826"/>
      <c r="BN28" s="1631"/>
      <c r="BO28" s="1631"/>
      <c r="BP28" s="1752"/>
      <c r="BQ28" s="1842"/>
      <c r="BR28" s="1838"/>
      <c r="BS28" s="1845"/>
      <c r="BT28" s="1864"/>
      <c r="BU28" s="318">
        <v>0.55208333333333337</v>
      </c>
      <c r="BV28" s="1832"/>
      <c r="BW28" s="1886"/>
      <c r="BX28" s="1886"/>
      <c r="BY28" s="1889"/>
      <c r="BZ28" s="1891"/>
      <c r="CA28" s="1894"/>
      <c r="CB28" s="685"/>
      <c r="CC28" s="572">
        <v>0.55208333333333337</v>
      </c>
      <c r="CD28" s="458"/>
      <c r="CE28" s="307"/>
      <c r="CF28" s="172"/>
      <c r="CG28" s="172"/>
      <c r="CL28" s="572">
        <v>0.55208333333333337</v>
      </c>
      <c r="CP28" s="1859"/>
      <c r="CQ28" s="1859"/>
      <c r="CR28" s="1861"/>
      <c r="CS28" s="216"/>
    </row>
    <row r="29" spans="1:97" ht="12.75" customHeight="1" x14ac:dyDescent="0.2">
      <c r="A29" s="186" t="s">
        <v>258</v>
      </c>
      <c r="B29" s="189">
        <v>6</v>
      </c>
      <c r="C29" s="189" t="s">
        <v>231</v>
      </c>
      <c r="D29" s="189"/>
      <c r="E29" s="189"/>
      <c r="F29" s="189">
        <v>25</v>
      </c>
      <c r="G29" s="189"/>
      <c r="H29" s="186" t="s">
        <v>220</v>
      </c>
      <c r="I29" s="186" t="s">
        <v>101</v>
      </c>
      <c r="J29" s="186" t="s">
        <v>102</v>
      </c>
      <c r="K29" s="188" t="s">
        <v>221</v>
      </c>
      <c r="M29" s="163">
        <v>0.5625</v>
      </c>
      <c r="N29" s="1759"/>
      <c r="O29" s="1759"/>
      <c r="P29" s="1759"/>
      <c r="Q29" s="1759"/>
      <c r="R29" s="278">
        <v>0.5625</v>
      </c>
      <c r="S29" s="1760" t="s">
        <v>871</v>
      </c>
      <c r="T29" s="278">
        <v>0.5625</v>
      </c>
      <c r="U29" s="1778"/>
      <c r="V29" s="1765"/>
      <c r="W29" s="1765"/>
      <c r="X29" s="1781"/>
      <c r="Y29" s="278">
        <v>0.5625</v>
      </c>
      <c r="Z29" s="752"/>
      <c r="AA29" s="163">
        <v>0.5625</v>
      </c>
      <c r="AB29" s="1640"/>
      <c r="AC29" s="1648"/>
      <c r="AD29" s="1648"/>
      <c r="AE29" s="1318"/>
      <c r="AF29" s="1318"/>
      <c r="AG29" s="1318"/>
      <c r="AH29" s="1318"/>
      <c r="AI29" s="1322"/>
      <c r="AJ29" s="676">
        <v>0.5625</v>
      </c>
      <c r="AK29" s="810"/>
      <c r="AL29" s="790"/>
      <c r="AM29" s="790"/>
      <c r="AN29" s="624"/>
      <c r="AO29" s="624"/>
      <c r="AP29" s="683"/>
      <c r="AQ29" s="417"/>
      <c r="AR29" s="384">
        <v>0.5625</v>
      </c>
      <c r="AS29" s="1820"/>
      <c r="AT29" s="1821"/>
      <c r="AU29" s="1821"/>
      <c r="AV29" s="1821"/>
      <c r="AW29" s="1821"/>
      <c r="AX29" s="1821"/>
      <c r="AY29" s="1821"/>
      <c r="AZ29" s="1899"/>
      <c r="BA29" s="676">
        <v>0.5625</v>
      </c>
      <c r="BB29" s="810"/>
      <c r="BC29" s="790"/>
      <c r="BD29" s="790"/>
      <c r="BE29" s="624"/>
      <c r="BF29" s="624"/>
      <c r="BG29" s="683"/>
      <c r="BH29" s="417"/>
      <c r="BI29" s="386"/>
      <c r="BJ29" s="386"/>
      <c r="BK29" s="416"/>
      <c r="BL29" s="572">
        <v>0.5625</v>
      </c>
      <c r="BM29" s="1826"/>
      <c r="BN29" s="1631"/>
      <c r="BO29" s="1631"/>
      <c r="BP29" s="1752"/>
      <c r="BQ29" s="1842"/>
      <c r="BR29" s="1838"/>
      <c r="BS29" s="1845"/>
      <c r="BT29" s="1864"/>
      <c r="BU29" s="318">
        <v>0.5625</v>
      </c>
      <c r="BV29" s="1832"/>
      <c r="BW29" s="1886"/>
      <c r="BX29" s="1886"/>
      <c r="BY29" s="1889"/>
      <c r="BZ29" s="1891"/>
      <c r="CA29" s="1894"/>
      <c r="CB29" s="685"/>
      <c r="CC29" s="572">
        <v>0.5625</v>
      </c>
      <c r="CD29" s="458"/>
      <c r="CE29" s="307"/>
      <c r="CF29" s="172"/>
      <c r="CG29" s="172"/>
      <c r="CL29" s="572">
        <v>0.5625</v>
      </c>
      <c r="CP29" s="1859"/>
      <c r="CQ29" s="1859"/>
      <c r="CR29" s="1862"/>
      <c r="CS29" s="216"/>
    </row>
    <row r="30" spans="1:97" ht="12.75" customHeight="1" x14ac:dyDescent="0.2">
      <c r="A30" s="186" t="s">
        <v>258</v>
      </c>
      <c r="B30" s="189">
        <v>10</v>
      </c>
      <c r="C30" s="189" t="s">
        <v>244</v>
      </c>
      <c r="D30" s="189"/>
      <c r="E30" s="189"/>
      <c r="F30" s="189">
        <v>2</v>
      </c>
      <c r="G30" s="189"/>
      <c r="H30" s="186" t="s">
        <v>100</v>
      </c>
      <c r="I30" s="186" t="s">
        <v>101</v>
      </c>
      <c r="J30" s="186" t="s">
        <v>102</v>
      </c>
      <c r="K30" s="186" t="s">
        <v>103</v>
      </c>
      <c r="M30" s="278">
        <v>0.57291666666666696</v>
      </c>
      <c r="N30" s="1759"/>
      <c r="O30" s="1759"/>
      <c r="P30" s="1759"/>
      <c r="Q30" s="1759"/>
      <c r="R30" s="278">
        <v>0.57291666666666696</v>
      </c>
      <c r="S30" s="1757"/>
      <c r="T30" s="278">
        <v>0.57291666666666696</v>
      </c>
      <c r="U30" s="1778"/>
      <c r="V30" s="1765"/>
      <c r="W30" s="1765"/>
      <c r="X30" s="1781"/>
      <c r="Y30" s="278">
        <v>0.57291666666666696</v>
      </c>
      <c r="Z30" s="752"/>
      <c r="AA30" s="163">
        <v>0.57291666666666696</v>
      </c>
      <c r="AB30" s="168"/>
      <c r="AC30" s="166"/>
      <c r="AD30" s="166"/>
      <c r="AE30" s="166"/>
      <c r="AF30" s="1318"/>
      <c r="AG30" s="1318"/>
      <c r="AH30" s="1318"/>
      <c r="AI30" s="1322"/>
      <c r="AJ30" s="676">
        <v>0.57291666666666663</v>
      </c>
      <c r="AK30" s="810"/>
      <c r="AL30" s="790"/>
      <c r="AM30" s="790"/>
      <c r="AN30" s="624"/>
      <c r="AO30" s="624"/>
      <c r="AP30" s="683"/>
      <c r="AQ30" s="417"/>
      <c r="AR30" s="642">
        <v>0.57291666666666663</v>
      </c>
      <c r="AS30" s="1820"/>
      <c r="AT30" s="1821"/>
      <c r="AU30" s="1821"/>
      <c r="AV30" s="1821"/>
      <c r="AW30" s="1821"/>
      <c r="AX30" s="1821"/>
      <c r="AY30" s="1821"/>
      <c r="AZ30" s="1899"/>
      <c r="BA30" s="676">
        <v>0.57291666666666663</v>
      </c>
      <c r="BB30" s="810"/>
      <c r="BC30" s="790"/>
      <c r="BD30" s="790"/>
      <c r="BE30" s="624"/>
      <c r="BF30" s="624"/>
      <c r="BG30" s="683"/>
      <c r="BH30" s="417"/>
      <c r="BI30" s="386"/>
      <c r="BJ30" s="386"/>
      <c r="BK30" s="416"/>
      <c r="BL30" s="572">
        <v>0.57291666666666663</v>
      </c>
      <c r="BM30" s="1826"/>
      <c r="BN30" s="1631"/>
      <c r="BO30" s="1631"/>
      <c r="BP30" s="1752"/>
      <c r="BQ30" s="1842"/>
      <c r="BR30" s="1838"/>
      <c r="BS30" s="1845"/>
      <c r="BT30" s="1864"/>
      <c r="BU30" s="318">
        <v>0.57291666666666663</v>
      </c>
      <c r="BV30" s="1832"/>
      <c r="BW30" s="1886"/>
      <c r="BX30" s="1886"/>
      <c r="BY30" s="1889"/>
      <c r="BZ30" s="1891"/>
      <c r="CA30" s="1894"/>
      <c r="CB30" s="685"/>
      <c r="CC30" s="572">
        <v>0.57291666666666663</v>
      </c>
      <c r="CD30" s="458"/>
      <c r="CE30" s="307"/>
      <c r="CF30" s="172"/>
      <c r="CG30" s="172"/>
      <c r="CL30" s="572">
        <v>0.57291666666666663</v>
      </c>
      <c r="CS30" s="216"/>
    </row>
    <row r="31" spans="1:97" ht="12.75" customHeight="1" x14ac:dyDescent="0.2">
      <c r="A31" s="186" t="s">
        <v>258</v>
      </c>
      <c r="B31" s="189">
        <v>10</v>
      </c>
      <c r="C31" s="189" t="s">
        <v>245</v>
      </c>
      <c r="D31" s="189"/>
      <c r="E31" s="189"/>
      <c r="F31" s="189">
        <v>2</v>
      </c>
      <c r="G31" s="189"/>
      <c r="H31" s="186" t="s">
        <v>201</v>
      </c>
      <c r="I31" s="186" t="s">
        <v>202</v>
      </c>
      <c r="J31" s="186" t="s">
        <v>102</v>
      </c>
      <c r="K31" s="186" t="s">
        <v>203</v>
      </c>
      <c r="M31" s="278">
        <v>0.58333333333333404</v>
      </c>
      <c r="N31" s="1759"/>
      <c r="O31" s="1759"/>
      <c r="P31" s="1759"/>
      <c r="Q31" s="1759"/>
      <c r="R31" s="278">
        <v>0.58333333333333404</v>
      </c>
      <c r="S31" s="1757"/>
      <c r="T31" s="278">
        <v>0.58333333333333404</v>
      </c>
      <c r="U31" s="1778"/>
      <c r="V31" s="1765"/>
      <c r="W31" s="1765"/>
      <c r="X31" s="1781"/>
      <c r="Y31" s="278">
        <v>0.58333333333333404</v>
      </c>
      <c r="Z31" s="752"/>
      <c r="AA31" s="163">
        <v>0.58333333333333404</v>
      </c>
      <c r="AB31" s="168"/>
      <c r="AC31" s="166"/>
      <c r="AD31" s="166"/>
      <c r="AE31" s="166"/>
      <c r="AF31" s="1318"/>
      <c r="AG31" s="1318"/>
      <c r="AH31" s="1318"/>
      <c r="AI31" s="1322"/>
      <c r="AJ31" s="676">
        <v>0.58333333333333337</v>
      </c>
      <c r="AK31" s="810"/>
      <c r="AL31" s="790"/>
      <c r="AM31" s="790"/>
      <c r="AN31" s="624"/>
      <c r="AO31" s="624"/>
      <c r="AP31" s="683"/>
      <c r="AQ31" s="417"/>
      <c r="AR31" s="642">
        <v>0.58333333333333337</v>
      </c>
      <c r="AS31" s="1820"/>
      <c r="AT31" s="1821"/>
      <c r="AU31" s="1821"/>
      <c r="AV31" s="1821"/>
      <c r="AW31" s="1821"/>
      <c r="AX31" s="1821"/>
      <c r="AY31" s="1821"/>
      <c r="AZ31" s="1899"/>
      <c r="BA31" s="676">
        <v>0.58333333333333337</v>
      </c>
      <c r="BB31" s="810"/>
      <c r="BC31" s="790"/>
      <c r="BD31" s="790"/>
      <c r="BE31" s="624"/>
      <c r="BF31" s="624"/>
      <c r="BG31" s="683"/>
      <c r="BH31" s="417"/>
      <c r="BI31" s="307"/>
      <c r="BJ31" s="307"/>
      <c r="BK31" s="319"/>
      <c r="BL31" s="572">
        <v>0.58333333333333337</v>
      </c>
      <c r="BM31" s="1826"/>
      <c r="BN31" s="1631"/>
      <c r="BO31" s="1631"/>
      <c r="BP31" s="1752"/>
      <c r="BQ31" s="1842"/>
      <c r="BR31" s="1838"/>
      <c r="BS31" s="1845"/>
      <c r="BT31" s="1864"/>
      <c r="BU31" s="318">
        <v>0.58333333333333337</v>
      </c>
      <c r="BV31" s="1832"/>
      <c r="BW31" s="1886"/>
      <c r="BX31" s="1886"/>
      <c r="BY31" s="1889"/>
      <c r="BZ31" s="1891"/>
      <c r="CA31" s="1894"/>
      <c r="CB31" s="834"/>
      <c r="CC31" s="572">
        <v>0.58333333333333337</v>
      </c>
      <c r="CD31" s="362"/>
      <c r="CE31" s="307"/>
      <c r="CF31" s="172"/>
      <c r="CG31" s="172"/>
      <c r="CL31" s="572">
        <v>0.58333333333333337</v>
      </c>
      <c r="CM31" s="1869" t="s">
        <v>872</v>
      </c>
      <c r="CN31" s="1872" t="s">
        <v>873</v>
      </c>
      <c r="CO31" s="1872" t="s">
        <v>874</v>
      </c>
      <c r="CP31" s="475"/>
      <c r="CQ31" s="454"/>
      <c r="CR31" s="364"/>
      <c r="CS31" s="216"/>
    </row>
    <row r="32" spans="1:97" ht="11.25" customHeight="1" x14ac:dyDescent="0.2">
      <c r="M32" s="278">
        <v>0.59375</v>
      </c>
      <c r="N32" s="1759"/>
      <c r="O32" s="1759"/>
      <c r="P32" s="1759"/>
      <c r="Q32" s="1759"/>
      <c r="R32" s="278">
        <v>0.59375</v>
      </c>
      <c r="S32" s="1757"/>
      <c r="T32" s="278">
        <v>0.59375</v>
      </c>
      <c r="U32" s="1778"/>
      <c r="V32" s="1765"/>
      <c r="W32" s="1765"/>
      <c r="X32" s="1781"/>
      <c r="Y32" s="278">
        <v>0.59375</v>
      </c>
      <c r="Z32" s="752"/>
      <c r="AA32" s="163">
        <v>0.59375</v>
      </c>
      <c r="AB32" s="412"/>
      <c r="AC32" s="51"/>
      <c r="AD32" s="51"/>
      <c r="AE32" s="51"/>
      <c r="AF32" s="166"/>
      <c r="AG32" s="166"/>
      <c r="AH32" s="166"/>
      <c r="AI32" s="167"/>
      <c r="AJ32" s="676">
        <v>0.59375</v>
      </c>
      <c r="AK32" s="701"/>
      <c r="AL32" s="624"/>
      <c r="AM32" s="624"/>
      <c r="AN32" s="624"/>
      <c r="AO32" s="624"/>
      <c r="AP32" s="683"/>
      <c r="AQ32" s="417"/>
      <c r="AR32" s="642">
        <v>0.59375</v>
      </c>
      <c r="AS32" s="1820"/>
      <c r="AT32" s="1821"/>
      <c r="AU32" s="1821"/>
      <c r="AV32" s="1821"/>
      <c r="AW32" s="1821"/>
      <c r="AX32" s="1821"/>
      <c r="AY32" s="1821"/>
      <c r="AZ32" s="1899"/>
      <c r="BA32" s="676">
        <v>0.59375</v>
      </c>
      <c r="BB32" s="701"/>
      <c r="BC32" s="624"/>
      <c r="BD32" s="624"/>
      <c r="BE32" s="624"/>
      <c r="BF32" s="624"/>
      <c r="BG32" s="683"/>
      <c r="BH32" s="417"/>
      <c r="BI32" s="307"/>
      <c r="BJ32" s="307"/>
      <c r="BK32" s="319"/>
      <c r="BL32" s="572">
        <v>0.59375</v>
      </c>
      <c r="BM32" s="1826"/>
      <c r="BN32" s="1631"/>
      <c r="BO32" s="1631"/>
      <c r="BP32" s="1752"/>
      <c r="BQ32" s="1842"/>
      <c r="BR32" s="1838"/>
      <c r="BS32" s="1845"/>
      <c r="BT32" s="1864"/>
      <c r="BU32" s="318">
        <v>0.59375</v>
      </c>
      <c r="BV32" s="1832"/>
      <c r="BW32" s="1886"/>
      <c r="BX32" s="1886"/>
      <c r="BY32" s="1889"/>
      <c r="BZ32" s="1891"/>
      <c r="CA32" s="1894"/>
      <c r="CB32" s="834"/>
      <c r="CC32" s="572">
        <v>0.59375</v>
      </c>
      <c r="CD32" s="362"/>
      <c r="CE32" s="307"/>
      <c r="CF32" s="172"/>
      <c r="CG32" s="172"/>
      <c r="CL32" s="572">
        <v>0.59375</v>
      </c>
      <c r="CM32" s="1870"/>
      <c r="CN32" s="1873"/>
      <c r="CO32" s="1873"/>
      <c r="CP32" s="1872" t="s">
        <v>875</v>
      </c>
      <c r="CQ32" s="1872" t="s">
        <v>876</v>
      </c>
      <c r="CR32" s="1875" t="s">
        <v>877</v>
      </c>
      <c r="CS32" s="216"/>
    </row>
    <row r="33" spans="13:97" ht="11.25" customHeight="1" x14ac:dyDescent="0.2">
      <c r="M33" s="278">
        <v>0.60416666666666696</v>
      </c>
      <c r="N33" s="1759"/>
      <c r="O33" s="1759"/>
      <c r="P33" s="1759"/>
      <c r="Q33" s="1759"/>
      <c r="R33" s="278">
        <v>0.60416666666666696</v>
      </c>
      <c r="S33" s="1757"/>
      <c r="T33" s="278">
        <v>0.60416666666666696</v>
      </c>
      <c r="U33" s="1778"/>
      <c r="V33" s="1765"/>
      <c r="W33" s="1765"/>
      <c r="X33" s="1781"/>
      <c r="Y33" s="278">
        <v>0.60416666666666696</v>
      </c>
      <c r="Z33" s="752"/>
      <c r="AA33" s="163">
        <v>0.60416666666666696</v>
      </c>
      <c r="AB33" s="412"/>
      <c r="AC33" s="51"/>
      <c r="AD33" s="51"/>
      <c r="AE33" s="51"/>
      <c r="AF33" s="1030"/>
      <c r="AG33" s="792"/>
      <c r="AH33" s="350"/>
      <c r="AI33" s="319"/>
      <c r="AJ33" s="676">
        <v>0.60416666666666663</v>
      </c>
      <c r="AK33" s="624"/>
      <c r="AL33" s="624"/>
      <c r="AM33" s="624"/>
      <c r="AN33" s="624"/>
      <c r="AO33" s="624"/>
      <c r="AP33" s="683"/>
      <c r="AQ33" s="417"/>
      <c r="AR33" s="642">
        <v>0.60416666666666663</v>
      </c>
      <c r="AS33" s="1820"/>
      <c r="AT33" s="1821"/>
      <c r="AU33" s="1821"/>
      <c r="AV33" s="1821"/>
      <c r="AW33" s="1821"/>
      <c r="AX33" s="1821"/>
      <c r="AY33" s="1821"/>
      <c r="AZ33" s="1899"/>
      <c r="BA33" s="676">
        <v>0.60416666666666663</v>
      </c>
      <c r="BB33" s="624"/>
      <c r="BC33" s="624"/>
      <c r="BD33" s="624"/>
      <c r="BE33" s="624"/>
      <c r="BF33" s="624"/>
      <c r="BG33" s="683"/>
      <c r="BH33" s="417"/>
      <c r="BI33" s="386"/>
      <c r="BJ33" s="386"/>
      <c r="BK33" s="416"/>
      <c r="BL33" s="572">
        <v>0.60416666666666663</v>
      </c>
      <c r="BM33" s="1826"/>
      <c r="BN33" s="1631"/>
      <c r="BO33" s="1631"/>
      <c r="BP33" s="1752"/>
      <c r="BQ33" s="1843"/>
      <c r="BR33" s="1841"/>
      <c r="BS33" s="1846"/>
      <c r="BT33" s="1865"/>
      <c r="BU33" s="318">
        <v>0.60416666666666663</v>
      </c>
      <c r="BV33" s="1832"/>
      <c r="BW33" s="1886"/>
      <c r="BX33" s="1886"/>
      <c r="BY33" s="1889"/>
      <c r="BZ33" s="1891"/>
      <c r="CA33" s="1894"/>
      <c r="CB33" s="685"/>
      <c r="CC33" s="572">
        <v>0.60416666666666663</v>
      </c>
      <c r="CD33" s="458"/>
      <c r="CE33" s="307"/>
      <c r="CF33" s="172"/>
      <c r="CG33" s="172"/>
      <c r="CL33" s="572">
        <v>0.60416666666666663</v>
      </c>
      <c r="CM33" s="1870"/>
      <c r="CN33" s="1873"/>
      <c r="CO33" s="1873"/>
      <c r="CP33" s="1873"/>
      <c r="CQ33" s="1873"/>
      <c r="CR33" s="1876"/>
      <c r="CS33" s="216"/>
    </row>
    <row r="34" spans="13:97" ht="11.25" customHeight="1" x14ac:dyDescent="0.2">
      <c r="M34" s="278">
        <v>0.61458333333333404</v>
      </c>
      <c r="N34" s="1759"/>
      <c r="O34" s="1759"/>
      <c r="P34" s="1759"/>
      <c r="Q34" s="1759"/>
      <c r="R34" s="278">
        <v>0.61458333333333404</v>
      </c>
      <c r="S34" s="1757"/>
      <c r="T34" s="278">
        <v>0.61458333333333404</v>
      </c>
      <c r="U34" s="1778"/>
      <c r="V34" s="1765"/>
      <c r="W34" s="1765"/>
      <c r="X34" s="1781"/>
      <c r="Y34" s="278">
        <v>0.61458333333333404</v>
      </c>
      <c r="Z34" s="752"/>
      <c r="AA34" s="163">
        <v>0.61458333333333404</v>
      </c>
      <c r="AB34" s="412"/>
      <c r="AC34" s="51"/>
      <c r="AD34" s="51"/>
      <c r="AE34" s="51"/>
      <c r="AF34" s="792"/>
      <c r="AG34" s="792"/>
      <c r="AH34" s="350"/>
      <c r="AI34" s="370"/>
      <c r="AJ34" s="676">
        <v>0.61458333333333337</v>
      </c>
      <c r="AK34" s="624"/>
      <c r="AL34" s="624"/>
      <c r="AM34" s="624"/>
      <c r="AN34" s="624"/>
      <c r="AO34" s="624"/>
      <c r="AP34" s="650"/>
      <c r="AQ34" s="417"/>
      <c r="AR34" s="642">
        <v>0.61458333333333337</v>
      </c>
      <c r="AS34" s="1820"/>
      <c r="AT34" s="1821"/>
      <c r="AU34" s="1821"/>
      <c r="AV34" s="1821"/>
      <c r="AW34" s="1821"/>
      <c r="AX34" s="1821"/>
      <c r="AY34" s="1821"/>
      <c r="AZ34" s="1899"/>
      <c r="BA34" s="676">
        <v>0.61458333333333337</v>
      </c>
      <c r="BB34" s="624"/>
      <c r="BC34" s="624"/>
      <c r="BD34" s="624"/>
      <c r="BE34" s="624"/>
      <c r="BF34" s="624"/>
      <c r="BG34" s="650"/>
      <c r="BH34" s="417"/>
      <c r="BI34" s="386"/>
      <c r="BJ34" s="386"/>
      <c r="BK34" s="416"/>
      <c r="BL34" s="572">
        <v>0.61458333333333337</v>
      </c>
      <c r="BM34" s="1826"/>
      <c r="BN34" s="1631"/>
      <c r="BO34" s="1631"/>
      <c r="BP34" s="1752"/>
      <c r="BU34" s="318">
        <v>0.61458333333333337</v>
      </c>
      <c r="BV34" s="1832"/>
      <c r="BW34" s="1886"/>
      <c r="BX34" s="1886"/>
      <c r="BY34" s="1889"/>
      <c r="BZ34" s="1891"/>
      <c r="CA34" s="1894"/>
      <c r="CB34" s="685"/>
      <c r="CC34" s="572">
        <v>0.61458333333333337</v>
      </c>
      <c r="CD34" s="458"/>
      <c r="CE34" s="307"/>
      <c r="CF34" s="172"/>
      <c r="CG34" s="172"/>
      <c r="CL34" s="572">
        <v>0.61458333333333337</v>
      </c>
      <c r="CM34" s="1870"/>
      <c r="CN34" s="1873"/>
      <c r="CO34" s="1873"/>
      <c r="CP34" s="1873"/>
      <c r="CQ34" s="1873"/>
      <c r="CR34" s="1876"/>
      <c r="CS34" s="216"/>
    </row>
    <row r="35" spans="13:97" ht="11.25" customHeight="1" x14ac:dyDescent="0.2">
      <c r="M35" s="278">
        <v>0.625000000000001</v>
      </c>
      <c r="N35" s="1759"/>
      <c r="O35" s="1759"/>
      <c r="P35" s="1759"/>
      <c r="Q35" s="1759"/>
      <c r="R35" s="278">
        <v>0.625000000000001</v>
      </c>
      <c r="S35" s="1757"/>
      <c r="T35" s="278">
        <v>0.625000000000001</v>
      </c>
      <c r="U35" s="1779"/>
      <c r="V35" s="1766"/>
      <c r="W35" s="1766"/>
      <c r="X35" s="1782"/>
      <c r="Y35" s="278">
        <v>0.625000000000001</v>
      </c>
      <c r="Z35" s="752"/>
      <c r="AA35" s="163">
        <v>0.625000000000001</v>
      </c>
      <c r="AB35" s="1013"/>
      <c r="AC35" s="1031"/>
      <c r="AD35" s="1031"/>
      <c r="AE35" s="1031"/>
      <c r="AF35" s="289"/>
      <c r="AG35" s="1032"/>
      <c r="AH35" s="289"/>
      <c r="AI35" s="590"/>
      <c r="AJ35" s="676">
        <v>0.625</v>
      </c>
      <c r="AK35" s="624"/>
      <c r="AL35" s="624"/>
      <c r="AM35" s="624"/>
      <c r="AN35" s="624"/>
      <c r="AO35" s="624"/>
      <c r="AP35" s="650"/>
      <c r="AQ35" s="418"/>
      <c r="AR35" s="642">
        <v>0.625</v>
      </c>
      <c r="AS35" s="1820"/>
      <c r="AT35" s="1821"/>
      <c r="AU35" s="1821"/>
      <c r="AV35" s="1821"/>
      <c r="AW35" s="1821"/>
      <c r="AX35" s="1821"/>
      <c r="AY35" s="1821"/>
      <c r="AZ35" s="1899"/>
      <c r="BA35" s="676">
        <v>0.625</v>
      </c>
      <c r="BB35" s="624"/>
      <c r="BC35" s="624"/>
      <c r="BD35" s="624"/>
      <c r="BE35" s="624"/>
      <c r="BF35" s="624"/>
      <c r="BG35" s="650"/>
      <c r="BH35" s="418"/>
      <c r="BI35" s="386"/>
      <c r="BJ35" s="386"/>
      <c r="BK35" s="416"/>
      <c r="BL35" s="572">
        <v>0.625</v>
      </c>
      <c r="BM35" s="1826"/>
      <c r="BN35" s="1631"/>
      <c r="BO35" s="1631"/>
      <c r="BP35" s="1752"/>
      <c r="BU35" s="318">
        <v>0.625</v>
      </c>
      <c r="BV35" s="1832"/>
      <c r="BW35" s="1886"/>
      <c r="BX35" s="1886"/>
      <c r="BY35" s="1889"/>
      <c r="BZ35" s="1891"/>
      <c r="CA35" s="1894"/>
      <c r="CB35" s="685"/>
      <c r="CC35" s="572">
        <v>0.625</v>
      </c>
      <c r="CD35" s="458"/>
      <c r="CE35" s="307"/>
      <c r="CF35" s="172"/>
      <c r="CG35" s="172"/>
      <c r="CL35" s="572">
        <v>0.625</v>
      </c>
      <c r="CM35" s="1870"/>
      <c r="CN35" s="1873"/>
      <c r="CO35" s="1873"/>
      <c r="CP35" s="1873"/>
      <c r="CQ35" s="1873"/>
      <c r="CR35" s="1876"/>
      <c r="CS35" s="216"/>
    </row>
    <row r="36" spans="13:97" ht="11.25" customHeight="1" x14ac:dyDescent="0.2">
      <c r="M36" s="278">
        <v>0.63541666666666696</v>
      </c>
      <c r="N36" s="340"/>
      <c r="O36" s="340"/>
      <c r="P36" s="340"/>
      <c r="Q36" s="340"/>
      <c r="R36" s="278">
        <v>0.63541666666666696</v>
      </c>
      <c r="S36" s="1757"/>
      <c r="T36" s="278">
        <v>0.63541666666666696</v>
      </c>
      <c r="U36" s="340"/>
      <c r="V36" s="486"/>
      <c r="W36" s="340"/>
      <c r="X36" s="486"/>
      <c r="Y36" s="278">
        <v>0.63541666666666696</v>
      </c>
      <c r="Z36" s="162"/>
      <c r="AA36" s="163">
        <v>0.63541666666666696</v>
      </c>
      <c r="AB36" s="412"/>
      <c r="AC36" s="51"/>
      <c r="AD36" s="51"/>
      <c r="AE36" s="51"/>
      <c r="AF36" s="51"/>
      <c r="AG36" s="51"/>
      <c r="AH36" s="51"/>
      <c r="AI36" s="344"/>
      <c r="AJ36" s="676">
        <v>0.63541666666666663</v>
      </c>
      <c r="AK36" s="624"/>
      <c r="AL36" s="624"/>
      <c r="AM36" s="624"/>
      <c r="AN36" s="624"/>
      <c r="AO36" s="624"/>
      <c r="AP36" s="650"/>
      <c r="AQ36" s="418"/>
      <c r="AR36" s="642">
        <v>0.63541666666666663</v>
      </c>
      <c r="AS36" s="1820"/>
      <c r="AT36" s="1821"/>
      <c r="AU36" s="1821"/>
      <c r="AV36" s="1821"/>
      <c r="AW36" s="1821"/>
      <c r="AX36" s="1821"/>
      <c r="AY36" s="1821"/>
      <c r="AZ36" s="1899"/>
      <c r="BA36" s="676">
        <v>0.63541666666666663</v>
      </c>
      <c r="BB36" s="624"/>
      <c r="BC36" s="624"/>
      <c r="BD36" s="624"/>
      <c r="BE36" s="624"/>
      <c r="BF36" s="624"/>
      <c r="BG36" s="650"/>
      <c r="BH36" s="418"/>
      <c r="BI36" s="386"/>
      <c r="BJ36" s="386"/>
      <c r="BK36" s="416"/>
      <c r="BL36" s="572">
        <v>0.63541666666666663</v>
      </c>
      <c r="BM36" s="1826"/>
      <c r="BN36" s="1631"/>
      <c r="BO36" s="1631"/>
      <c r="BP36" s="1752"/>
      <c r="BU36" s="318">
        <v>0.63541666666666663</v>
      </c>
      <c r="BV36" s="1832"/>
      <c r="BW36" s="1886"/>
      <c r="BX36" s="1886"/>
      <c r="BY36" s="1889"/>
      <c r="BZ36" s="1891"/>
      <c r="CA36" s="1894"/>
      <c r="CB36" s="685"/>
      <c r="CC36" s="572">
        <v>0.63541666666666663</v>
      </c>
      <c r="CD36" s="458"/>
      <c r="CE36" s="371"/>
      <c r="CF36" s="172"/>
      <c r="CG36" s="172"/>
      <c r="CL36" s="572">
        <v>0.63541666666666663</v>
      </c>
      <c r="CM36" s="1870"/>
      <c r="CN36" s="1873"/>
      <c r="CO36" s="1873"/>
      <c r="CP36" s="1873"/>
      <c r="CQ36" s="1873"/>
      <c r="CR36" s="1876"/>
      <c r="CS36" s="216"/>
    </row>
    <row r="37" spans="13:97" ht="11.25" customHeight="1" x14ac:dyDescent="0.2">
      <c r="M37" s="278">
        <v>0.64583333333333404</v>
      </c>
      <c r="N37" s="340"/>
      <c r="O37" s="340"/>
      <c r="P37" s="340"/>
      <c r="Q37" s="340"/>
      <c r="R37" s="278">
        <v>0.64583333333333404</v>
      </c>
      <c r="S37" s="1761"/>
      <c r="T37" s="278">
        <v>0.64583333333333404</v>
      </c>
      <c r="U37" s="340"/>
      <c r="V37" s="340"/>
      <c r="W37" s="340"/>
      <c r="X37" s="340"/>
      <c r="Y37" s="278">
        <v>0.64583333333333404</v>
      </c>
      <c r="Z37" s="162"/>
      <c r="AA37" s="163">
        <v>0.64583333333333404</v>
      </c>
      <c r="AB37" s="412"/>
      <c r="AC37" s="51"/>
      <c r="AD37" s="51"/>
      <c r="AE37" s="51"/>
      <c r="AF37" s="51"/>
      <c r="AG37" s="51"/>
      <c r="AH37" s="51"/>
      <c r="AI37" s="344"/>
      <c r="AJ37" s="676">
        <v>0.64583333333333337</v>
      </c>
      <c r="AK37" s="624"/>
      <c r="AL37" s="624"/>
      <c r="AM37" s="624"/>
      <c r="AN37" s="624"/>
      <c r="AO37" s="624"/>
      <c r="AP37" s="650"/>
      <c r="AQ37" s="417"/>
      <c r="AR37" s="642">
        <v>0.64583333333333337</v>
      </c>
      <c r="AS37" s="935"/>
      <c r="AT37" s="166"/>
      <c r="AU37" s="166"/>
      <c r="AV37" s="166"/>
      <c r="AW37" s="1821"/>
      <c r="AX37" s="1821"/>
      <c r="AY37" s="1821"/>
      <c r="AZ37" s="1899"/>
      <c r="BA37" s="676">
        <v>0.64583333333333337</v>
      </c>
      <c r="BB37" s="624"/>
      <c r="BC37" s="624"/>
      <c r="BD37" s="624"/>
      <c r="BE37" s="624"/>
      <c r="BF37" s="624"/>
      <c r="BG37" s="650"/>
      <c r="BH37" s="417"/>
      <c r="BI37" s="386"/>
      <c r="BJ37" s="386"/>
      <c r="BK37" s="416"/>
      <c r="BL37" s="572">
        <v>0.64583333333333337</v>
      </c>
      <c r="BM37" s="1826"/>
      <c r="BN37" s="1631"/>
      <c r="BO37" s="1631"/>
      <c r="BP37" s="1752"/>
      <c r="BQ37" s="371"/>
      <c r="BR37" s="371"/>
      <c r="BS37" s="766"/>
      <c r="BT37" s="167"/>
      <c r="BU37" s="318">
        <v>0.64583333333333337</v>
      </c>
      <c r="BV37" s="1832"/>
      <c r="BW37" s="1886"/>
      <c r="BX37" s="1886"/>
      <c r="BY37" s="1889"/>
      <c r="BZ37" s="1891"/>
      <c r="CA37" s="1894"/>
      <c r="CB37" s="685"/>
      <c r="CC37" s="572">
        <v>0.64583333333333337</v>
      </c>
      <c r="CD37" s="458"/>
      <c r="CE37" s="371"/>
      <c r="CF37" s="172"/>
      <c r="CG37" s="172"/>
      <c r="CH37" s="172"/>
      <c r="CI37" s="172"/>
      <c r="CJ37" s="172"/>
      <c r="CK37" s="172"/>
      <c r="CL37" s="572">
        <v>0.64583333333333337</v>
      </c>
      <c r="CM37" s="1870"/>
      <c r="CN37" s="1873"/>
      <c r="CO37" s="1873"/>
      <c r="CP37" s="1873"/>
      <c r="CQ37" s="1873"/>
      <c r="CR37" s="1876"/>
      <c r="CS37" s="216"/>
    </row>
    <row r="38" spans="13:97" ht="11.25" customHeight="1" x14ac:dyDescent="0.2">
      <c r="M38" s="278">
        <v>0.656250000000001</v>
      </c>
      <c r="N38" s="340"/>
      <c r="O38" s="340"/>
      <c r="P38" s="340"/>
      <c r="Q38" s="340"/>
      <c r="R38" s="278">
        <v>0.656250000000001</v>
      </c>
      <c r="S38" s="162"/>
      <c r="T38" s="278">
        <v>0.656250000000001</v>
      </c>
      <c r="U38" s="340"/>
      <c r="V38" s="340"/>
      <c r="W38" s="340"/>
      <c r="X38" s="340"/>
      <c r="Y38" s="278">
        <v>0.656250000000001</v>
      </c>
      <c r="Z38" s="162"/>
      <c r="AA38" s="163">
        <v>0.656250000000001</v>
      </c>
      <c r="AB38" s="412"/>
      <c r="AC38" s="51"/>
      <c r="AD38" s="51"/>
      <c r="AE38" s="51"/>
      <c r="AF38" s="51"/>
      <c r="AG38" s="51"/>
      <c r="AH38" s="51"/>
      <c r="AI38" s="344"/>
      <c r="AJ38" s="676">
        <v>0.65625</v>
      </c>
      <c r="AK38" s="624"/>
      <c r="AL38" s="624"/>
      <c r="AM38" s="624"/>
      <c r="AN38" s="624"/>
      <c r="AO38" s="624"/>
      <c r="AP38" s="650"/>
      <c r="AQ38" s="417"/>
      <c r="AR38" s="642">
        <v>0.65625</v>
      </c>
      <c r="AS38" s="997"/>
      <c r="AT38" s="51"/>
      <c r="AU38" s="51"/>
      <c r="AV38" s="51"/>
      <c r="AW38" s="1821"/>
      <c r="AX38" s="1821"/>
      <c r="AY38" s="1821"/>
      <c r="AZ38" s="1899"/>
      <c r="BA38" s="676">
        <v>0.65625</v>
      </c>
      <c r="BB38" s="624"/>
      <c r="BC38" s="624"/>
      <c r="BD38" s="624"/>
      <c r="BE38" s="624"/>
      <c r="BF38" s="624"/>
      <c r="BG38" s="650"/>
      <c r="BH38" s="417"/>
      <c r="BI38" s="386"/>
      <c r="BJ38" s="386"/>
      <c r="BK38" s="416"/>
      <c r="BL38" s="572">
        <v>0.65625</v>
      </c>
      <c r="BM38" s="1827"/>
      <c r="BN38" s="1632"/>
      <c r="BO38" s="1632"/>
      <c r="BP38" s="1753"/>
      <c r="BQ38" s="371"/>
      <c r="BR38" s="371"/>
      <c r="BS38" s="766"/>
      <c r="BT38" s="167"/>
      <c r="BU38" s="318">
        <v>0.65625</v>
      </c>
      <c r="BV38" s="1832"/>
      <c r="BW38" s="1886"/>
      <c r="BX38" s="1886"/>
      <c r="BY38" s="1889"/>
      <c r="BZ38" s="1891"/>
      <c r="CA38" s="1894"/>
      <c r="CB38" s="685"/>
      <c r="CC38" s="572">
        <v>0.65625</v>
      </c>
      <c r="CD38" s="458"/>
      <c r="CE38" s="371"/>
      <c r="CF38" s="172"/>
      <c r="CG38" s="172"/>
      <c r="CH38" s="172"/>
      <c r="CI38" s="172"/>
      <c r="CJ38" s="172"/>
      <c r="CK38" s="172"/>
      <c r="CL38" s="572">
        <v>0.65625</v>
      </c>
      <c r="CM38" s="1870"/>
      <c r="CN38" s="1873"/>
      <c r="CO38" s="1873"/>
      <c r="CP38" s="1873"/>
      <c r="CQ38" s="1873"/>
      <c r="CR38" s="1876"/>
      <c r="CS38" s="216"/>
    </row>
    <row r="39" spans="13:97" ht="11.25" customHeight="1" x14ac:dyDescent="0.2">
      <c r="M39" s="278">
        <v>0.66666666666666696</v>
      </c>
      <c r="N39" s="340"/>
      <c r="O39" s="340"/>
      <c r="P39" s="340"/>
      <c r="Q39" s="340"/>
      <c r="R39" s="278">
        <v>0.66666666666666696</v>
      </c>
      <c r="S39" s="162"/>
      <c r="T39" s="278">
        <v>0.66666666666666696</v>
      </c>
      <c r="U39" s="340"/>
      <c r="V39" s="340"/>
      <c r="W39" s="340"/>
      <c r="X39" s="340"/>
      <c r="Y39" s="278">
        <v>0.66666666666666696</v>
      </c>
      <c r="Z39" s="278"/>
      <c r="AA39" s="162">
        <v>0.66666666666666696</v>
      </c>
      <c r="AB39" s="412"/>
      <c r="AC39" s="51"/>
      <c r="AD39" s="51"/>
      <c r="AE39" s="51"/>
      <c r="AF39" s="51"/>
      <c r="AG39" s="51"/>
      <c r="AH39" s="51"/>
      <c r="AI39" s="344"/>
      <c r="AJ39" s="676">
        <v>0.66666666666666663</v>
      </c>
      <c r="AK39" s="624"/>
      <c r="AL39" s="624"/>
      <c r="AM39" s="624"/>
      <c r="AN39" s="624"/>
      <c r="AO39" s="624"/>
      <c r="AP39" s="650"/>
      <c r="AQ39" s="417"/>
      <c r="AR39" s="642">
        <v>0.66666666666666663</v>
      </c>
      <c r="AS39" s="935"/>
      <c r="AT39" s="166"/>
      <c r="AU39" s="166"/>
      <c r="AV39" s="166"/>
      <c r="AW39" s="166"/>
      <c r="AX39" s="166"/>
      <c r="AY39" s="166"/>
      <c r="AZ39" s="932"/>
      <c r="BA39" s="676">
        <v>0.66666666666666663</v>
      </c>
      <c r="BB39" s="624"/>
      <c r="BC39" s="624"/>
      <c r="BD39" s="624"/>
      <c r="BE39" s="624"/>
      <c r="BF39" s="624"/>
      <c r="BG39" s="650"/>
      <c r="BH39" s="417"/>
      <c r="BI39" s="386"/>
      <c r="BJ39" s="386"/>
      <c r="BK39" s="416"/>
      <c r="BL39" s="572">
        <v>0.66666666666666663</v>
      </c>
      <c r="BM39" s="371"/>
      <c r="BQ39" s="371"/>
      <c r="BR39" s="371"/>
      <c r="BS39" s="766"/>
      <c r="BT39" s="167"/>
      <c r="BU39" s="318">
        <v>0.66666666666666663</v>
      </c>
      <c r="BV39" s="1832"/>
      <c r="BW39" s="1886"/>
      <c r="BX39" s="1886"/>
      <c r="BY39" s="1889"/>
      <c r="BZ39" s="1891"/>
      <c r="CA39" s="1894"/>
      <c r="CB39" s="685"/>
      <c r="CC39" s="572">
        <v>0.66666666666666663</v>
      </c>
      <c r="CD39" s="458"/>
      <c r="CE39" s="371"/>
      <c r="CF39" s="172"/>
      <c r="CG39" s="172"/>
      <c r="CH39" s="172"/>
      <c r="CI39" s="172"/>
      <c r="CJ39" s="172"/>
      <c r="CK39" s="172"/>
      <c r="CL39" s="572">
        <v>0.66666666666666663</v>
      </c>
      <c r="CM39" s="1871"/>
      <c r="CN39" s="1874"/>
      <c r="CO39" s="1874"/>
      <c r="CP39" s="1873"/>
      <c r="CQ39" s="1873"/>
      <c r="CR39" s="1876"/>
      <c r="CS39" s="216"/>
    </row>
    <row r="40" spans="13:97" ht="11.25" customHeight="1" x14ac:dyDescent="0.2">
      <c r="M40" s="278">
        <v>0.67708333333333404</v>
      </c>
      <c r="N40" s="340"/>
      <c r="O40" s="340"/>
      <c r="P40" s="340"/>
      <c r="Q40" s="340"/>
      <c r="R40" s="278">
        <v>0.67708333333333404</v>
      </c>
      <c r="S40" s="162"/>
      <c r="T40" s="278">
        <v>0.67708333333333404</v>
      </c>
      <c r="U40" s="340"/>
      <c r="V40" s="340"/>
      <c r="W40" s="340"/>
      <c r="X40" s="363"/>
      <c r="Y40" s="352">
        <v>0.67708333333333404</v>
      </c>
      <c r="Z40" s="278"/>
      <c r="AA40" s="162">
        <v>0.67708333333333404</v>
      </c>
      <c r="AB40" s="412"/>
      <c r="AC40" s="51"/>
      <c r="AD40" s="51"/>
      <c r="AE40" s="51"/>
      <c r="AF40" s="51"/>
      <c r="AG40" s="51"/>
      <c r="AH40" s="51"/>
      <c r="AI40" s="344"/>
      <c r="AJ40" s="676">
        <v>0.67708333333333337</v>
      </c>
      <c r="AK40" s="624"/>
      <c r="AL40" s="624"/>
      <c r="AM40" s="624"/>
      <c r="AN40" s="624"/>
      <c r="AO40" s="624"/>
      <c r="AP40" s="650"/>
      <c r="AQ40" s="417"/>
      <c r="AR40" s="642">
        <v>0.67708333333333337</v>
      </c>
      <c r="AS40" s="935"/>
      <c r="AT40" s="166"/>
      <c r="AU40" s="166"/>
      <c r="AV40" s="166"/>
      <c r="AW40" s="166"/>
      <c r="AX40" s="166"/>
      <c r="AY40" s="166"/>
      <c r="AZ40" s="932"/>
      <c r="BA40" s="676">
        <v>0.67708333333333337</v>
      </c>
      <c r="BB40" s="624"/>
      <c r="BC40" s="624"/>
      <c r="BD40" s="624"/>
      <c r="BE40" s="624"/>
      <c r="BF40" s="624"/>
      <c r="BG40" s="650"/>
      <c r="BH40" s="417"/>
      <c r="BI40" s="386"/>
      <c r="BJ40" s="386"/>
      <c r="BK40" s="416"/>
      <c r="BL40" s="572">
        <v>0.67708333333333337</v>
      </c>
      <c r="BM40" s="371"/>
      <c r="BQ40" s="371"/>
      <c r="BR40" s="371"/>
      <c r="BS40" s="766"/>
      <c r="BT40" s="167"/>
      <c r="BU40" s="318">
        <v>0.67708333333333337</v>
      </c>
      <c r="BV40" s="1832"/>
      <c r="BW40" s="1886"/>
      <c r="BX40" s="1886"/>
      <c r="BY40" s="1889"/>
      <c r="BZ40" s="1891"/>
      <c r="CA40" s="1894"/>
      <c r="CB40" s="685"/>
      <c r="CC40" s="572">
        <v>0.67708333333333337</v>
      </c>
      <c r="CD40" s="458"/>
      <c r="CE40" s="371"/>
      <c r="CF40" s="172"/>
      <c r="CG40" s="172"/>
      <c r="CH40" s="172"/>
      <c r="CI40" s="172"/>
      <c r="CJ40" s="172"/>
      <c r="CK40" s="172"/>
      <c r="CL40" s="572">
        <v>0.67708333333333337</v>
      </c>
      <c r="CM40" s="475"/>
      <c r="CN40" s="475"/>
      <c r="CO40" s="475"/>
      <c r="CP40" s="1873"/>
      <c r="CQ40" s="1873"/>
      <c r="CR40" s="1876"/>
      <c r="CS40" s="216"/>
    </row>
    <row r="41" spans="13:97" ht="11.25" customHeight="1" x14ac:dyDescent="0.2">
      <c r="M41" s="278">
        <v>0.687500000000001</v>
      </c>
      <c r="N41" s="340"/>
      <c r="O41" s="340"/>
      <c r="P41" s="340"/>
      <c r="Q41" s="340"/>
      <c r="R41" s="278">
        <v>0.687500000000001</v>
      </c>
      <c r="S41" s="278"/>
      <c r="T41" s="352">
        <v>0.687500000000001</v>
      </c>
      <c r="U41" s="340"/>
      <c r="V41" s="340"/>
      <c r="W41" s="340"/>
      <c r="X41" s="363"/>
      <c r="Y41" s="352">
        <v>0.687500000000001</v>
      </c>
      <c r="Z41" s="278"/>
      <c r="AA41" s="162">
        <v>0.687500000000001</v>
      </c>
      <c r="AB41" s="412"/>
      <c r="AC41" s="51"/>
      <c r="AD41" s="51"/>
      <c r="AE41" s="51"/>
      <c r="AF41" s="51"/>
      <c r="AG41" s="51"/>
      <c r="AH41" s="51"/>
      <c r="AI41" s="344"/>
      <c r="AJ41" s="676">
        <v>0.6875</v>
      </c>
      <c r="AK41" s="624"/>
      <c r="AL41" s="624"/>
      <c r="AM41" s="624"/>
      <c r="AN41" s="624"/>
      <c r="AO41" s="624"/>
      <c r="AP41" s="650"/>
      <c r="AQ41" s="417"/>
      <c r="AR41" s="642">
        <v>0.6875</v>
      </c>
      <c r="AS41" s="935"/>
      <c r="AT41" s="166"/>
      <c r="AU41" s="166"/>
      <c r="AV41" s="166"/>
      <c r="AW41" s="166"/>
      <c r="AX41" s="166"/>
      <c r="AY41" s="166"/>
      <c r="AZ41" s="932"/>
      <c r="BA41" s="676">
        <v>0.6875</v>
      </c>
      <c r="BB41" s="624"/>
      <c r="BC41" s="624"/>
      <c r="BD41" s="624"/>
      <c r="BE41" s="624"/>
      <c r="BF41" s="624"/>
      <c r="BG41" s="650"/>
      <c r="BH41" s="417"/>
      <c r="BI41" s="386"/>
      <c r="BJ41" s="386"/>
      <c r="BK41" s="416"/>
      <c r="BL41" s="572">
        <v>0.6875</v>
      </c>
      <c r="BM41" s="371"/>
      <c r="BU41" s="318">
        <v>0.6875</v>
      </c>
      <c r="BV41" s="1832"/>
      <c r="BW41" s="1886"/>
      <c r="BX41" s="1886"/>
      <c r="BY41" s="1889"/>
      <c r="BZ41" s="1891"/>
      <c r="CA41" s="1894"/>
      <c r="CB41" s="685"/>
      <c r="CC41" s="572">
        <v>0.6875</v>
      </c>
      <c r="CD41" s="458"/>
      <c r="CE41" s="371"/>
      <c r="CF41" s="172"/>
      <c r="CG41" s="172"/>
      <c r="CH41" s="172"/>
      <c r="CI41" s="172"/>
      <c r="CJ41" s="172"/>
      <c r="CK41" s="172"/>
      <c r="CL41" s="572">
        <v>0.6875</v>
      </c>
      <c r="CM41" s="475"/>
      <c r="CN41" s="475"/>
      <c r="CO41" s="475"/>
      <c r="CP41" s="1873"/>
      <c r="CQ41" s="1873"/>
      <c r="CR41" s="1876"/>
      <c r="CS41" s="216"/>
    </row>
    <row r="42" spans="13:97" ht="11.25" customHeight="1" x14ac:dyDescent="0.2">
      <c r="M42" s="352">
        <v>0.69791666666666696</v>
      </c>
      <c r="N42" s="340"/>
      <c r="O42" s="340"/>
      <c r="P42" s="340"/>
      <c r="Q42" s="363"/>
      <c r="R42" s="352">
        <v>0.69791666666666696</v>
      </c>
      <c r="S42" s="278"/>
      <c r="T42" s="352">
        <v>0.69791666666666696</v>
      </c>
      <c r="U42" s="340"/>
      <c r="V42" s="340"/>
      <c r="W42" s="340"/>
      <c r="X42" s="363"/>
      <c r="Y42" s="352">
        <v>0.69791666666666696</v>
      </c>
      <c r="Z42" s="278"/>
      <c r="AA42" s="162">
        <v>0.69791666666666696</v>
      </c>
      <c r="AB42" s="412"/>
      <c r="AC42" s="51"/>
      <c r="AD42" s="51"/>
      <c r="AE42" s="51"/>
      <c r="AF42" s="51"/>
      <c r="AG42" s="51"/>
      <c r="AH42" s="51"/>
      <c r="AI42" s="344"/>
      <c r="AJ42" s="676">
        <v>0.69791666666666663</v>
      </c>
      <c r="AK42" s="624"/>
      <c r="AL42" s="624"/>
      <c r="AM42" s="624"/>
      <c r="AN42" s="624"/>
      <c r="AO42" s="624"/>
      <c r="AP42" s="650"/>
      <c r="AQ42" s="417"/>
      <c r="AR42" s="642">
        <v>0.69791666666666663</v>
      </c>
      <c r="AS42" s="935"/>
      <c r="AT42" s="166"/>
      <c r="AU42" s="166"/>
      <c r="AV42" s="166"/>
      <c r="AW42" s="166"/>
      <c r="AX42" s="166"/>
      <c r="AY42" s="166"/>
      <c r="AZ42" s="932"/>
      <c r="BA42" s="676">
        <v>0.69791666666666663</v>
      </c>
      <c r="BB42" s="624"/>
      <c r="BC42" s="624"/>
      <c r="BD42" s="624"/>
      <c r="BE42" s="624"/>
      <c r="BF42" s="624"/>
      <c r="BG42" s="650"/>
      <c r="BH42" s="417"/>
      <c r="BI42" s="386"/>
      <c r="BJ42" s="386"/>
      <c r="BK42" s="416"/>
      <c r="BL42" s="572">
        <v>0.69791666666666663</v>
      </c>
      <c r="BM42" s="371"/>
      <c r="BU42" s="318">
        <v>0.69791666666666663</v>
      </c>
      <c r="BV42" s="1832"/>
      <c r="BW42" s="1886"/>
      <c r="BX42" s="1886"/>
      <c r="BY42" s="1889"/>
      <c r="BZ42" s="1891"/>
      <c r="CA42" s="1894"/>
      <c r="CB42" s="685"/>
      <c r="CC42" s="572">
        <v>0.69791666666666663</v>
      </c>
      <c r="CD42" s="458"/>
      <c r="CE42" s="371"/>
      <c r="CF42" s="172"/>
      <c r="CG42" s="172"/>
      <c r="CH42" s="172"/>
      <c r="CI42" s="172"/>
      <c r="CJ42" s="172"/>
      <c r="CK42" s="172"/>
      <c r="CL42" s="572">
        <v>0.69791666666666663</v>
      </c>
      <c r="CM42" s="475"/>
      <c r="CN42" s="475"/>
      <c r="CO42" s="475"/>
      <c r="CP42" s="1874"/>
      <c r="CQ42" s="1874"/>
      <c r="CR42" s="1877"/>
      <c r="CS42" s="216"/>
    </row>
    <row r="43" spans="13:97" ht="11.25" customHeight="1" x14ac:dyDescent="0.2">
      <c r="M43" s="278">
        <v>0.70833333333333703</v>
      </c>
      <c r="N43" s="340"/>
      <c r="O43" s="340"/>
      <c r="P43" s="340"/>
      <c r="Q43" s="363"/>
      <c r="R43" s="352">
        <v>0.70833333333333703</v>
      </c>
      <c r="S43" s="278"/>
      <c r="T43" s="352">
        <v>0.70833333333333703</v>
      </c>
      <c r="U43" s="340"/>
      <c r="V43" s="340"/>
      <c r="W43" s="340"/>
      <c r="X43" s="363"/>
      <c r="Y43" s="352">
        <v>0.70833333333333703</v>
      </c>
      <c r="Z43" s="278"/>
      <c r="AA43" s="162">
        <v>0.70833333333333703</v>
      </c>
      <c r="AB43" s="412"/>
      <c r="AC43" s="51"/>
      <c r="AD43" s="51"/>
      <c r="AE43" s="51"/>
      <c r="AF43" s="51"/>
      <c r="AG43" s="51"/>
      <c r="AH43" s="51"/>
      <c r="AI43" s="344"/>
      <c r="AJ43" s="676">
        <v>0.70833333333333337</v>
      </c>
      <c r="AK43" s="630"/>
      <c r="AL43" s="630"/>
      <c r="AM43" s="630"/>
      <c r="AN43" s="624"/>
      <c r="AO43" s="624"/>
      <c r="AP43" s="650"/>
      <c r="AQ43" s="369"/>
      <c r="AR43" s="642">
        <v>0.70833333333333337</v>
      </c>
      <c r="AS43" s="935"/>
      <c r="AT43" s="166"/>
      <c r="AU43" s="166"/>
      <c r="AV43" s="166"/>
      <c r="AW43" s="166"/>
      <c r="AX43" s="166"/>
      <c r="AY43" s="166"/>
      <c r="AZ43" s="932"/>
      <c r="BA43" s="676">
        <v>0.70833333333333337</v>
      </c>
      <c r="BB43" s="630"/>
      <c r="BC43" s="630"/>
      <c r="BD43" s="630"/>
      <c r="BE43" s="624"/>
      <c r="BF43" s="624"/>
      <c r="BG43" s="650"/>
      <c r="BH43" s="369"/>
      <c r="BI43" s="386"/>
      <c r="BJ43" s="386"/>
      <c r="BK43" s="416"/>
      <c r="BL43" s="572">
        <v>0.70833333333333337</v>
      </c>
      <c r="BM43" s="304"/>
      <c r="BU43" s="318">
        <v>0.70833333333333337</v>
      </c>
      <c r="BV43" s="1832"/>
      <c r="BW43" s="1886"/>
      <c r="BX43" s="1886"/>
      <c r="BY43" s="1889"/>
      <c r="BZ43" s="1891"/>
      <c r="CA43" s="1894"/>
      <c r="CB43" s="685"/>
      <c r="CC43" s="572">
        <v>0.70833333333333337</v>
      </c>
      <c r="CD43" s="458"/>
      <c r="CE43" s="304"/>
      <c r="CF43" s="165"/>
      <c r="CG43" s="165"/>
      <c r="CH43" s="175"/>
      <c r="CI43" s="175"/>
      <c r="CJ43" s="175"/>
      <c r="CK43" s="175"/>
      <c r="CL43" s="572">
        <v>0.70833333333333337</v>
      </c>
      <c r="CS43" s="201"/>
    </row>
    <row r="44" spans="13:97" ht="11.25" customHeight="1" x14ac:dyDescent="0.2">
      <c r="M44" s="278">
        <v>0.718750000000004</v>
      </c>
      <c r="N44" s="162"/>
      <c r="O44" s="162"/>
      <c r="P44" s="162"/>
      <c r="Q44" s="162"/>
      <c r="R44" s="278">
        <v>0.718750000000004</v>
      </c>
      <c r="S44" s="162"/>
      <c r="T44" s="278">
        <v>0.718750000000004</v>
      </c>
      <c r="U44" s="162"/>
      <c r="V44" s="162"/>
      <c r="W44" s="162"/>
      <c r="X44" s="352"/>
      <c r="Y44" s="352">
        <v>0.718750000000004</v>
      </c>
      <c r="Z44" s="278"/>
      <c r="AA44" s="162">
        <v>0.718750000000004</v>
      </c>
      <c r="AB44" s="412"/>
      <c r="AC44" s="51"/>
      <c r="AD44" s="51"/>
      <c r="AE44" s="51"/>
      <c r="AF44" s="51"/>
      <c r="AG44" s="51"/>
      <c r="AH44" s="51"/>
      <c r="AI44" s="344"/>
      <c r="AJ44" s="676">
        <v>0.71875</v>
      </c>
      <c r="AK44" s="642"/>
      <c r="AL44" s="642"/>
      <c r="AM44" s="642"/>
      <c r="AN44" s="642"/>
      <c r="AO44" s="642"/>
      <c r="AP44" s="676"/>
      <c r="AQ44" s="418"/>
      <c r="AR44" s="642">
        <v>0.71875</v>
      </c>
      <c r="AS44" s="935"/>
      <c r="AT44" s="166"/>
      <c r="AU44" s="166"/>
      <c r="AV44" s="166"/>
      <c r="AW44" s="166"/>
      <c r="AX44" s="166"/>
      <c r="AY44" s="166"/>
      <c r="AZ44" s="932"/>
      <c r="BA44" s="676">
        <v>0.71875</v>
      </c>
      <c r="BB44" s="642"/>
      <c r="BC44" s="642"/>
      <c r="BD44" s="642"/>
      <c r="BE44" s="642"/>
      <c r="BF44" s="642"/>
      <c r="BG44" s="676"/>
      <c r="BH44" s="418"/>
      <c r="BI44" s="386"/>
      <c r="BJ44" s="386"/>
      <c r="BK44" s="416"/>
      <c r="BL44" s="572">
        <v>0.71875</v>
      </c>
      <c r="BM44" s="304"/>
      <c r="BU44" s="318">
        <v>0.71875</v>
      </c>
      <c r="BV44" s="1832"/>
      <c r="BW44" s="1886"/>
      <c r="BX44" s="1886"/>
      <c r="BY44" s="1889"/>
      <c r="BZ44" s="1891"/>
      <c r="CA44" s="1894"/>
      <c r="CB44" s="685"/>
      <c r="CC44" s="572">
        <v>0.71875</v>
      </c>
      <c r="CD44" s="458"/>
      <c r="CE44" s="304"/>
      <c r="CF44" s="165"/>
      <c r="CG44" s="165"/>
      <c r="CH44" s="175"/>
      <c r="CI44" s="175"/>
      <c r="CJ44" s="175"/>
      <c r="CK44" s="175"/>
      <c r="CL44" s="572">
        <v>0.71875</v>
      </c>
      <c r="CS44" s="201"/>
    </row>
    <row r="45" spans="13:97" ht="11.25" customHeight="1" x14ac:dyDescent="0.2">
      <c r="M45" s="278">
        <v>0.72916666666667096</v>
      </c>
      <c r="N45" s="162"/>
      <c r="O45" s="162"/>
      <c r="P45" s="162"/>
      <c r="Q45" s="162"/>
      <c r="R45" s="278">
        <v>0.72916666666667096</v>
      </c>
      <c r="S45" s="162"/>
      <c r="T45" s="278">
        <v>0.72916666666667096</v>
      </c>
      <c r="U45" s="162"/>
      <c r="V45" s="162"/>
      <c r="W45" s="162"/>
      <c r="X45" s="162"/>
      <c r="Y45" s="278">
        <v>0.72916666666667096</v>
      </c>
      <c r="Z45" s="162"/>
      <c r="AA45" s="163">
        <v>0.72916666666667096</v>
      </c>
      <c r="AB45" s="412"/>
      <c r="AC45" s="51"/>
      <c r="AD45" s="51"/>
      <c r="AE45" s="51"/>
      <c r="AF45" s="51"/>
      <c r="AG45" s="51"/>
      <c r="AH45" s="51"/>
      <c r="AI45" s="344"/>
      <c r="AJ45" s="676">
        <v>0.72916666666666663</v>
      </c>
      <c r="AK45" s="642"/>
      <c r="AL45" s="642"/>
      <c r="AM45" s="642"/>
      <c r="AN45" s="642"/>
      <c r="AO45" s="642"/>
      <c r="AP45" s="676"/>
      <c r="AQ45" s="369"/>
      <c r="AR45" s="384">
        <v>0.72916666666666663</v>
      </c>
      <c r="AS45" s="935"/>
      <c r="AT45" s="166"/>
      <c r="AU45" s="166"/>
      <c r="AV45" s="166"/>
      <c r="AW45" s="166"/>
      <c r="AX45" s="166"/>
      <c r="AY45" s="166"/>
      <c r="AZ45" s="932"/>
      <c r="BA45" s="676">
        <v>0.72916666666666663</v>
      </c>
      <c r="BB45" s="642"/>
      <c r="BC45" s="642"/>
      <c r="BD45" s="642"/>
      <c r="BE45" s="642"/>
      <c r="BF45" s="642"/>
      <c r="BG45" s="676"/>
      <c r="BH45" s="369"/>
      <c r="BI45" s="293"/>
      <c r="BJ45" s="293"/>
      <c r="BK45" s="820"/>
      <c r="BL45" s="278">
        <v>0.72916666666666663</v>
      </c>
      <c r="BM45" s="404"/>
      <c r="BN45" s="404"/>
      <c r="BO45" s="404"/>
      <c r="BP45" s="404"/>
      <c r="BU45" s="163">
        <v>0.72916666666666663</v>
      </c>
      <c r="BV45" s="1832"/>
      <c r="BW45" s="1886"/>
      <c r="BX45" s="1886"/>
      <c r="BY45" s="1889"/>
      <c r="BZ45" s="1891"/>
      <c r="CA45" s="1894"/>
      <c r="CB45" s="835"/>
      <c r="CC45" s="278">
        <v>0.72916666666666663</v>
      </c>
      <c r="CD45" s="293"/>
      <c r="CE45" s="404"/>
      <c r="CF45" s="165"/>
      <c r="CG45" s="165"/>
      <c r="CH45" s="165"/>
      <c r="CI45" s="165"/>
      <c r="CJ45" s="175"/>
      <c r="CK45" s="175"/>
      <c r="CL45" s="278">
        <v>0.72916666666666663</v>
      </c>
      <c r="CS45" s="201"/>
    </row>
    <row r="46" spans="13:97" ht="11.25" customHeight="1" x14ac:dyDescent="0.2">
      <c r="M46" s="278">
        <v>0.73958333333333703</v>
      </c>
      <c r="N46" s="162"/>
      <c r="O46" s="162"/>
      <c r="P46" s="162"/>
      <c r="Q46" s="162"/>
      <c r="R46" s="278">
        <v>0.73958333333333703</v>
      </c>
      <c r="S46" s="162"/>
      <c r="T46" s="278">
        <v>0.73958333333333703</v>
      </c>
      <c r="U46" s="162"/>
      <c r="V46" s="162"/>
      <c r="W46" s="162"/>
      <c r="X46" s="162"/>
      <c r="Y46" s="278">
        <v>0.73958333333333703</v>
      </c>
      <c r="Z46" s="162"/>
      <c r="AA46" s="163">
        <v>0.73958333333333703</v>
      </c>
      <c r="AB46" s="412"/>
      <c r="AC46" s="51"/>
      <c r="AD46" s="51"/>
      <c r="AE46" s="51"/>
      <c r="AF46" s="51"/>
      <c r="AG46" s="51"/>
      <c r="AH46" s="51"/>
      <c r="AI46" s="344"/>
      <c r="AJ46" s="676">
        <v>0.73958333333333337</v>
      </c>
      <c r="AK46" s="642"/>
      <c r="AL46" s="642"/>
      <c r="AM46" s="642"/>
      <c r="AN46" s="642"/>
      <c r="AO46" s="642"/>
      <c r="AP46" s="676"/>
      <c r="AQ46" s="369"/>
      <c r="AR46" s="384">
        <v>0.73958333333333337</v>
      </c>
      <c r="AS46" s="935"/>
      <c r="AT46" s="166"/>
      <c r="AU46" s="166"/>
      <c r="AV46" s="166"/>
      <c r="AW46" s="166"/>
      <c r="AX46" s="166"/>
      <c r="AY46" s="166"/>
      <c r="AZ46" s="932"/>
      <c r="BA46" s="676">
        <v>0.73958333333333337</v>
      </c>
      <c r="BB46" s="642"/>
      <c r="BC46" s="642"/>
      <c r="BD46" s="642"/>
      <c r="BE46" s="642"/>
      <c r="BF46" s="642"/>
      <c r="BG46" s="676"/>
      <c r="BH46" s="369"/>
      <c r="BI46" s="293"/>
      <c r="BJ46" s="293"/>
      <c r="BK46" s="820"/>
      <c r="BL46" s="278">
        <v>0.73958333333333337</v>
      </c>
      <c r="BU46" s="163">
        <v>0.73958333333333337</v>
      </c>
      <c r="BV46" s="1832"/>
      <c r="BW46" s="1886"/>
      <c r="BX46" s="1886"/>
      <c r="BY46" s="1889"/>
      <c r="BZ46" s="1891"/>
      <c r="CA46" s="1894"/>
      <c r="CB46" s="835"/>
      <c r="CC46" s="278">
        <v>0.73958333333333337</v>
      </c>
      <c r="CD46" s="293"/>
      <c r="CF46" s="165"/>
      <c r="CG46" s="165"/>
      <c r="CH46" s="165"/>
      <c r="CI46" s="165"/>
      <c r="CJ46" s="175"/>
      <c r="CK46" s="175"/>
      <c r="CL46" s="278">
        <v>0.73958333333333337</v>
      </c>
      <c r="CS46" s="201"/>
    </row>
    <row r="47" spans="13:97" ht="11.25" customHeight="1" x14ac:dyDescent="0.2">
      <c r="M47" s="278">
        <v>0.750000000000004</v>
      </c>
      <c r="N47" s="162"/>
      <c r="O47" s="162"/>
      <c r="P47" s="162"/>
      <c r="Q47" s="162"/>
      <c r="R47" s="278">
        <v>0.750000000000004</v>
      </c>
      <c r="S47" s="162"/>
      <c r="T47" s="278">
        <v>0.750000000000004</v>
      </c>
      <c r="U47" s="162"/>
      <c r="V47" s="162"/>
      <c r="W47" s="162"/>
      <c r="X47" s="162"/>
      <c r="Y47" s="278">
        <v>0.750000000000004</v>
      </c>
      <c r="Z47" s="162"/>
      <c r="AA47" s="163">
        <v>0.750000000000004</v>
      </c>
      <c r="AB47" s="412"/>
      <c r="AC47" s="51"/>
      <c r="AD47" s="51"/>
      <c r="AE47" s="51"/>
      <c r="AF47" s="51"/>
      <c r="AG47" s="51"/>
      <c r="AH47" s="51"/>
      <c r="AI47" s="344"/>
      <c r="AJ47" s="676">
        <v>0.75</v>
      </c>
      <c r="AK47" s="642"/>
      <c r="AL47" s="642"/>
      <c r="AM47" s="642"/>
      <c r="AN47" s="642"/>
      <c r="AO47" s="642"/>
      <c r="AP47" s="676"/>
      <c r="AQ47" s="369"/>
      <c r="AR47" s="384">
        <v>0.75</v>
      </c>
      <c r="AS47" s="935"/>
      <c r="AT47" s="166"/>
      <c r="AU47" s="166"/>
      <c r="AV47" s="166"/>
      <c r="AW47" s="166"/>
      <c r="AX47" s="166"/>
      <c r="AY47" s="166"/>
      <c r="AZ47" s="932"/>
      <c r="BA47" s="676">
        <v>0.75</v>
      </c>
      <c r="BB47" s="642"/>
      <c r="BC47" s="642"/>
      <c r="BD47" s="642"/>
      <c r="BE47" s="642"/>
      <c r="BF47" s="642"/>
      <c r="BG47" s="676"/>
      <c r="BH47" s="369"/>
      <c r="BI47" s="293"/>
      <c r="BJ47" s="293"/>
      <c r="BK47" s="820"/>
      <c r="BL47" s="278">
        <v>0.75</v>
      </c>
      <c r="BU47" s="163">
        <v>0.75</v>
      </c>
      <c r="BV47" s="1833"/>
      <c r="BW47" s="1887"/>
      <c r="BX47" s="1887"/>
      <c r="BY47" s="1889"/>
      <c r="BZ47" s="1891"/>
      <c r="CA47" s="1894"/>
      <c r="CB47" s="835"/>
      <c r="CC47" s="278">
        <v>0.75</v>
      </c>
      <c r="CD47" s="293"/>
      <c r="CF47" s="166"/>
      <c r="CG47" s="166"/>
      <c r="CH47" s="166"/>
      <c r="CI47" s="166"/>
      <c r="CJ47" s="166"/>
      <c r="CK47" s="166"/>
      <c r="CL47" s="278">
        <v>0.75</v>
      </c>
      <c r="CS47" s="213"/>
    </row>
    <row r="48" spans="13:97" ht="11.25" customHeight="1" x14ac:dyDescent="0.2">
      <c r="M48" s="278">
        <v>0.76041666666667096</v>
      </c>
      <c r="N48" s="162"/>
      <c r="O48" s="162"/>
      <c r="P48" s="162"/>
      <c r="Q48" s="162"/>
      <c r="R48" s="278">
        <v>0.76041666666667096</v>
      </c>
      <c r="S48" s="162"/>
      <c r="T48" s="278">
        <v>0.76041666666667096</v>
      </c>
      <c r="U48" s="162"/>
      <c r="V48" s="162"/>
      <c r="W48" s="162"/>
      <c r="X48" s="162"/>
      <c r="Y48" s="278">
        <v>0.76041666666667096</v>
      </c>
      <c r="Z48" s="162"/>
      <c r="AA48" s="163">
        <v>0.76041666666667096</v>
      </c>
      <c r="AB48" s="168"/>
      <c r="AC48" s="166"/>
      <c r="AD48" s="166"/>
      <c r="AE48" s="166"/>
      <c r="AF48" s="166"/>
      <c r="AG48" s="166"/>
      <c r="AH48" s="162"/>
      <c r="AI48" s="352"/>
      <c r="AJ48" s="676">
        <v>0.76041666666666663</v>
      </c>
      <c r="AK48" s="642"/>
      <c r="AL48" s="642"/>
      <c r="AM48" s="642"/>
      <c r="AN48" s="642"/>
      <c r="AO48" s="642"/>
      <c r="AP48" s="676"/>
      <c r="AQ48" s="419"/>
      <c r="AR48" s="384">
        <v>0.76041666666666663</v>
      </c>
      <c r="AS48" s="935"/>
      <c r="AT48" s="166"/>
      <c r="AU48" s="166"/>
      <c r="AV48" s="166"/>
      <c r="AW48" s="166"/>
      <c r="AX48" s="166"/>
      <c r="AY48" s="166"/>
      <c r="AZ48" s="932"/>
      <c r="BA48" s="676">
        <v>0.76041666666666663</v>
      </c>
      <c r="BB48" s="642"/>
      <c r="BC48" s="642"/>
      <c r="BD48" s="642"/>
      <c r="BE48" s="642"/>
      <c r="BF48" s="642"/>
      <c r="BG48" s="676"/>
      <c r="BH48" s="419"/>
      <c r="BI48" s="293"/>
      <c r="BJ48" s="293"/>
      <c r="BK48" s="820"/>
      <c r="BL48" s="278">
        <v>0.76041666666666663</v>
      </c>
      <c r="BU48" s="278">
        <v>0.76041666666666663</v>
      </c>
      <c r="BV48" s="431"/>
      <c r="BW48" s="293"/>
      <c r="BX48" s="826"/>
      <c r="BY48" s="1889"/>
      <c r="BZ48" s="1891"/>
      <c r="CA48" s="1894"/>
      <c r="CB48" s="835"/>
      <c r="CC48" s="278">
        <v>0.76041666666666663</v>
      </c>
      <c r="CD48" s="293"/>
      <c r="CF48" s="166"/>
      <c r="CG48" s="166"/>
      <c r="CH48" s="166"/>
      <c r="CI48" s="166"/>
      <c r="CJ48" s="166"/>
      <c r="CK48" s="166"/>
      <c r="CL48" s="278">
        <v>0.76041666666666663</v>
      </c>
      <c r="CM48" s="836"/>
      <c r="CN48" s="536"/>
      <c r="CO48" s="536"/>
      <c r="CP48" s="475"/>
      <c r="CQ48" s="475"/>
      <c r="CR48" s="684"/>
      <c r="CS48" s="213"/>
    </row>
    <row r="49" spans="13:97" ht="11.25" customHeight="1" x14ac:dyDescent="0.2">
      <c r="M49" s="278">
        <v>0.77083333333333803</v>
      </c>
      <c r="N49" s="162"/>
      <c r="O49" s="162"/>
      <c r="P49" s="162"/>
      <c r="Q49" s="162"/>
      <c r="R49" s="278">
        <v>0.77083333333333803</v>
      </c>
      <c r="S49" s="162"/>
      <c r="T49" s="278">
        <v>0.77083333333333803</v>
      </c>
      <c r="U49" s="162"/>
      <c r="V49" s="162"/>
      <c r="W49" s="162"/>
      <c r="X49" s="162"/>
      <c r="Y49" s="278">
        <v>0.77083333333333803</v>
      </c>
      <c r="Z49" s="162"/>
      <c r="AA49" s="163">
        <v>0.77083333333333803</v>
      </c>
      <c r="AB49" s="168"/>
      <c r="AC49" s="166"/>
      <c r="AD49" s="166"/>
      <c r="AE49" s="166"/>
      <c r="AF49" s="166"/>
      <c r="AG49" s="166"/>
      <c r="AH49" s="162"/>
      <c r="AI49" s="352"/>
      <c r="AJ49" s="676">
        <v>0.77083333333333337</v>
      </c>
      <c r="AK49" s="642"/>
      <c r="AL49" s="642"/>
      <c r="AM49" s="642"/>
      <c r="AN49" s="642"/>
      <c r="AO49" s="642"/>
      <c r="AP49" s="676"/>
      <c r="AQ49" s="419"/>
      <c r="AR49" s="384">
        <v>0.77083333333333337</v>
      </c>
      <c r="AS49" s="935"/>
      <c r="AT49" s="166"/>
      <c r="AU49" s="166"/>
      <c r="AV49" s="166"/>
      <c r="AW49" s="166"/>
      <c r="AX49" s="166"/>
      <c r="AY49" s="166"/>
      <c r="AZ49" s="932"/>
      <c r="BA49" s="676">
        <v>0.77083333333333337</v>
      </c>
      <c r="BB49" s="642"/>
      <c r="BC49" s="642"/>
      <c r="BD49" s="642"/>
      <c r="BE49" s="642"/>
      <c r="BF49" s="642"/>
      <c r="BG49" s="676"/>
      <c r="BH49" s="419"/>
      <c r="BI49" s="293"/>
      <c r="BJ49" s="293"/>
      <c r="BK49" s="820"/>
      <c r="BL49" s="278">
        <v>0.77083333333333337</v>
      </c>
      <c r="BU49" s="278">
        <v>0.77083333333333337</v>
      </c>
      <c r="BV49" s="431"/>
      <c r="BW49" s="293"/>
      <c r="BX49" s="827"/>
      <c r="BY49" s="1889"/>
      <c r="BZ49" s="1892"/>
      <c r="CA49" s="1895"/>
      <c r="CB49" s="835"/>
      <c r="CC49" s="278">
        <v>0.77083333333333337</v>
      </c>
      <c r="CD49" s="293"/>
      <c r="CF49" s="166"/>
      <c r="CG49" s="166"/>
      <c r="CH49" s="166"/>
      <c r="CI49" s="166"/>
      <c r="CJ49" s="166"/>
      <c r="CK49" s="166"/>
      <c r="CL49" s="278">
        <v>0.77083333333333337</v>
      </c>
      <c r="CM49" s="836"/>
      <c r="CN49" s="536"/>
      <c r="CO49" s="536"/>
      <c r="CP49" s="475"/>
      <c r="CQ49" s="475"/>
      <c r="CR49" s="684"/>
      <c r="CS49" s="213"/>
    </row>
    <row r="50" spans="13:97" ht="11.25" customHeight="1" x14ac:dyDescent="0.2">
      <c r="M50" s="278">
        <v>0.781250000000005</v>
      </c>
      <c r="N50" s="162"/>
      <c r="O50" s="162"/>
      <c r="P50" s="162"/>
      <c r="Q50" s="162"/>
      <c r="R50" s="278">
        <v>0.781250000000005</v>
      </c>
      <c r="S50" s="162"/>
      <c r="T50" s="278">
        <v>0.781250000000005</v>
      </c>
      <c r="U50" s="162"/>
      <c r="V50" s="162"/>
      <c r="W50" s="162"/>
      <c r="X50" s="162"/>
      <c r="Y50" s="278">
        <v>0.781250000000005</v>
      </c>
      <c r="Z50" s="162"/>
      <c r="AA50" s="163">
        <v>0.781250000000005</v>
      </c>
      <c r="AB50" s="168"/>
      <c r="AC50" s="166"/>
      <c r="AD50" s="166"/>
      <c r="AE50" s="166"/>
      <c r="AF50" s="166"/>
      <c r="AG50" s="166"/>
      <c r="AH50" s="162"/>
      <c r="AI50" s="352"/>
      <c r="AJ50" s="676">
        <v>0.78125</v>
      </c>
      <c r="AK50" s="642"/>
      <c r="AL50" s="642"/>
      <c r="AM50" s="642"/>
      <c r="AN50" s="642"/>
      <c r="AO50" s="642"/>
      <c r="AP50" s="676"/>
      <c r="AQ50" s="419"/>
      <c r="AR50" s="384">
        <v>0.78125</v>
      </c>
      <c r="AS50" s="935"/>
      <c r="AT50" s="166"/>
      <c r="AU50" s="166"/>
      <c r="AV50" s="166"/>
      <c r="AW50" s="166"/>
      <c r="AX50" s="166"/>
      <c r="AY50" s="166"/>
      <c r="AZ50" s="932"/>
      <c r="BA50" s="676">
        <v>0.78125</v>
      </c>
      <c r="BB50" s="642"/>
      <c r="BC50" s="642"/>
      <c r="BD50" s="642"/>
      <c r="BE50" s="642"/>
      <c r="BF50" s="642"/>
      <c r="BG50" s="676"/>
      <c r="BH50" s="419"/>
      <c r="BK50" s="167"/>
      <c r="BL50" s="278">
        <v>0.78125</v>
      </c>
      <c r="BU50" s="278">
        <v>0.78125</v>
      </c>
      <c r="BV50" s="168"/>
      <c r="BW50" s="166"/>
      <c r="BY50" s="281"/>
      <c r="CA50" s="167"/>
      <c r="CB50" s="228"/>
      <c r="CC50" s="278">
        <v>0.78125</v>
      </c>
      <c r="CF50" s="166"/>
      <c r="CG50" s="166"/>
      <c r="CH50" s="166"/>
      <c r="CI50" s="166"/>
      <c r="CJ50" s="166"/>
      <c r="CK50" s="166"/>
      <c r="CL50" s="278">
        <v>0.78125</v>
      </c>
      <c r="CM50" s="168"/>
      <c r="CN50" s="166"/>
      <c r="CP50" s="166"/>
      <c r="CR50" s="167"/>
      <c r="CS50" s="213"/>
    </row>
    <row r="51" spans="13:97" ht="11.25" customHeight="1" x14ac:dyDescent="0.2">
      <c r="M51" s="163">
        <v>0.79166666666667196</v>
      </c>
      <c r="N51" s="358"/>
      <c r="O51" s="358"/>
      <c r="P51" s="358"/>
      <c r="Q51" s="358"/>
      <c r="R51" s="163">
        <v>0.79166666666667196</v>
      </c>
      <c r="S51" s="279"/>
      <c r="T51" s="278">
        <v>0.79166666666667196</v>
      </c>
      <c r="U51" s="358"/>
      <c r="V51" s="358"/>
      <c r="W51" s="358"/>
      <c r="X51" s="358"/>
      <c r="Y51" s="278">
        <v>0.79166666666667196</v>
      </c>
      <c r="Z51" s="358"/>
      <c r="AA51" s="163">
        <v>0.79166666666667196</v>
      </c>
      <c r="AB51" s="169"/>
      <c r="AC51" s="170"/>
      <c r="AD51" s="170"/>
      <c r="AE51" s="170"/>
      <c r="AF51" s="170"/>
      <c r="AG51" s="170"/>
      <c r="AH51" s="358"/>
      <c r="AI51" s="353"/>
      <c r="AJ51" s="676">
        <v>0.79166666666666663</v>
      </c>
      <c r="AK51" s="672"/>
      <c r="AL51" s="673"/>
      <c r="AM51" s="673"/>
      <c r="AN51" s="673"/>
      <c r="AO51" s="673"/>
      <c r="AP51" s="677"/>
      <c r="AQ51" s="422"/>
      <c r="AR51" s="384">
        <v>0.79166666666666663</v>
      </c>
      <c r="AS51" s="984"/>
      <c r="AT51" s="962"/>
      <c r="AU51" s="962"/>
      <c r="AV51" s="962"/>
      <c r="AW51" s="962"/>
      <c r="AX51" s="962"/>
      <c r="AY51" s="962"/>
      <c r="AZ51" s="963"/>
      <c r="BA51" s="676">
        <v>0.79166666666666663</v>
      </c>
      <c r="BB51" s="672"/>
      <c r="BC51" s="673"/>
      <c r="BD51" s="673"/>
      <c r="BE51" s="673"/>
      <c r="BF51" s="673"/>
      <c r="BG51" s="677"/>
      <c r="BH51" s="422"/>
      <c r="BI51" s="170"/>
      <c r="BJ51" s="170"/>
      <c r="BK51" s="170"/>
      <c r="BL51" s="279">
        <v>0.79166666666666663</v>
      </c>
      <c r="BM51" s="170"/>
      <c r="BN51" s="170"/>
      <c r="BO51" s="170"/>
      <c r="BP51" s="170"/>
      <c r="BU51" s="279">
        <v>0.79166666666666663</v>
      </c>
      <c r="BV51" s="169"/>
      <c r="BW51" s="170"/>
      <c r="BX51" s="170"/>
      <c r="BY51" s="170"/>
      <c r="BZ51" s="170"/>
      <c r="CA51" s="171"/>
      <c r="CB51" s="821"/>
      <c r="CC51" s="279">
        <v>0.79166666666666663</v>
      </c>
      <c r="CD51" s="170"/>
      <c r="CE51" s="170"/>
      <c r="CF51" s="170"/>
      <c r="CG51" s="170"/>
      <c r="CH51" s="170"/>
      <c r="CI51" s="170"/>
      <c r="CJ51" s="170"/>
      <c r="CK51" s="170"/>
      <c r="CL51" s="279">
        <v>0.79166666666666663</v>
      </c>
      <c r="CM51" s="169"/>
      <c r="CN51" s="170"/>
      <c r="CO51" s="170"/>
      <c r="CP51" s="170"/>
      <c r="CQ51" s="170"/>
      <c r="CR51" s="171"/>
      <c r="CS51" s="215"/>
    </row>
    <row r="52" spans="13:97" ht="16.5" customHeight="1" x14ac:dyDescent="0.2">
      <c r="R52" s="286"/>
      <c r="S52" s="1145" t="s">
        <v>292</v>
      </c>
      <c r="T52" s="286"/>
      <c r="Y52" s="286"/>
      <c r="Z52" s="1145" t="s">
        <v>292</v>
      </c>
      <c r="AA52" s="286"/>
      <c r="AJ52" s="668"/>
      <c r="AK52" s="1145" t="s">
        <v>292</v>
      </c>
      <c r="AL52" s="383"/>
      <c r="AM52" s="383"/>
      <c r="AN52" s="383"/>
      <c r="AO52" s="383"/>
      <c r="AP52" s="383"/>
      <c r="AQ52" s="161"/>
      <c r="AR52" s="668"/>
      <c r="BA52" s="668"/>
      <c r="BB52" s="1145" t="s">
        <v>292</v>
      </c>
      <c r="BC52" s="383"/>
      <c r="BD52" s="383"/>
      <c r="BE52" s="383"/>
      <c r="BF52" s="383"/>
      <c r="BG52" s="383"/>
      <c r="BH52" s="161"/>
      <c r="BL52" s="286"/>
      <c r="BV52" s="1145" t="s">
        <v>292</v>
      </c>
      <c r="CM52" s="1145" t="s">
        <v>292</v>
      </c>
    </row>
    <row r="53" spans="13:97" ht="11.25" customHeight="1" x14ac:dyDescent="0.2">
      <c r="S53" s="1146" t="s">
        <v>767</v>
      </c>
      <c r="Z53" s="1146" t="s">
        <v>453</v>
      </c>
      <c r="AJ53" s="383"/>
      <c r="AK53" s="1146" t="s">
        <v>294</v>
      </c>
      <c r="AL53" s="383"/>
      <c r="AM53" s="383"/>
      <c r="AN53" s="383"/>
      <c r="AO53" s="383"/>
      <c r="AP53" s="383"/>
      <c r="AQ53" s="161"/>
      <c r="AR53" s="383"/>
      <c r="BA53" s="383"/>
      <c r="BB53" s="1146" t="s">
        <v>295</v>
      </c>
      <c r="BC53" s="383"/>
      <c r="BD53" s="383"/>
      <c r="BE53" s="383"/>
      <c r="BF53" s="383"/>
      <c r="BG53" s="383"/>
      <c r="BH53" s="161"/>
      <c r="BV53" s="1146" t="s">
        <v>62</v>
      </c>
      <c r="BW53" s="1146" t="s">
        <v>595</v>
      </c>
      <c r="CM53" s="1146" t="s">
        <v>62</v>
      </c>
      <c r="CN53" s="1146" t="s">
        <v>60</v>
      </c>
    </row>
    <row r="54" spans="13:97" ht="11.25" customHeight="1" x14ac:dyDescent="0.15">
      <c r="AJ54" s="441"/>
      <c r="AK54" s="441"/>
      <c r="AL54" s="441"/>
      <c r="AM54" s="441"/>
      <c r="AN54" s="441"/>
      <c r="AO54" s="441"/>
      <c r="AP54" s="441"/>
      <c r="AR54" s="441"/>
      <c r="BA54" s="441"/>
      <c r="BB54" s="441"/>
      <c r="BC54" s="441"/>
      <c r="BD54" s="441"/>
      <c r="BE54" s="441"/>
      <c r="BF54" s="441"/>
      <c r="BG54" s="441"/>
    </row>
    <row r="55" spans="13:97" ht="11.25" customHeight="1" x14ac:dyDescent="0.15">
      <c r="AJ55" s="441"/>
      <c r="AK55" s="441"/>
      <c r="AL55" s="441"/>
      <c r="AM55" s="441"/>
      <c r="AN55" s="441"/>
      <c r="AO55" s="441"/>
      <c r="AP55" s="441"/>
      <c r="AR55" s="441"/>
      <c r="BA55" s="441"/>
      <c r="BB55" s="441"/>
      <c r="BC55" s="441"/>
      <c r="BD55" s="441"/>
      <c r="BE55" s="441"/>
      <c r="BF55" s="441"/>
      <c r="BG55" s="441"/>
    </row>
    <row r="56" spans="13:97" ht="11.25" customHeight="1" x14ac:dyDescent="0.15">
      <c r="AJ56" s="441"/>
      <c r="AK56" s="441"/>
      <c r="AL56" s="441"/>
      <c r="AM56" s="441"/>
      <c r="AN56" s="441"/>
      <c r="AO56" s="441"/>
      <c r="AP56" s="441"/>
      <c r="AR56" s="441"/>
      <c r="BA56" s="441"/>
      <c r="BB56" s="441"/>
      <c r="BC56" s="441"/>
      <c r="BD56" s="441"/>
      <c r="BE56" s="441"/>
      <c r="BF56" s="441"/>
      <c r="BG56" s="441"/>
    </row>
    <row r="57" spans="13:97" ht="11.25" customHeight="1" x14ac:dyDescent="0.15">
      <c r="AJ57" s="441"/>
      <c r="AK57" s="441"/>
      <c r="AL57" s="441"/>
      <c r="AM57" s="441"/>
      <c r="AN57" s="441"/>
      <c r="AO57" s="441"/>
      <c r="AP57" s="441"/>
      <c r="AR57" s="441"/>
      <c r="BA57" s="441"/>
      <c r="BB57" s="441"/>
      <c r="BC57" s="441"/>
      <c r="BD57" s="441"/>
      <c r="BE57" s="441"/>
      <c r="BF57" s="441"/>
      <c r="BG57" s="441"/>
    </row>
    <row r="58" spans="13:97" ht="11.25" customHeight="1" x14ac:dyDescent="0.15">
      <c r="AJ58" s="441"/>
      <c r="AK58" s="441"/>
      <c r="AL58" s="441"/>
      <c r="AM58" s="441"/>
      <c r="AN58" s="441"/>
      <c r="AO58" s="441"/>
      <c r="AP58" s="441"/>
      <c r="AR58" s="441"/>
      <c r="BA58" s="441"/>
      <c r="BB58" s="441"/>
      <c r="BC58" s="441"/>
      <c r="BD58" s="441"/>
      <c r="BE58" s="441"/>
      <c r="BF58" s="441"/>
      <c r="BG58" s="441"/>
    </row>
    <row r="59" spans="13:97" ht="11.25" customHeight="1" x14ac:dyDescent="0.15">
      <c r="AJ59" s="441"/>
      <c r="AK59" s="441"/>
      <c r="AL59" s="441"/>
      <c r="AM59" s="441"/>
      <c r="AN59" s="441"/>
      <c r="AO59" s="441"/>
      <c r="AP59" s="441"/>
      <c r="AR59" s="441"/>
      <c r="BA59" s="441"/>
      <c r="BB59" s="441"/>
      <c r="BC59" s="441"/>
      <c r="BD59" s="441"/>
      <c r="BE59" s="441"/>
      <c r="BF59" s="441"/>
      <c r="BG59" s="441"/>
    </row>
    <row r="60" spans="13:97" ht="11.25" customHeight="1" x14ac:dyDescent="0.15">
      <c r="AJ60" s="441"/>
      <c r="AK60" s="441"/>
      <c r="AL60" s="441"/>
      <c r="AM60" s="441"/>
      <c r="AN60" s="441"/>
      <c r="AO60" s="441"/>
      <c r="AP60" s="441"/>
      <c r="AR60" s="441"/>
      <c r="BA60" s="441"/>
      <c r="BB60" s="441"/>
      <c r="BC60" s="441"/>
      <c r="BD60" s="441"/>
      <c r="BE60" s="441"/>
      <c r="BF60" s="441"/>
      <c r="BG60" s="441"/>
    </row>
    <row r="61" spans="13:97" ht="11.25" customHeight="1" x14ac:dyDescent="0.15">
      <c r="AJ61" s="441"/>
      <c r="AK61" s="441"/>
      <c r="AL61" s="441"/>
      <c r="AM61" s="441"/>
      <c r="AN61" s="441"/>
      <c r="AO61" s="441"/>
      <c r="AP61" s="441"/>
      <c r="AR61" s="441"/>
      <c r="BA61" s="441"/>
      <c r="BB61" s="441"/>
      <c r="BC61" s="441"/>
      <c r="BD61" s="441"/>
      <c r="BE61" s="441"/>
      <c r="BF61" s="441"/>
      <c r="BG61" s="441"/>
    </row>
    <row r="62" spans="13:97" ht="11.25" customHeight="1" x14ac:dyDescent="0.15">
      <c r="AJ62" s="441"/>
      <c r="AK62" s="441"/>
      <c r="AL62" s="441"/>
      <c r="AM62" s="441"/>
      <c r="AN62" s="441"/>
      <c r="AO62" s="441"/>
      <c r="AP62" s="441"/>
      <c r="AR62" s="441"/>
      <c r="BA62" s="441"/>
      <c r="BB62" s="441"/>
      <c r="BC62" s="441"/>
      <c r="BD62" s="441"/>
      <c r="BE62" s="441"/>
      <c r="BF62" s="441"/>
      <c r="BG62" s="441"/>
    </row>
    <row r="63" spans="13:97" ht="11.25" customHeight="1" x14ac:dyDescent="0.15">
      <c r="AJ63" s="441"/>
      <c r="AK63" s="441"/>
      <c r="AL63" s="441"/>
      <c r="AM63" s="441"/>
      <c r="AN63" s="441"/>
      <c r="AO63" s="441"/>
      <c r="AP63" s="441"/>
      <c r="AR63" s="441"/>
      <c r="BA63" s="441"/>
      <c r="BB63" s="441"/>
      <c r="BC63" s="441"/>
      <c r="BD63" s="441"/>
      <c r="BE63" s="441"/>
      <c r="BF63" s="441"/>
      <c r="BG63" s="441"/>
    </row>
  </sheetData>
  <mergeCells count="138">
    <mergeCell ref="CP32:CP42"/>
    <mergeCell ref="CQ32:CQ42"/>
    <mergeCell ref="CR32:CR42"/>
    <mergeCell ref="AK7:AK23"/>
    <mergeCell ref="AL7:AL23"/>
    <mergeCell ref="AM7:AM23"/>
    <mergeCell ref="AN9:AN25"/>
    <mergeCell ref="AO9:AO25"/>
    <mergeCell ref="AP9:AP25"/>
    <mergeCell ref="CM11:CM27"/>
    <mergeCell ref="CN11:CN27"/>
    <mergeCell ref="CP13:CP29"/>
    <mergeCell ref="CO11:CO27"/>
    <mergeCell ref="BW23:BW47"/>
    <mergeCell ref="BX23:BX47"/>
    <mergeCell ref="BY24:BY49"/>
    <mergeCell ref="BZ24:BZ49"/>
    <mergeCell ref="CA24:CA49"/>
    <mergeCell ref="AZ11:AZ22"/>
    <mergeCell ref="AV25:AV36"/>
    <mergeCell ref="AW27:AW38"/>
    <mergeCell ref="AX27:AX38"/>
    <mergeCell ref="AY27:AY38"/>
    <mergeCell ref="AZ27:AZ38"/>
    <mergeCell ref="CD4:CK4"/>
    <mergeCell ref="CM4:CR4"/>
    <mergeCell ref="BW11:BW19"/>
    <mergeCell ref="BX11:BX19"/>
    <mergeCell ref="BY13:BY21"/>
    <mergeCell ref="BZ13:BZ21"/>
    <mergeCell ref="CA13:CA21"/>
    <mergeCell ref="BI4:BK4"/>
    <mergeCell ref="CD7:CD18"/>
    <mergeCell ref="CE7:CE18"/>
    <mergeCell ref="CF7:CF18"/>
    <mergeCell ref="CG7:CG18"/>
    <mergeCell ref="CH9:CH20"/>
    <mergeCell ref="CI9:CI20"/>
    <mergeCell ref="CJ9:CJ20"/>
    <mergeCell ref="CK9:CK20"/>
    <mergeCell ref="CQ13:CQ29"/>
    <mergeCell ref="CR13:CR29"/>
    <mergeCell ref="BM4:BT4"/>
    <mergeCell ref="BT26:BT33"/>
    <mergeCell ref="BP16:BP23"/>
    <mergeCell ref="CM31:CM39"/>
    <mergeCell ref="CN31:CN39"/>
    <mergeCell ref="CO31:CO39"/>
    <mergeCell ref="BV4:CA4"/>
    <mergeCell ref="BQ7:BQ22"/>
    <mergeCell ref="BR7:BR22"/>
    <mergeCell ref="BS7:BS22"/>
    <mergeCell ref="BT7:BT22"/>
    <mergeCell ref="BM27:BM38"/>
    <mergeCell ref="BN27:BN38"/>
    <mergeCell ref="BO27:BO38"/>
    <mergeCell ref="BP27:BP38"/>
    <mergeCell ref="BV11:BV19"/>
    <mergeCell ref="BV23:BV47"/>
    <mergeCell ref="BM16:BM23"/>
    <mergeCell ref="BN16:BN23"/>
    <mergeCell ref="BO16:BO23"/>
    <mergeCell ref="BQ26:BQ33"/>
    <mergeCell ref="BR26:BR33"/>
    <mergeCell ref="BS26:BS33"/>
    <mergeCell ref="BI8:BK20"/>
    <mergeCell ref="BB4:BG4"/>
    <mergeCell ref="BB13:BB25"/>
    <mergeCell ref="BC13:BC25"/>
    <mergeCell ref="BD13:BD25"/>
    <mergeCell ref="BE15:BE27"/>
    <mergeCell ref="BF15:BF27"/>
    <mergeCell ref="BG15:BG27"/>
    <mergeCell ref="AK4:AP4"/>
    <mergeCell ref="AS4:AZ4"/>
    <mergeCell ref="AS9:AS20"/>
    <mergeCell ref="AT9:AT20"/>
    <mergeCell ref="AU9:AU20"/>
    <mergeCell ref="AV9:AV20"/>
    <mergeCell ref="AW11:AW22"/>
    <mergeCell ref="AX11:AX22"/>
    <mergeCell ref="AY11:AY22"/>
    <mergeCell ref="AS25:AS36"/>
    <mergeCell ref="AT25:AT36"/>
    <mergeCell ref="AU25:AU36"/>
    <mergeCell ref="W7:W23"/>
    <mergeCell ref="U27:U35"/>
    <mergeCell ref="V27:V35"/>
    <mergeCell ref="W27:W35"/>
    <mergeCell ref="AI9:AI20"/>
    <mergeCell ref="X27:X35"/>
    <mergeCell ref="Z9:Z25"/>
    <mergeCell ref="X7:X23"/>
    <mergeCell ref="AB22:AB29"/>
    <mergeCell ref="AC22:AC29"/>
    <mergeCell ref="AD22:AD29"/>
    <mergeCell ref="AE22:AE29"/>
    <mergeCell ref="AF24:AF31"/>
    <mergeCell ref="AG24:AG31"/>
    <mergeCell ref="A1:K1"/>
    <mergeCell ref="M1:CS1"/>
    <mergeCell ref="AB2:AE2"/>
    <mergeCell ref="AF2:AG2"/>
    <mergeCell ref="AS2:AV2"/>
    <mergeCell ref="AW2:AX2"/>
    <mergeCell ref="BM2:BP2"/>
    <mergeCell ref="BQ2:BR2"/>
    <mergeCell ref="CD2:CG2"/>
    <mergeCell ref="CH2:CI2"/>
    <mergeCell ref="CJ2:CK2"/>
    <mergeCell ref="AH2:AI2"/>
    <mergeCell ref="AY2:AZ2"/>
    <mergeCell ref="BS2:BT2"/>
    <mergeCell ref="BI2:BK3"/>
    <mergeCell ref="N4:Q4"/>
    <mergeCell ref="S9:S25"/>
    <mergeCell ref="AB7:AB18"/>
    <mergeCell ref="AC7:AC18"/>
    <mergeCell ref="AD7:AD18"/>
    <mergeCell ref="AE7:AE18"/>
    <mergeCell ref="N27:N35"/>
    <mergeCell ref="O27:O35"/>
    <mergeCell ref="P27:P35"/>
    <mergeCell ref="Q27:Q35"/>
    <mergeCell ref="S29:S37"/>
    <mergeCell ref="U4:X4"/>
    <mergeCell ref="AB4:AI4"/>
    <mergeCell ref="AF9:AF20"/>
    <mergeCell ref="AG9:AG20"/>
    <mergeCell ref="AH9:AH20"/>
    <mergeCell ref="AH24:AH31"/>
    <mergeCell ref="AI24:AI31"/>
    <mergeCell ref="N7:N23"/>
    <mergeCell ref="O7:O23"/>
    <mergeCell ref="P7:P23"/>
    <mergeCell ref="Q7:Q23"/>
    <mergeCell ref="U7:U23"/>
    <mergeCell ref="V7:V2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02C41-2636-FE46-9260-411A5260DFA2}">
  <sheetPr codeName="Sheet16">
    <tabColor theme="4"/>
  </sheetPr>
  <dimension ref="A1:DF58"/>
  <sheetViews>
    <sheetView topLeftCell="BN43" zoomScale="69" zoomScaleNormal="69" workbookViewId="0">
      <selection activeCell="BS53" sqref="BS53"/>
    </sheetView>
  </sheetViews>
  <sheetFormatPr baseColWidth="10" defaultColWidth="6.83203125" defaultRowHeight="11.25" customHeight="1" x14ac:dyDescent="0.15"/>
  <cols>
    <col min="1" max="1" width="10.5" style="161" hidden="1" customWidth="1"/>
    <col min="2" max="2" width="8.5" style="161" hidden="1" customWidth="1"/>
    <col min="3" max="3" width="31.5" style="161" hidden="1" customWidth="1"/>
    <col min="4" max="5" width="14.5" style="161" hidden="1" customWidth="1"/>
    <col min="6" max="6" width="14.1640625" style="161" hidden="1" customWidth="1"/>
    <col min="7" max="7" width="10.1640625" style="161" hidden="1" customWidth="1"/>
    <col min="8" max="8" width="14.5" style="161" hidden="1" customWidth="1"/>
    <col min="9" max="9" width="15.5" style="161" hidden="1" customWidth="1"/>
    <col min="10" max="10" width="12" style="161" hidden="1" customWidth="1"/>
    <col min="11" max="11" width="14.5" style="161" hidden="1" customWidth="1"/>
    <col min="12" max="12" width="3.83203125" style="183" hidden="1" customWidth="1"/>
    <col min="13" max="13" width="12.5" style="161" customWidth="1"/>
    <col min="14" max="14" width="19.1640625" style="161" bestFit="1" customWidth="1"/>
    <col min="15" max="15" width="18.5" style="161" customWidth="1"/>
    <col min="16" max="16" width="19.5" style="161" customWidth="1"/>
    <col min="17" max="17" width="19.1640625" style="161" bestFit="1" customWidth="1"/>
    <col min="18" max="19" width="20.5" style="161" customWidth="1"/>
    <col min="20" max="20" width="12.5" style="161" customWidth="1"/>
    <col min="21" max="21" width="19.1640625" style="161" bestFit="1" customWidth="1"/>
    <col min="22" max="22" width="18.5" style="161" customWidth="1"/>
    <col min="23" max="23" width="19.5" style="161" customWidth="1"/>
    <col min="24" max="24" width="18.33203125" style="161" customWidth="1"/>
    <col min="25" max="25" width="18.1640625" style="161" customWidth="1"/>
    <col min="26" max="26" width="16.83203125" style="161" customWidth="1"/>
    <col min="27" max="27" width="12.5" style="161" customWidth="1"/>
    <col min="28" max="35" width="18.5" style="161" customWidth="1"/>
    <col min="36" max="36" width="10.83203125" style="161" bestFit="1" customWidth="1"/>
    <col min="37" max="40" width="18.5" style="161" customWidth="1"/>
    <col min="41" max="41" width="19.83203125" style="180" customWidth="1"/>
    <col min="42" max="42" width="18.5" style="161" customWidth="1"/>
    <col min="43" max="43" width="23.1640625" style="161" bestFit="1" customWidth="1"/>
    <col min="44" max="44" width="12.5" style="161" customWidth="1"/>
    <col min="45" max="52" width="18.5" style="161" customWidth="1"/>
    <col min="53" max="53" width="12.5" style="161" customWidth="1"/>
    <col min="54" max="59" width="18.5" style="161" customWidth="1"/>
    <col min="60" max="60" width="23.1640625" style="180" bestFit="1" customWidth="1"/>
    <col min="61" max="61" width="12.5" style="161" customWidth="1"/>
    <col min="62" max="69" width="18.5" style="161" customWidth="1"/>
    <col min="70" max="70" width="12.5" style="161" customWidth="1"/>
    <col min="71" max="76" width="18.5" style="161" customWidth="1"/>
    <col min="77" max="77" width="23.1640625" style="180" bestFit="1" customWidth="1"/>
    <col min="78" max="92" width="18.5" style="161" customWidth="1"/>
    <col min="93" max="93" width="23.1640625" style="180" bestFit="1" customWidth="1"/>
    <col min="94" max="109" width="18.5" style="161" customWidth="1"/>
    <col min="110" max="110" width="23.1640625" style="180" bestFit="1" customWidth="1"/>
    <col min="111" max="16384" width="6.83203125" style="161"/>
  </cols>
  <sheetData>
    <row r="1" spans="1:110" ht="15" customHeight="1" x14ac:dyDescent="0.15">
      <c r="A1" s="1402" t="s">
        <v>67</v>
      </c>
      <c r="B1" s="1402"/>
      <c r="C1" s="1402"/>
      <c r="D1" s="1402"/>
      <c r="E1" s="1402"/>
      <c r="F1" s="1402"/>
      <c r="G1" s="1402"/>
      <c r="H1" s="1402"/>
      <c r="I1" s="1402"/>
      <c r="J1" s="1402"/>
      <c r="K1" s="1403"/>
      <c r="M1" s="1913"/>
      <c r="N1" s="1913"/>
      <c r="O1" s="1913"/>
      <c r="P1" s="1913"/>
      <c r="Q1" s="1913"/>
      <c r="R1" s="1913"/>
      <c r="S1" s="1913"/>
      <c r="T1" s="1913"/>
      <c r="U1" s="1913"/>
      <c r="V1" s="1913"/>
      <c r="W1" s="1913"/>
      <c r="X1" s="1913"/>
      <c r="Y1" s="1913"/>
      <c r="Z1" s="1913"/>
      <c r="AA1" s="1913"/>
      <c r="AB1" s="1913"/>
      <c r="AC1" s="1913"/>
      <c r="AD1" s="1913"/>
      <c r="AE1" s="1913"/>
      <c r="AF1" s="1913"/>
      <c r="AG1" s="1913"/>
      <c r="AH1" s="1913"/>
      <c r="AI1" s="1913"/>
      <c r="AJ1" s="1913"/>
      <c r="AK1" s="1913"/>
      <c r="AL1" s="1913"/>
      <c r="AM1" s="1913"/>
      <c r="AN1" s="1913"/>
      <c r="AO1" s="1913"/>
      <c r="AP1" s="1913"/>
      <c r="AQ1" s="1913"/>
      <c r="AR1" s="1913"/>
      <c r="AS1" s="1913"/>
      <c r="AT1" s="1913"/>
      <c r="AU1" s="1913"/>
      <c r="AV1" s="1913"/>
      <c r="AW1" s="1913"/>
      <c r="AX1" s="1913"/>
      <c r="AY1" s="1913"/>
      <c r="AZ1" s="1913"/>
      <c r="BA1" s="1913"/>
      <c r="BB1" s="1913"/>
      <c r="BC1" s="1913"/>
      <c r="BD1" s="1913"/>
      <c r="BE1" s="1913"/>
      <c r="BF1" s="1913"/>
      <c r="BG1" s="1913"/>
      <c r="BH1" s="1913"/>
      <c r="BI1" s="1913"/>
      <c r="BJ1" s="1913"/>
      <c r="BK1" s="1913"/>
      <c r="BL1" s="1913"/>
      <c r="BM1" s="1913"/>
      <c r="BN1" s="1913"/>
      <c r="BO1" s="1913"/>
      <c r="BP1" s="1913"/>
      <c r="BQ1" s="1913"/>
      <c r="BR1" s="1913"/>
      <c r="BS1" s="1913"/>
      <c r="BT1" s="1913"/>
      <c r="BU1" s="1913"/>
      <c r="BV1" s="1913"/>
      <c r="BW1" s="1913"/>
      <c r="BX1" s="1913"/>
      <c r="BY1" s="1913"/>
      <c r="BZ1" s="1913"/>
      <c r="CA1" s="1913"/>
      <c r="CB1" s="1913"/>
      <c r="CC1" s="1913"/>
      <c r="CD1" s="1913"/>
      <c r="CE1" s="1913"/>
      <c r="CF1" s="1913"/>
      <c r="CG1" s="1913"/>
      <c r="CH1" s="1913"/>
      <c r="CI1" s="1913"/>
      <c r="CJ1" s="1913"/>
      <c r="CK1" s="1913"/>
      <c r="CL1" s="1913"/>
      <c r="CM1" s="1913"/>
      <c r="CN1" s="1913"/>
      <c r="CO1" s="1913"/>
      <c r="CP1" s="1913"/>
      <c r="CQ1" s="1913"/>
      <c r="CR1" s="1913"/>
      <c r="CS1" s="1913"/>
      <c r="CT1" s="1913"/>
      <c r="CU1" s="1913"/>
      <c r="CV1" s="1913"/>
      <c r="CW1" s="1913"/>
      <c r="CX1" s="1913"/>
      <c r="CY1" s="1913"/>
      <c r="CZ1" s="1913"/>
      <c r="DA1" s="1913"/>
      <c r="DB1" s="1913"/>
      <c r="DC1" s="1913"/>
      <c r="DD1" s="1913"/>
      <c r="DE1" s="1913"/>
      <c r="DF1" s="1914"/>
    </row>
    <row r="2" spans="1:110" ht="20" thickBot="1" x14ac:dyDescent="0.2">
      <c r="A2" s="336"/>
      <c r="B2" s="336"/>
      <c r="C2" s="336"/>
      <c r="D2" s="336"/>
      <c r="E2" s="336"/>
      <c r="F2" s="336"/>
      <c r="G2" s="336"/>
      <c r="H2" s="336"/>
      <c r="I2" s="336"/>
      <c r="J2" s="336"/>
      <c r="K2" s="337"/>
      <c r="M2" s="1140"/>
      <c r="N2" s="1776" t="s">
        <v>69</v>
      </c>
      <c r="O2" s="1776"/>
      <c r="P2" s="192"/>
      <c r="Q2" s="192"/>
      <c r="R2" s="192"/>
      <c r="S2" s="192"/>
      <c r="T2" s="192"/>
      <c r="U2" s="1776" t="s">
        <v>69</v>
      </c>
      <c r="V2" s="1776"/>
      <c r="W2" s="192"/>
      <c r="X2" s="192"/>
      <c r="Y2" s="192"/>
      <c r="Z2" s="192"/>
      <c r="AA2" s="192"/>
      <c r="AB2" s="1915"/>
      <c r="AC2" s="1915"/>
      <c r="AD2" s="1915"/>
      <c r="AE2" s="1915"/>
      <c r="AF2" s="1916" t="s">
        <v>17</v>
      </c>
      <c r="AG2" s="1916"/>
      <c r="AH2" s="1919" t="s">
        <v>69</v>
      </c>
      <c r="AI2" s="1922"/>
      <c r="AJ2" s="206"/>
      <c r="AK2" s="206"/>
      <c r="AL2" s="206"/>
      <c r="AM2" s="206"/>
      <c r="AN2" s="206"/>
      <c r="AO2" s="276"/>
      <c r="AP2" s="1917"/>
      <c r="AQ2" s="1917"/>
      <c r="AR2" s="1917"/>
      <c r="AS2" s="1917"/>
      <c r="AT2" s="1917"/>
      <c r="AU2" s="1917"/>
      <c r="AV2" s="1917"/>
      <c r="AW2" s="1918" t="s">
        <v>17</v>
      </c>
      <c r="AX2" s="1918"/>
      <c r="AY2" s="1949" t="s">
        <v>69</v>
      </c>
      <c r="AZ2" s="1950"/>
      <c r="BA2" s="1139"/>
      <c r="BB2" s="206"/>
      <c r="BC2" s="206"/>
      <c r="BD2" s="206"/>
      <c r="BE2" s="206"/>
      <c r="BF2" s="206"/>
      <c r="BG2" s="867"/>
      <c r="BH2" s="276"/>
      <c r="BI2" s="1139"/>
      <c r="BJ2" s="1915"/>
      <c r="BK2" s="1915"/>
      <c r="BL2" s="1915"/>
      <c r="BM2" s="1915"/>
      <c r="BN2" s="1916" t="s">
        <v>17</v>
      </c>
      <c r="BO2" s="1916"/>
      <c r="BP2" s="1919" t="s">
        <v>69</v>
      </c>
      <c r="BQ2" s="1920"/>
      <c r="BR2" s="1139"/>
      <c r="BS2" s="206"/>
      <c r="BT2" s="206"/>
      <c r="BU2" s="206"/>
      <c r="BV2" s="206"/>
      <c r="BW2" s="206"/>
      <c r="BX2" s="206"/>
      <c r="BY2" s="276"/>
      <c r="BZ2" s="1915"/>
      <c r="CA2" s="1915"/>
      <c r="CB2" s="1915"/>
      <c r="CC2" s="1915"/>
      <c r="CD2" s="1916" t="s">
        <v>17</v>
      </c>
      <c r="CE2" s="1916"/>
      <c r="CF2" s="1916" t="s">
        <v>69</v>
      </c>
      <c r="CG2" s="1916"/>
      <c r="CH2" s="1138"/>
      <c r="CI2" s="1138"/>
      <c r="CJ2" s="1138"/>
      <c r="CK2" s="1138"/>
      <c r="CL2" s="1138"/>
      <c r="CM2" s="1138"/>
      <c r="CN2" s="1138"/>
      <c r="CO2" s="257"/>
      <c r="CP2" s="1138"/>
      <c r="CQ2" s="1915"/>
      <c r="CR2" s="1915"/>
      <c r="CS2" s="1915"/>
      <c r="CT2" s="1915"/>
      <c r="CU2" s="1916" t="s">
        <v>17</v>
      </c>
      <c r="CV2" s="1916"/>
      <c r="CW2" s="1916" t="s">
        <v>69</v>
      </c>
      <c r="CX2" s="1916"/>
      <c r="CY2" s="1138"/>
      <c r="CZ2" s="1138"/>
      <c r="DA2" s="1138"/>
      <c r="DB2" s="1138"/>
      <c r="DC2" s="1138"/>
      <c r="DD2" s="1138"/>
      <c r="DE2" s="1138"/>
      <c r="DF2" s="868"/>
    </row>
    <row r="3" spans="1:110" s="246" customFormat="1" ht="61.5" customHeight="1" thickBot="1" x14ac:dyDescent="0.25">
      <c r="A3" s="244" t="s">
        <v>70</v>
      </c>
      <c r="B3" s="244" t="s">
        <v>71</v>
      </c>
      <c r="C3" s="244" t="s">
        <v>72</v>
      </c>
      <c r="D3" s="244" t="s">
        <v>73</v>
      </c>
      <c r="E3" s="244" t="s">
        <v>74</v>
      </c>
      <c r="F3" s="244" t="s">
        <v>75</v>
      </c>
      <c r="G3" s="244" t="s">
        <v>76</v>
      </c>
      <c r="H3" s="244" t="s">
        <v>77</v>
      </c>
      <c r="I3" s="244" t="s">
        <v>78</v>
      </c>
      <c r="J3" s="244" t="s">
        <v>79</v>
      </c>
      <c r="K3" s="244" t="s">
        <v>80</v>
      </c>
      <c r="L3" s="245"/>
      <c r="N3" s="680" t="s">
        <v>89</v>
      </c>
      <c r="O3" s="680" t="s">
        <v>90</v>
      </c>
      <c r="P3" s="680" t="s">
        <v>83</v>
      </c>
      <c r="Q3" s="680">
        <v>208</v>
      </c>
      <c r="R3" s="680">
        <v>209</v>
      </c>
      <c r="S3" s="680" t="s">
        <v>82</v>
      </c>
      <c r="T3" s="236" t="s">
        <v>84</v>
      </c>
      <c r="U3" s="680" t="s">
        <v>89</v>
      </c>
      <c r="V3" s="680" t="s">
        <v>90</v>
      </c>
      <c r="W3" s="680" t="s">
        <v>83</v>
      </c>
      <c r="X3" s="680">
        <v>208</v>
      </c>
      <c r="Y3" s="680">
        <v>209</v>
      </c>
      <c r="Z3" s="680" t="s">
        <v>82</v>
      </c>
      <c r="AA3" s="234" t="s">
        <v>84</v>
      </c>
      <c r="AB3" s="843" t="s">
        <v>85</v>
      </c>
      <c r="AC3" s="843" t="s">
        <v>769</v>
      </c>
      <c r="AD3" s="843" t="s">
        <v>83</v>
      </c>
      <c r="AE3" s="843" t="s">
        <v>82</v>
      </c>
      <c r="AF3" s="843" t="s">
        <v>87</v>
      </c>
      <c r="AG3" s="843" t="s">
        <v>88</v>
      </c>
      <c r="AH3" s="843" t="s">
        <v>89</v>
      </c>
      <c r="AI3" s="844" t="s">
        <v>90</v>
      </c>
      <c r="AJ3" s="233" t="s">
        <v>84</v>
      </c>
      <c r="AK3" s="805" t="s">
        <v>91</v>
      </c>
      <c r="AL3" s="805" t="s">
        <v>92</v>
      </c>
      <c r="AM3" s="805" t="s">
        <v>97</v>
      </c>
      <c r="AN3" s="805" t="s">
        <v>94</v>
      </c>
      <c r="AO3" s="805" t="s">
        <v>95</v>
      </c>
      <c r="AP3" s="854" t="s">
        <v>96</v>
      </c>
      <c r="AQ3" s="848"/>
      <c r="AR3" s="236" t="s">
        <v>84</v>
      </c>
      <c r="AS3" s="857" t="s">
        <v>85</v>
      </c>
      <c r="AT3" s="855" t="s">
        <v>769</v>
      </c>
      <c r="AU3" s="855" t="s">
        <v>83</v>
      </c>
      <c r="AV3" s="855" t="s">
        <v>82</v>
      </c>
      <c r="AW3" s="856" t="s">
        <v>87</v>
      </c>
      <c r="AX3" s="856" t="s">
        <v>88</v>
      </c>
      <c r="AY3" s="856" t="s">
        <v>89</v>
      </c>
      <c r="AZ3" s="864" t="s">
        <v>90</v>
      </c>
      <c r="BA3" s="233" t="s">
        <v>84</v>
      </c>
      <c r="BB3" s="749" t="s">
        <v>91</v>
      </c>
      <c r="BC3" s="749" t="s">
        <v>92</v>
      </c>
      <c r="BD3" s="749" t="s">
        <v>97</v>
      </c>
      <c r="BE3" s="749" t="s">
        <v>94</v>
      </c>
      <c r="BF3" s="749" t="s">
        <v>95</v>
      </c>
      <c r="BG3" s="730" t="s">
        <v>96</v>
      </c>
      <c r="BH3" s="259"/>
      <c r="BI3" s="233" t="s">
        <v>84</v>
      </c>
      <c r="BJ3" s="843" t="s">
        <v>85</v>
      </c>
      <c r="BK3" s="843" t="s">
        <v>769</v>
      </c>
      <c r="BL3" s="843" t="s">
        <v>83</v>
      </c>
      <c r="BM3" s="843" t="s">
        <v>82</v>
      </c>
      <c r="BN3" s="843" t="s">
        <v>87</v>
      </c>
      <c r="BO3" s="843" t="s">
        <v>88</v>
      </c>
      <c r="BP3" s="843" t="s">
        <v>89</v>
      </c>
      <c r="BQ3" s="843" t="s">
        <v>90</v>
      </c>
      <c r="BR3" s="233" t="s">
        <v>84</v>
      </c>
      <c r="BS3" s="749" t="s">
        <v>91</v>
      </c>
      <c r="BT3" s="749" t="s">
        <v>92</v>
      </c>
      <c r="BU3" s="749" t="s">
        <v>97</v>
      </c>
      <c r="BV3" s="749" t="s">
        <v>94</v>
      </c>
      <c r="BW3" s="749" t="s">
        <v>95</v>
      </c>
      <c r="BX3" s="730" t="s">
        <v>96</v>
      </c>
      <c r="BY3" s="259"/>
      <c r="BZ3" s="843" t="s">
        <v>85</v>
      </c>
      <c r="CA3" s="843" t="s">
        <v>769</v>
      </c>
      <c r="CB3" s="843" t="s">
        <v>83</v>
      </c>
      <c r="CC3" s="843" t="s">
        <v>82</v>
      </c>
      <c r="CD3" s="843" t="s">
        <v>87</v>
      </c>
      <c r="CE3" s="843" t="s">
        <v>88</v>
      </c>
      <c r="CF3" s="843" t="s">
        <v>89</v>
      </c>
      <c r="CG3" s="843" t="s">
        <v>90</v>
      </c>
      <c r="CH3" s="197" t="s">
        <v>84</v>
      </c>
      <c r="CI3" s="749" t="s">
        <v>91</v>
      </c>
      <c r="CJ3" s="749" t="s">
        <v>92</v>
      </c>
      <c r="CK3" s="749" t="s">
        <v>97</v>
      </c>
      <c r="CL3" s="749" t="s">
        <v>94</v>
      </c>
      <c r="CM3" s="749" t="s">
        <v>95</v>
      </c>
      <c r="CN3" s="730" t="s">
        <v>96</v>
      </c>
      <c r="CO3" s="259"/>
      <c r="CP3" s="197" t="s">
        <v>84</v>
      </c>
      <c r="CQ3" s="843" t="s">
        <v>85</v>
      </c>
      <c r="CR3" s="843" t="s">
        <v>769</v>
      </c>
      <c r="CS3" s="843" t="s">
        <v>83</v>
      </c>
      <c r="CT3" s="843" t="s">
        <v>82</v>
      </c>
      <c r="CU3" s="843" t="s">
        <v>87</v>
      </c>
      <c r="CV3" s="843" t="s">
        <v>88</v>
      </c>
      <c r="CW3" s="843" t="s">
        <v>89</v>
      </c>
      <c r="CX3" s="843" t="s">
        <v>90</v>
      </c>
      <c r="CY3" s="197" t="s">
        <v>84</v>
      </c>
      <c r="CZ3" s="749" t="s">
        <v>91</v>
      </c>
      <c r="DA3" s="749" t="s">
        <v>92</v>
      </c>
      <c r="DB3" s="749" t="s">
        <v>97</v>
      </c>
      <c r="DC3" s="749" t="s">
        <v>94</v>
      </c>
      <c r="DD3" s="749" t="s">
        <v>95</v>
      </c>
      <c r="DE3" s="730" t="s">
        <v>96</v>
      </c>
      <c r="DF3" s="236"/>
    </row>
    <row r="4" spans="1:110" ht="42" thickBot="1" x14ac:dyDescent="0.3">
      <c r="A4" s="188" t="s">
        <v>98</v>
      </c>
      <c r="B4" s="189">
        <v>1</v>
      </c>
      <c r="C4" s="184" t="s">
        <v>99</v>
      </c>
      <c r="D4" s="189"/>
      <c r="E4" s="189">
        <v>9</v>
      </c>
      <c r="F4" s="189">
        <v>68</v>
      </c>
      <c r="G4" s="190">
        <v>8</v>
      </c>
      <c r="H4" s="186" t="s">
        <v>100</v>
      </c>
      <c r="I4" s="186" t="s">
        <v>101</v>
      </c>
      <c r="J4" s="186" t="s">
        <v>102</v>
      </c>
      <c r="K4" s="186" t="s">
        <v>103</v>
      </c>
      <c r="N4" s="1430" t="s">
        <v>878</v>
      </c>
      <c r="O4" s="1422"/>
      <c r="P4" s="1422"/>
      <c r="Q4" s="1422"/>
      <c r="R4" s="1422"/>
      <c r="S4" s="1423"/>
      <c r="T4" s="801"/>
      <c r="U4" s="1754" t="s">
        <v>879</v>
      </c>
      <c r="V4" s="1762"/>
      <c r="W4" s="1762"/>
      <c r="X4" s="1762"/>
      <c r="Y4" s="1762"/>
      <c r="Z4" s="1924"/>
      <c r="AA4" s="776"/>
      <c r="AB4" s="1730" t="s">
        <v>880</v>
      </c>
      <c r="AC4" s="1763"/>
      <c r="AD4" s="1763"/>
      <c r="AE4" s="1763"/>
      <c r="AF4" s="1763"/>
      <c r="AG4" s="1763"/>
      <c r="AH4" s="1763"/>
      <c r="AI4" s="1795"/>
      <c r="AJ4" s="860"/>
      <c r="AK4" s="1941" t="s">
        <v>881</v>
      </c>
      <c r="AL4" s="1942"/>
      <c r="AM4" s="1942"/>
      <c r="AN4" s="1942"/>
      <c r="AO4" s="1942"/>
      <c r="AP4" s="1943"/>
      <c r="AQ4" s="199" t="s">
        <v>882</v>
      </c>
      <c r="AR4" s="859"/>
      <c r="AS4" s="1730" t="s">
        <v>883</v>
      </c>
      <c r="AT4" s="1763"/>
      <c r="AU4" s="1763"/>
      <c r="AV4" s="1763"/>
      <c r="AW4" s="1763"/>
      <c r="AX4" s="1763"/>
      <c r="AY4" s="1763"/>
      <c r="AZ4" s="1763"/>
      <c r="BA4" s="859"/>
      <c r="BB4" s="1730" t="s">
        <v>884</v>
      </c>
      <c r="BC4" s="1763"/>
      <c r="BD4" s="1763"/>
      <c r="BE4" s="1763"/>
      <c r="BF4" s="1763"/>
      <c r="BG4" s="1763"/>
      <c r="BH4" s="858" t="s">
        <v>885</v>
      </c>
      <c r="BI4" s="859"/>
      <c r="BJ4" s="1730" t="s">
        <v>886</v>
      </c>
      <c r="BK4" s="1763"/>
      <c r="BL4" s="1763"/>
      <c r="BM4" s="1763"/>
      <c r="BN4" s="1763"/>
      <c r="BO4" s="1763"/>
      <c r="BP4" s="1763"/>
      <c r="BQ4" s="1795"/>
      <c r="BR4" s="859"/>
      <c r="BS4" s="1730" t="s">
        <v>887</v>
      </c>
      <c r="BT4" s="1763"/>
      <c r="BU4" s="1763"/>
      <c r="BV4" s="1763"/>
      <c r="BW4" s="1763"/>
      <c r="BX4" s="1795"/>
      <c r="BY4" s="253" t="s">
        <v>888</v>
      </c>
      <c r="BZ4" s="1730" t="s">
        <v>889</v>
      </c>
      <c r="CA4" s="1763"/>
      <c r="CB4" s="1763"/>
      <c r="CC4" s="1763"/>
      <c r="CD4" s="1763"/>
      <c r="CE4" s="1763"/>
      <c r="CF4" s="1763"/>
      <c r="CG4" s="1795"/>
      <c r="CI4" s="1730" t="s">
        <v>890</v>
      </c>
      <c r="CJ4" s="1763"/>
      <c r="CK4" s="1763"/>
      <c r="CL4" s="1763"/>
      <c r="CM4" s="1763"/>
      <c r="CN4" s="1795"/>
      <c r="CO4" s="253" t="s">
        <v>891</v>
      </c>
      <c r="CQ4" s="1730" t="s">
        <v>892</v>
      </c>
      <c r="CR4" s="1763"/>
      <c r="CS4" s="1763"/>
      <c r="CT4" s="1763"/>
      <c r="CU4" s="1763"/>
      <c r="CV4" s="1763"/>
      <c r="CW4" s="1763"/>
      <c r="CX4" s="1795"/>
      <c r="CZ4" s="1730" t="s">
        <v>893</v>
      </c>
      <c r="DA4" s="1763"/>
      <c r="DB4" s="1763"/>
      <c r="DC4" s="1763"/>
      <c r="DD4" s="1763"/>
      <c r="DE4" s="1795"/>
      <c r="DF4" s="253" t="s">
        <v>894</v>
      </c>
    </row>
    <row r="5" spans="1:110" ht="12.75" customHeight="1" x14ac:dyDescent="0.2">
      <c r="A5" s="188" t="s">
        <v>98</v>
      </c>
      <c r="B5" s="189">
        <v>1</v>
      </c>
      <c r="C5" s="189" t="s">
        <v>121</v>
      </c>
      <c r="D5" s="189"/>
      <c r="E5" s="189"/>
      <c r="F5" s="189">
        <v>68</v>
      </c>
      <c r="G5" s="189"/>
      <c r="H5" s="186" t="s">
        <v>122</v>
      </c>
      <c r="I5" s="186" t="s">
        <v>101</v>
      </c>
      <c r="J5" s="186" t="s">
        <v>123</v>
      </c>
      <c r="K5" s="186" t="s">
        <v>103</v>
      </c>
      <c r="M5" s="352">
        <v>0.3125</v>
      </c>
      <c r="N5" s="748" t="s">
        <v>616</v>
      </c>
      <c r="O5" s="837"/>
      <c r="P5" s="162"/>
      <c r="Q5" s="748" t="s">
        <v>895</v>
      </c>
      <c r="R5" s="838"/>
      <c r="S5" s="352"/>
      <c r="T5" s="489">
        <v>0.3125</v>
      </c>
      <c r="U5" s="1101" t="s">
        <v>616</v>
      </c>
      <c r="V5" s="837"/>
      <c r="W5" s="162"/>
      <c r="X5" s="748" t="s">
        <v>896</v>
      </c>
      <c r="Y5" s="162"/>
      <c r="Z5" s="162"/>
      <c r="AA5" s="571">
        <v>0.3125</v>
      </c>
      <c r="AB5" s="1108" t="s">
        <v>477</v>
      </c>
      <c r="AC5" s="434"/>
      <c r="AD5" s="434"/>
      <c r="AE5" s="434"/>
      <c r="AF5" s="434"/>
      <c r="AG5" s="434"/>
      <c r="AI5" s="845"/>
      <c r="AJ5" s="666">
        <v>0.3125</v>
      </c>
      <c r="AK5" s="1110" t="s">
        <v>478</v>
      </c>
      <c r="AL5" s="434"/>
      <c r="AM5" s="434"/>
      <c r="AN5" s="851"/>
      <c r="AO5" s="850"/>
      <c r="AP5" s="849"/>
      <c r="AQ5" s="861"/>
      <c r="AR5" s="666">
        <v>0.3125</v>
      </c>
      <c r="AT5" s="438"/>
      <c r="AU5" s="437"/>
      <c r="AV5" s="437"/>
      <c r="AW5" s="437"/>
      <c r="AX5" s="437"/>
      <c r="AY5" s="437"/>
      <c r="AZ5" s="437"/>
      <c r="BA5" s="666">
        <v>0.3125</v>
      </c>
      <c r="BB5" s="1109" t="s">
        <v>897</v>
      </c>
      <c r="BC5" s="866"/>
      <c r="BD5" s="865"/>
      <c r="BE5" s="435"/>
      <c r="BF5" s="434"/>
      <c r="BG5" s="435"/>
      <c r="BH5" s="434"/>
      <c r="BI5" s="666">
        <v>0.3125</v>
      </c>
      <c r="BJ5" s="434"/>
      <c r="BK5" s="434"/>
      <c r="BL5" s="434"/>
      <c r="BM5" s="436"/>
      <c r="BN5" s="851"/>
      <c r="BO5" s="866"/>
      <c r="BP5" s="851"/>
      <c r="BQ5" s="166"/>
      <c r="BR5" s="666">
        <v>0.3125</v>
      </c>
      <c r="BS5" s="1111" t="s">
        <v>897</v>
      </c>
      <c r="BT5" s="165"/>
      <c r="BU5" s="165"/>
      <c r="BV5" s="165"/>
      <c r="BW5" s="165"/>
      <c r="BX5" s="165"/>
      <c r="BY5" s="548"/>
      <c r="BZ5" s="1968" t="s">
        <v>898</v>
      </c>
      <c r="CA5" s="1954"/>
      <c r="CB5" s="1954"/>
      <c r="CC5" s="1954"/>
      <c r="CD5" s="1954"/>
      <c r="CE5" s="1954"/>
      <c r="CF5" s="1954"/>
      <c r="CG5" s="1954"/>
      <c r="CH5" s="666">
        <v>0.3125</v>
      </c>
      <c r="CI5" s="165"/>
      <c r="CJ5" s="165"/>
      <c r="CK5" s="165"/>
      <c r="CL5" s="165"/>
      <c r="CM5" s="165"/>
      <c r="CN5" s="165"/>
      <c r="CO5" s="548"/>
      <c r="CP5" s="666">
        <v>0.3125</v>
      </c>
      <c r="CQ5" s="168"/>
      <c r="CR5" s="166"/>
      <c r="CS5" s="166"/>
      <c r="CT5" s="166"/>
      <c r="CU5" s="166"/>
      <c r="CV5" s="166"/>
      <c r="CW5" s="166"/>
      <c r="CX5" s="166"/>
      <c r="CY5" s="666">
        <v>0.3125</v>
      </c>
      <c r="CZ5" s="165"/>
      <c r="DA5" s="165"/>
      <c r="DB5" s="165"/>
      <c r="DC5" s="165"/>
      <c r="DD5" s="165"/>
      <c r="DE5" s="165"/>
      <c r="DF5" s="548"/>
    </row>
    <row r="6" spans="1:110" ht="12.75" customHeight="1" x14ac:dyDescent="0.2">
      <c r="A6" s="188" t="s">
        <v>98</v>
      </c>
      <c r="B6" s="189">
        <v>1</v>
      </c>
      <c r="C6" s="189" t="s">
        <v>131</v>
      </c>
      <c r="D6" s="189"/>
      <c r="E6" s="189">
        <v>9</v>
      </c>
      <c r="F6" s="189">
        <v>68</v>
      </c>
      <c r="G6" s="190">
        <v>8</v>
      </c>
      <c r="H6" s="186" t="s">
        <v>132</v>
      </c>
      <c r="I6" s="186" t="s">
        <v>101</v>
      </c>
      <c r="J6" s="186" t="s">
        <v>102</v>
      </c>
      <c r="K6" s="186" t="s">
        <v>103</v>
      </c>
      <c r="M6" s="278">
        <v>0.32291666666666669</v>
      </c>
      <c r="N6" s="361">
        <v>0.31597222222222221</v>
      </c>
      <c r="O6" s="348">
        <v>0.31944444444444448</v>
      </c>
      <c r="P6" s="348">
        <v>0.32291666666666669</v>
      </c>
      <c r="Q6" s="480"/>
      <c r="R6" s="887"/>
      <c r="S6" s="352"/>
      <c r="T6" s="278">
        <v>0.32291666666666669</v>
      </c>
      <c r="U6" s="348">
        <v>0.31944444444444448</v>
      </c>
      <c r="V6" s="348">
        <v>0.32291666666666669</v>
      </c>
      <c r="W6" s="349">
        <v>0.3263888888888889</v>
      </c>
      <c r="AA6" s="318">
        <v>0.32291666666666669</v>
      </c>
      <c r="AB6" s="1911" t="s">
        <v>899</v>
      </c>
      <c r="AC6" s="1912"/>
      <c r="AD6" s="1912"/>
      <c r="AE6" s="1912"/>
      <c r="AF6" s="1912"/>
      <c r="AG6" s="1912"/>
      <c r="AH6" s="1912"/>
      <c r="AI6" s="1912"/>
      <c r="AJ6" s="676">
        <v>0.32291666666666669</v>
      </c>
      <c r="AK6" s="439"/>
      <c r="AL6" s="439"/>
      <c r="AM6" s="330"/>
      <c r="AN6" s="343"/>
      <c r="AO6" s="642"/>
      <c r="AP6" s="382"/>
      <c r="AQ6" s="667"/>
      <c r="AR6" s="667">
        <v>0.32291666666666669</v>
      </c>
      <c r="AS6" s="1954" t="s">
        <v>900</v>
      </c>
      <c r="AT6" s="1954"/>
      <c r="AU6" s="1954"/>
      <c r="AV6" s="1954"/>
      <c r="AW6" s="1954"/>
      <c r="AX6" s="1954"/>
      <c r="AY6" s="1954"/>
      <c r="AZ6" s="1954"/>
      <c r="BA6" s="667">
        <v>0.32291666666666669</v>
      </c>
      <c r="BB6" s="343"/>
      <c r="BC6" s="764"/>
      <c r="BD6" s="343"/>
      <c r="BE6" s="350"/>
      <c r="BF6" s="314"/>
      <c r="BG6" s="314"/>
      <c r="BH6" s="311"/>
      <c r="BI6" s="667">
        <v>0.32291666666666669</v>
      </c>
      <c r="BJ6"/>
      <c r="BK6"/>
      <c r="BL6"/>
      <c r="BM6"/>
      <c r="BN6"/>
      <c r="BO6"/>
      <c r="BP6"/>
      <c r="BQ6"/>
      <c r="BR6" s="667">
        <v>0.32291666666666669</v>
      </c>
      <c r="BV6" s="165"/>
      <c r="BW6" s="165"/>
      <c r="BX6" s="165"/>
      <c r="BY6" s="165"/>
      <c r="BZ6" s="1968"/>
      <c r="CA6" s="1954"/>
      <c r="CB6" s="1954"/>
      <c r="CC6" s="1954"/>
      <c r="CD6" s="1954"/>
      <c r="CE6" s="1954"/>
      <c r="CF6" s="1954"/>
      <c r="CG6" s="1954"/>
      <c r="CH6" s="667">
        <v>0.32291666666666669</v>
      </c>
      <c r="CI6" s="165"/>
      <c r="CJ6" s="165"/>
      <c r="CK6" s="165"/>
      <c r="CL6" s="165"/>
      <c r="CM6" s="165"/>
      <c r="CN6" s="165"/>
      <c r="CO6" s="165"/>
      <c r="CP6" s="667">
        <v>0.32291666666666669</v>
      </c>
      <c r="CQ6" s="1969" t="s">
        <v>901</v>
      </c>
      <c r="CR6" s="1970"/>
      <c r="CS6" s="1970"/>
      <c r="CT6" s="1970"/>
      <c r="CU6" s="1970"/>
      <c r="CV6" s="1970"/>
      <c r="CW6" s="1970"/>
      <c r="CX6" s="1970"/>
      <c r="CY6" s="667">
        <v>0.32291666666666669</v>
      </c>
      <c r="CZ6" s="165"/>
      <c r="DA6" s="165"/>
      <c r="DB6" s="165"/>
      <c r="DC6" s="165"/>
      <c r="DD6" s="165"/>
      <c r="DE6" s="165"/>
      <c r="DF6" s="174"/>
    </row>
    <row r="7" spans="1:110" ht="12.75" customHeight="1" thickBot="1" x14ac:dyDescent="0.25">
      <c r="A7" s="188" t="s">
        <v>98</v>
      </c>
      <c r="B7" s="189">
        <v>2</v>
      </c>
      <c r="C7" s="189" t="s">
        <v>133</v>
      </c>
      <c r="D7" s="189"/>
      <c r="E7" s="189"/>
      <c r="F7" s="189">
        <v>67</v>
      </c>
      <c r="G7" s="189"/>
      <c r="H7" s="186" t="s">
        <v>100</v>
      </c>
      <c r="I7" s="186" t="s">
        <v>101</v>
      </c>
      <c r="J7" s="186" t="s">
        <v>102</v>
      </c>
      <c r="K7" s="186" t="s">
        <v>103</v>
      </c>
      <c r="M7" s="278">
        <v>0.33333333333333298</v>
      </c>
      <c r="N7" s="1900" t="s">
        <v>902</v>
      </c>
      <c r="O7" s="1935" t="s">
        <v>903</v>
      </c>
      <c r="P7" s="1935" t="s">
        <v>904</v>
      </c>
      <c r="Q7" s="340"/>
      <c r="R7" s="340"/>
      <c r="S7" s="352"/>
      <c r="T7" s="278">
        <v>0.33333333333333298</v>
      </c>
      <c r="U7" s="1900" t="s">
        <v>905</v>
      </c>
      <c r="V7" s="1900" t="s">
        <v>906</v>
      </c>
      <c r="W7" s="1900" t="s">
        <v>907</v>
      </c>
      <c r="AA7" s="318">
        <v>0.33333333333333331</v>
      </c>
      <c r="AB7" s="1912"/>
      <c r="AC7" s="1912"/>
      <c r="AD7" s="1912"/>
      <c r="AE7" s="1912"/>
      <c r="AF7" s="1912"/>
      <c r="AG7" s="1912"/>
      <c r="AH7" s="1912"/>
      <c r="AI7" s="1912"/>
      <c r="AJ7" s="676">
        <v>0.33333333333333331</v>
      </c>
      <c r="AN7" s="782"/>
      <c r="AO7" s="642"/>
      <c r="AP7" s="385"/>
      <c r="AQ7" s="469"/>
      <c r="AR7" s="667">
        <v>0.33333333333333331</v>
      </c>
      <c r="AS7" s="1954"/>
      <c r="AT7" s="1954"/>
      <c r="AU7" s="1954"/>
      <c r="AV7" s="1954"/>
      <c r="AW7" s="1954"/>
      <c r="AX7" s="1954"/>
      <c r="AY7" s="1954"/>
      <c r="AZ7" s="1954"/>
      <c r="BA7" s="667">
        <v>0.33333333333333331</v>
      </c>
      <c r="BB7" s="1951" t="s">
        <v>908</v>
      </c>
      <c r="BC7" s="1951" t="s">
        <v>909</v>
      </c>
      <c r="BD7" s="1955" t="s">
        <v>910</v>
      </c>
      <c r="BE7" s="350"/>
      <c r="BF7" s="312"/>
      <c r="BH7" s="311"/>
      <c r="BI7" s="667">
        <v>0.33333333333333331</v>
      </c>
      <c r="BJ7"/>
      <c r="BK7"/>
      <c r="BL7"/>
      <c r="BM7"/>
      <c r="BN7"/>
      <c r="BO7"/>
      <c r="BP7"/>
      <c r="BQ7"/>
      <c r="BR7" s="667">
        <v>0.33333333333333331</v>
      </c>
      <c r="BS7" s="1960" t="s">
        <v>911</v>
      </c>
      <c r="BT7" s="1960" t="s">
        <v>912</v>
      </c>
      <c r="BU7" s="1963" t="s">
        <v>913</v>
      </c>
      <c r="BV7" s="350"/>
      <c r="BW7" s="312"/>
      <c r="BY7" s="211"/>
      <c r="BZ7" s="1968"/>
      <c r="CA7" s="1954"/>
      <c r="CB7" s="1954"/>
      <c r="CC7" s="1954"/>
      <c r="CD7" s="1954"/>
      <c r="CE7" s="1954"/>
      <c r="CF7" s="1954"/>
      <c r="CG7" s="1954"/>
      <c r="CH7" s="667">
        <v>0.33333333333333331</v>
      </c>
      <c r="CI7" s="200"/>
      <c r="CJ7" s="200"/>
      <c r="CK7" s="200"/>
      <c r="CL7" s="200"/>
      <c r="CM7" s="200"/>
      <c r="CN7" s="200"/>
      <c r="CO7" s="211"/>
      <c r="CP7" s="667">
        <v>0.33333333333333331</v>
      </c>
      <c r="CQ7" s="1969"/>
      <c r="CR7" s="1970"/>
      <c r="CS7" s="1970"/>
      <c r="CT7" s="1970"/>
      <c r="CU7" s="1970"/>
      <c r="CV7" s="1970"/>
      <c r="CW7" s="1970"/>
      <c r="CX7" s="1970"/>
      <c r="CY7" s="667">
        <v>0.33333333333333331</v>
      </c>
      <c r="CZ7" s="200"/>
      <c r="DA7" s="200"/>
      <c r="DB7" s="200"/>
      <c r="DC7" s="200"/>
      <c r="DD7" s="200"/>
      <c r="DE7" s="200"/>
      <c r="DF7" s="254"/>
    </row>
    <row r="8" spans="1:110" ht="12.75" customHeight="1" thickBot="1" x14ac:dyDescent="0.25">
      <c r="A8" s="188" t="s">
        <v>98</v>
      </c>
      <c r="B8" s="189">
        <v>2</v>
      </c>
      <c r="C8" s="189" t="s">
        <v>168</v>
      </c>
      <c r="D8" s="189"/>
      <c r="E8" s="189">
        <v>9</v>
      </c>
      <c r="F8" s="189">
        <v>67</v>
      </c>
      <c r="G8" s="190">
        <v>8</v>
      </c>
      <c r="H8" s="186" t="s">
        <v>169</v>
      </c>
      <c r="I8" s="186" t="s">
        <v>101</v>
      </c>
      <c r="J8" s="186" t="s">
        <v>102</v>
      </c>
      <c r="K8" s="186" t="s">
        <v>103</v>
      </c>
      <c r="M8" s="278">
        <v>0.34375</v>
      </c>
      <c r="N8" s="1900"/>
      <c r="O8" s="1935"/>
      <c r="P8" s="1935"/>
      <c r="Q8" s="482">
        <v>0.34375</v>
      </c>
      <c r="R8" s="482">
        <v>0.34722222222222227</v>
      </c>
      <c r="S8" s="841">
        <v>0.35069444444444442</v>
      </c>
      <c r="T8" s="278">
        <v>0.34375</v>
      </c>
      <c r="U8" s="1900"/>
      <c r="V8" s="1900"/>
      <c r="W8" s="1900"/>
      <c r="X8" s="408">
        <v>0.34375</v>
      </c>
      <c r="Y8" s="408">
        <v>0.34722222222222227</v>
      </c>
      <c r="Z8" s="408">
        <v>0.35069444444444442</v>
      </c>
      <c r="AA8" s="318">
        <v>0.34375</v>
      </c>
      <c r="AB8" s="1912"/>
      <c r="AC8" s="1912"/>
      <c r="AD8" s="1912"/>
      <c r="AE8" s="1912"/>
      <c r="AF8" s="1912"/>
      <c r="AG8" s="1912"/>
      <c r="AH8" s="1912"/>
      <c r="AI8" s="1912"/>
      <c r="AJ8" s="676">
        <v>0.34375</v>
      </c>
      <c r="AK8" s="413">
        <v>0.34375</v>
      </c>
      <c r="AL8" s="413">
        <v>0.34722222222222227</v>
      </c>
      <c r="AM8" s="413">
        <v>0.35069444444444442</v>
      </c>
      <c r="AN8" s="782"/>
      <c r="AO8" s="642"/>
      <c r="AP8" s="385"/>
      <c r="AQ8" s="469"/>
      <c r="AR8" s="667">
        <v>0.34375</v>
      </c>
      <c r="AS8" s="1954"/>
      <c r="AT8" s="1954"/>
      <c r="AU8" s="1954"/>
      <c r="AV8" s="1954"/>
      <c r="AW8" s="1954"/>
      <c r="AX8" s="1954"/>
      <c r="AY8" s="1954"/>
      <c r="AZ8" s="1954"/>
      <c r="BA8" s="667">
        <v>0.34375</v>
      </c>
      <c r="BB8" s="1952"/>
      <c r="BC8" s="1952"/>
      <c r="BD8" s="1956"/>
      <c r="BE8" s="350"/>
      <c r="BF8" s="312"/>
      <c r="BH8" s="311"/>
      <c r="BI8" s="667">
        <v>0.34375</v>
      </c>
      <c r="BJ8"/>
      <c r="BK8"/>
      <c r="BL8"/>
      <c r="BM8"/>
      <c r="BN8"/>
      <c r="BO8"/>
      <c r="BP8"/>
      <c r="BQ8"/>
      <c r="BR8" s="667">
        <v>0.34375</v>
      </c>
      <c r="BS8" s="1961"/>
      <c r="BT8" s="1961"/>
      <c r="BU8" s="1964"/>
      <c r="BV8" s="350"/>
      <c r="BW8" s="312"/>
      <c r="BY8" s="211"/>
      <c r="BZ8" s="1968"/>
      <c r="CA8" s="1954"/>
      <c r="CB8" s="1954"/>
      <c r="CC8" s="1954"/>
      <c r="CD8" s="1954"/>
      <c r="CE8" s="1954"/>
      <c r="CF8" s="1954"/>
      <c r="CG8" s="1954"/>
      <c r="CH8" s="667">
        <v>0.34375</v>
      </c>
      <c r="CI8" s="200"/>
      <c r="CJ8" s="200"/>
      <c r="CK8" s="200"/>
      <c r="CL8" s="200"/>
      <c r="CM8" s="200"/>
      <c r="CN8" s="200"/>
      <c r="CO8" s="211"/>
      <c r="CP8" s="667">
        <v>0.34375</v>
      </c>
      <c r="CQ8" s="1969"/>
      <c r="CR8" s="1970"/>
      <c r="CS8" s="1970"/>
      <c r="CT8" s="1970"/>
      <c r="CU8" s="1970"/>
      <c r="CV8" s="1970"/>
      <c r="CW8" s="1970"/>
      <c r="CX8" s="1970"/>
      <c r="CY8" s="667">
        <v>0.34375</v>
      </c>
      <c r="CZ8" s="200"/>
      <c r="DA8" s="200"/>
      <c r="DB8" s="200"/>
      <c r="DC8" s="200"/>
      <c r="DD8" s="200"/>
      <c r="DE8" s="200"/>
      <c r="DF8" s="254"/>
    </row>
    <row r="9" spans="1:110" ht="12.75" customHeight="1" thickBot="1" x14ac:dyDescent="0.25">
      <c r="A9" s="188" t="s">
        <v>98</v>
      </c>
      <c r="B9" s="189">
        <v>2</v>
      </c>
      <c r="C9" s="189" t="s">
        <v>173</v>
      </c>
      <c r="D9" s="189"/>
      <c r="E9" s="189"/>
      <c r="F9" s="189">
        <v>67</v>
      </c>
      <c r="G9" s="189"/>
      <c r="H9" s="186" t="s">
        <v>100</v>
      </c>
      <c r="I9" s="186" t="s">
        <v>101</v>
      </c>
      <c r="J9" s="186" t="s">
        <v>102</v>
      </c>
      <c r="K9" s="186" t="s">
        <v>103</v>
      </c>
      <c r="M9" s="278">
        <v>0.35416666666666702</v>
      </c>
      <c r="N9" s="1900"/>
      <c r="O9" s="1935"/>
      <c r="P9" s="1936"/>
      <c r="Q9" s="1921" t="s">
        <v>914</v>
      </c>
      <c r="R9" s="1921" t="s">
        <v>915</v>
      </c>
      <c r="S9" s="1923" t="s">
        <v>916</v>
      </c>
      <c r="T9" s="278">
        <v>0.35416666666666702</v>
      </c>
      <c r="U9" s="1900"/>
      <c r="V9" s="1900"/>
      <c r="W9" s="1925"/>
      <c r="X9" s="1926" t="s">
        <v>917</v>
      </c>
      <c r="Y9" s="1929" t="s">
        <v>918</v>
      </c>
      <c r="Z9" s="1932" t="s">
        <v>919</v>
      </c>
      <c r="AA9" s="318">
        <v>0.35416666666666669</v>
      </c>
      <c r="AB9" s="1912"/>
      <c r="AC9" s="1912"/>
      <c r="AD9" s="1912"/>
      <c r="AE9" s="1912"/>
      <c r="AF9" s="1912"/>
      <c r="AG9" s="1912"/>
      <c r="AH9" s="1912"/>
      <c r="AI9" s="1912"/>
      <c r="AJ9" s="676">
        <v>0.35416666666666669</v>
      </c>
      <c r="AK9" s="1944" t="s">
        <v>920</v>
      </c>
      <c r="AL9" s="1947" t="s">
        <v>921</v>
      </c>
      <c r="AM9" s="1902" t="s">
        <v>922</v>
      </c>
      <c r="AN9" s="782"/>
      <c r="AO9" s="642"/>
      <c r="AP9" s="385"/>
      <c r="AQ9" s="469"/>
      <c r="AR9" s="667">
        <v>0.35416666666666669</v>
      </c>
      <c r="AS9" s="1954"/>
      <c r="AT9" s="1954"/>
      <c r="AU9" s="1954"/>
      <c r="AV9" s="1954"/>
      <c r="AW9" s="1954"/>
      <c r="AX9" s="1954"/>
      <c r="AY9" s="1954"/>
      <c r="AZ9" s="1954"/>
      <c r="BA9" s="667">
        <v>0.35416666666666669</v>
      </c>
      <c r="BB9" s="1952"/>
      <c r="BC9" s="1952"/>
      <c r="BD9" s="1957"/>
      <c r="BE9" s="1951" t="s">
        <v>923</v>
      </c>
      <c r="BF9" s="1955" t="s">
        <v>924</v>
      </c>
      <c r="BG9" s="1955" t="s">
        <v>925</v>
      </c>
      <c r="BH9" s="311"/>
      <c r="BI9" s="667">
        <v>0.35416666666666669</v>
      </c>
      <c r="BJ9"/>
      <c r="BK9"/>
      <c r="BL9"/>
      <c r="BM9"/>
      <c r="BN9"/>
      <c r="BO9"/>
      <c r="BP9"/>
      <c r="BQ9"/>
      <c r="BR9" s="667">
        <v>0.35416666666666669</v>
      </c>
      <c r="BS9" s="1961"/>
      <c r="BT9" s="1961"/>
      <c r="BU9" s="1965"/>
      <c r="BV9" s="1960" t="s">
        <v>926</v>
      </c>
      <c r="BW9" s="1963" t="s">
        <v>927</v>
      </c>
      <c r="BX9" s="1963" t="s">
        <v>928</v>
      </c>
      <c r="BY9" s="211"/>
      <c r="BZ9" s="1968"/>
      <c r="CA9" s="1954"/>
      <c r="CB9" s="1954"/>
      <c r="CC9" s="1954"/>
      <c r="CD9" s="1954"/>
      <c r="CE9" s="1954"/>
      <c r="CF9" s="1954"/>
      <c r="CG9" s="1954"/>
      <c r="CH9" s="667">
        <v>0.35416666666666669</v>
      </c>
      <c r="CI9" s="200"/>
      <c r="CJ9" s="200"/>
      <c r="CK9" s="200"/>
      <c r="CL9" s="200"/>
      <c r="CM9" s="200"/>
      <c r="CN9" s="200"/>
      <c r="CO9" s="211"/>
      <c r="CP9" s="667">
        <v>0.35416666666666669</v>
      </c>
      <c r="CQ9" s="1969"/>
      <c r="CR9" s="1970"/>
      <c r="CS9" s="1970"/>
      <c r="CT9" s="1970"/>
      <c r="CU9" s="1970"/>
      <c r="CV9" s="1970"/>
      <c r="CW9" s="1970"/>
      <c r="CX9" s="1970"/>
      <c r="CY9" s="667">
        <v>0.35416666666666669</v>
      </c>
      <c r="CZ9" s="200"/>
      <c r="DA9" s="200"/>
      <c r="DB9" s="200"/>
      <c r="DC9" s="200"/>
      <c r="DD9" s="200"/>
      <c r="DE9" s="200"/>
      <c r="DF9" s="254"/>
    </row>
    <row r="10" spans="1:110" ht="12.75" customHeight="1" thickBot="1" x14ac:dyDescent="0.25">
      <c r="A10" s="188" t="s">
        <v>98</v>
      </c>
      <c r="B10" s="186">
        <v>2</v>
      </c>
      <c r="C10" s="188" t="s">
        <v>199</v>
      </c>
      <c r="D10" s="189"/>
      <c r="E10" s="189"/>
      <c r="F10" s="189">
        <v>67</v>
      </c>
      <c r="G10" s="189"/>
      <c r="H10" s="186" t="s">
        <v>122</v>
      </c>
      <c r="I10" s="186" t="s">
        <v>101</v>
      </c>
      <c r="J10" s="186" t="s">
        <v>123</v>
      </c>
      <c r="K10" s="186" t="s">
        <v>103</v>
      </c>
      <c r="M10" s="278">
        <v>0.36458333333333298</v>
      </c>
      <c r="N10" s="1900"/>
      <c r="O10" s="1935"/>
      <c r="P10" s="1936"/>
      <c r="Q10" s="1921"/>
      <c r="R10" s="1921"/>
      <c r="S10" s="1923"/>
      <c r="T10" s="278">
        <v>0.36458333333333298</v>
      </c>
      <c r="U10" s="1900"/>
      <c r="V10" s="1900"/>
      <c r="W10" s="1925"/>
      <c r="X10" s="1927"/>
      <c r="Y10" s="1930"/>
      <c r="Z10" s="1933"/>
      <c r="AA10" s="318">
        <v>0.36458333333333331</v>
      </c>
      <c r="AB10" s="1912"/>
      <c r="AC10" s="1912"/>
      <c r="AD10" s="1912"/>
      <c r="AE10" s="1912"/>
      <c r="AF10" s="1912"/>
      <c r="AG10" s="1912"/>
      <c r="AH10" s="1912"/>
      <c r="AI10" s="1912"/>
      <c r="AJ10" s="676">
        <v>0.36458333333333331</v>
      </c>
      <c r="AK10" s="1945"/>
      <c r="AL10" s="1947"/>
      <c r="AM10" s="1902"/>
      <c r="AN10" s="782"/>
      <c r="AO10" s="642"/>
      <c r="AP10" s="385"/>
      <c r="AQ10" s="469"/>
      <c r="AR10" s="667">
        <v>0.36458333333333331</v>
      </c>
      <c r="AS10" s="1954"/>
      <c r="AT10" s="1954"/>
      <c r="AU10" s="1954"/>
      <c r="AV10" s="1954"/>
      <c r="AW10" s="1954"/>
      <c r="AX10" s="1954"/>
      <c r="AY10" s="1954"/>
      <c r="AZ10" s="1954"/>
      <c r="BA10" s="667">
        <v>0.36458333333333331</v>
      </c>
      <c r="BB10" s="1952"/>
      <c r="BC10" s="1952"/>
      <c r="BD10" s="1957"/>
      <c r="BE10" s="1952"/>
      <c r="BF10" s="1956"/>
      <c r="BG10" s="1956"/>
      <c r="BH10" s="311"/>
      <c r="BI10" s="667">
        <v>0.36458333333333331</v>
      </c>
      <c r="BJ10"/>
      <c r="BK10"/>
      <c r="BL10"/>
      <c r="BM10"/>
      <c r="BN10"/>
      <c r="BO10"/>
      <c r="BP10"/>
      <c r="BQ10"/>
      <c r="BR10" s="667">
        <v>0.36458333333333331</v>
      </c>
      <c r="BS10" s="1961"/>
      <c r="BT10" s="1961"/>
      <c r="BU10" s="1965"/>
      <c r="BV10" s="1961"/>
      <c r="BW10" s="1964"/>
      <c r="BX10" s="1964"/>
      <c r="BY10" s="211"/>
      <c r="BZ10" s="1968"/>
      <c r="CA10" s="1954"/>
      <c r="CB10" s="1954"/>
      <c r="CC10" s="1954"/>
      <c r="CD10" s="1954"/>
      <c r="CE10" s="1954"/>
      <c r="CF10" s="1954"/>
      <c r="CG10" s="1954"/>
      <c r="CH10" s="667">
        <v>0.36458333333333331</v>
      </c>
      <c r="CI10" s="200"/>
      <c r="CJ10" s="200"/>
      <c r="CK10" s="200"/>
      <c r="CL10" s="200"/>
      <c r="CM10" s="200"/>
      <c r="CN10" s="200"/>
      <c r="CO10" s="211"/>
      <c r="CP10" s="667">
        <v>0.36458333333333331</v>
      </c>
      <c r="CQ10" s="1969"/>
      <c r="CR10" s="1970"/>
      <c r="CS10" s="1970"/>
      <c r="CT10" s="1970"/>
      <c r="CU10" s="1970"/>
      <c r="CV10" s="1970"/>
      <c r="CW10" s="1970"/>
      <c r="CX10" s="1970"/>
      <c r="CY10" s="667">
        <v>0.36458333333333331</v>
      </c>
      <c r="CZ10" s="200"/>
      <c r="DA10" s="200"/>
      <c r="DB10" s="200"/>
      <c r="DC10" s="200"/>
      <c r="DD10" s="200"/>
      <c r="DE10" s="200"/>
      <c r="DF10" s="254"/>
    </row>
    <row r="11" spans="1:110" ht="12.75" customHeight="1" thickBot="1" x14ac:dyDescent="0.25">
      <c r="A11" s="188" t="s">
        <v>98</v>
      </c>
      <c r="B11" s="189">
        <v>3</v>
      </c>
      <c r="C11" s="189" t="s">
        <v>200</v>
      </c>
      <c r="D11" s="189"/>
      <c r="E11" s="189"/>
      <c r="F11" s="189">
        <v>64</v>
      </c>
      <c r="G11" s="189"/>
      <c r="H11" s="186" t="s">
        <v>201</v>
      </c>
      <c r="I11" s="186" t="s">
        <v>202</v>
      </c>
      <c r="J11" s="186" t="s">
        <v>102</v>
      </c>
      <c r="K11" s="186" t="s">
        <v>203</v>
      </c>
      <c r="M11" s="278">
        <v>0.375</v>
      </c>
      <c r="N11" s="1900"/>
      <c r="O11" s="1935"/>
      <c r="P11" s="1936"/>
      <c r="Q11" s="1921"/>
      <c r="R11" s="1921"/>
      <c r="S11" s="1923"/>
      <c r="T11" s="278">
        <v>0.375</v>
      </c>
      <c r="U11" s="1900"/>
      <c r="V11" s="1900"/>
      <c r="W11" s="1925"/>
      <c r="X11" s="1927"/>
      <c r="Y11" s="1930"/>
      <c r="Z11" s="1933"/>
      <c r="AA11" s="318">
        <v>0.375</v>
      </c>
      <c r="AB11" s="1912"/>
      <c r="AC11" s="1912"/>
      <c r="AD11" s="1912"/>
      <c r="AE11" s="1912"/>
      <c r="AF11" s="1912"/>
      <c r="AG11" s="1912"/>
      <c r="AH11" s="1912"/>
      <c r="AI11" s="1912"/>
      <c r="AJ11" s="676">
        <v>0.375</v>
      </c>
      <c r="AK11" s="1945"/>
      <c r="AL11" s="1947"/>
      <c r="AM11" s="1902"/>
      <c r="AN11" s="782"/>
      <c r="AO11" s="642"/>
      <c r="AP11" s="385"/>
      <c r="AQ11" s="469"/>
      <c r="AR11" s="667">
        <v>0.375</v>
      </c>
      <c r="AS11" s="1954"/>
      <c r="AT11" s="1954"/>
      <c r="AU11" s="1954"/>
      <c r="AV11" s="1954"/>
      <c r="AW11" s="1954"/>
      <c r="AX11" s="1954"/>
      <c r="AY11" s="1954"/>
      <c r="AZ11" s="1954"/>
      <c r="BA11" s="667">
        <v>0.375</v>
      </c>
      <c r="BB11" s="1952"/>
      <c r="BC11" s="1952"/>
      <c r="BD11" s="1957"/>
      <c r="BE11" s="1952"/>
      <c r="BF11" s="1956"/>
      <c r="BG11" s="1956"/>
      <c r="BH11" s="311"/>
      <c r="BI11" s="667">
        <v>0.375</v>
      </c>
      <c r="BJ11"/>
      <c r="BK11"/>
      <c r="BL11"/>
      <c r="BM11"/>
      <c r="BN11"/>
      <c r="BO11"/>
      <c r="BP11"/>
      <c r="BQ11"/>
      <c r="BR11" s="667">
        <v>0.375</v>
      </c>
      <c r="BS11" s="1961"/>
      <c r="BT11" s="1961"/>
      <c r="BU11" s="1965"/>
      <c r="BV11" s="1961"/>
      <c r="BW11" s="1964"/>
      <c r="BX11" s="1964"/>
      <c r="BY11" s="211"/>
      <c r="BZ11" s="1968"/>
      <c r="CA11" s="1954"/>
      <c r="CB11" s="1954"/>
      <c r="CC11" s="1954"/>
      <c r="CD11" s="1954"/>
      <c r="CE11" s="1954"/>
      <c r="CF11" s="1954"/>
      <c r="CG11" s="1954"/>
      <c r="CH11" s="667">
        <v>0.375</v>
      </c>
      <c r="CI11" s="200"/>
      <c r="CJ11" s="200"/>
      <c r="CK11" s="200"/>
      <c r="CL11" s="200"/>
      <c r="CM11" s="200"/>
      <c r="CN11" s="200"/>
      <c r="CO11" s="211"/>
      <c r="CP11" s="667">
        <v>0.375</v>
      </c>
      <c r="CQ11" s="1969"/>
      <c r="CR11" s="1970"/>
      <c r="CS11" s="1970"/>
      <c r="CT11" s="1970"/>
      <c r="CU11" s="1970"/>
      <c r="CV11" s="1970"/>
      <c r="CW11" s="1970"/>
      <c r="CX11" s="1970"/>
      <c r="CY11" s="667">
        <v>0.375</v>
      </c>
      <c r="CZ11" s="200"/>
      <c r="DA11" s="200"/>
      <c r="DB11" s="200"/>
      <c r="DC11" s="200"/>
      <c r="DD11" s="200"/>
      <c r="DE11" s="200"/>
      <c r="DF11" s="254"/>
    </row>
    <row r="12" spans="1:110" ht="12.75" customHeight="1" thickBot="1" x14ac:dyDescent="0.25">
      <c r="A12" s="188" t="s">
        <v>98</v>
      </c>
      <c r="B12" s="189">
        <v>3</v>
      </c>
      <c r="C12" s="189" t="s">
        <v>208</v>
      </c>
      <c r="D12" s="189"/>
      <c r="E12" s="189"/>
      <c r="F12" s="189">
        <v>64</v>
      </c>
      <c r="G12" s="189"/>
      <c r="H12" s="186" t="s">
        <v>169</v>
      </c>
      <c r="I12" s="186" t="s">
        <v>101</v>
      </c>
      <c r="J12" s="186" t="s">
        <v>102</v>
      </c>
      <c r="K12" s="186" t="s">
        <v>103</v>
      </c>
      <c r="M12" s="278">
        <v>0.38541666666666702</v>
      </c>
      <c r="N12" s="1900"/>
      <c r="O12" s="1935"/>
      <c r="P12" s="1936"/>
      <c r="Q12" s="1921"/>
      <c r="R12" s="1921"/>
      <c r="S12" s="1923"/>
      <c r="T12" s="278">
        <v>0.38541666666666702</v>
      </c>
      <c r="U12" s="1900"/>
      <c r="V12" s="1900"/>
      <c r="W12" s="1925"/>
      <c r="X12" s="1927"/>
      <c r="Y12" s="1930"/>
      <c r="Z12" s="1933"/>
      <c r="AA12" s="318">
        <v>0.38541666666666669</v>
      </c>
      <c r="AB12" s="1912"/>
      <c r="AC12" s="1912"/>
      <c r="AD12" s="1912"/>
      <c r="AE12" s="1912"/>
      <c r="AF12" s="1912"/>
      <c r="AG12" s="1912"/>
      <c r="AH12" s="1912"/>
      <c r="AI12" s="1912"/>
      <c r="AJ12" s="676">
        <v>0.38541666666666669</v>
      </c>
      <c r="AK12" s="1945"/>
      <c r="AL12" s="1947"/>
      <c r="AM12" s="1902"/>
      <c r="AN12" s="594">
        <v>0.38541666666666669</v>
      </c>
      <c r="AO12" s="853">
        <v>0.3888888888888889</v>
      </c>
      <c r="AP12" s="374">
        <v>0.3923611111111111</v>
      </c>
      <c r="AQ12" s="469"/>
      <c r="AR12" s="667">
        <v>0.38541666666666669</v>
      </c>
      <c r="AS12" s="1954"/>
      <c r="AT12" s="1954"/>
      <c r="AU12" s="1954"/>
      <c r="AV12" s="1954"/>
      <c r="AW12" s="1954"/>
      <c r="AX12" s="1954"/>
      <c r="AY12" s="1954"/>
      <c r="AZ12" s="1954"/>
      <c r="BA12" s="667">
        <v>0.38541666666666669</v>
      </c>
      <c r="BB12" s="1952"/>
      <c r="BC12" s="1952"/>
      <c r="BD12" s="1957"/>
      <c r="BE12" s="1952"/>
      <c r="BF12" s="1956"/>
      <c r="BG12" s="1956"/>
      <c r="BH12" s="311"/>
      <c r="BI12" s="667">
        <v>0.38541666666666669</v>
      </c>
      <c r="BJ12"/>
      <c r="BK12"/>
      <c r="BL12"/>
      <c r="BM12"/>
      <c r="BN12"/>
      <c r="BO12"/>
      <c r="BP12"/>
      <c r="BQ12"/>
      <c r="BR12" s="667">
        <v>0.38541666666666669</v>
      </c>
      <c r="BS12" s="1961"/>
      <c r="BT12" s="1961"/>
      <c r="BU12" s="1965"/>
      <c r="BV12" s="1961"/>
      <c r="BW12" s="1964"/>
      <c r="BX12" s="1964"/>
      <c r="BY12" s="211"/>
      <c r="BZ12" s="1968"/>
      <c r="CA12" s="1954"/>
      <c r="CB12" s="1954"/>
      <c r="CC12" s="1954"/>
      <c r="CD12" s="1954"/>
      <c r="CE12" s="1954"/>
      <c r="CF12" s="1954"/>
      <c r="CG12" s="1954"/>
      <c r="CH12" s="667">
        <v>0.38541666666666669</v>
      </c>
      <c r="CI12" s="200"/>
      <c r="CJ12" s="200"/>
      <c r="CK12" s="200"/>
      <c r="CL12" s="200"/>
      <c r="CM12" s="200"/>
      <c r="CN12" s="200"/>
      <c r="CO12" s="211"/>
      <c r="CP12" s="667">
        <v>0.38541666666666669</v>
      </c>
      <c r="CQ12" s="1969"/>
      <c r="CR12" s="1970"/>
      <c r="CS12" s="1970"/>
      <c r="CT12" s="1970"/>
      <c r="CU12" s="1970"/>
      <c r="CV12" s="1970"/>
      <c r="CW12" s="1970"/>
      <c r="CX12" s="1970"/>
      <c r="CY12" s="667">
        <v>0.38541666666666669</v>
      </c>
      <c r="CZ12" s="200"/>
      <c r="DA12" s="200"/>
      <c r="DB12" s="200"/>
      <c r="DC12" s="200"/>
      <c r="DD12" s="200"/>
      <c r="DE12" s="200"/>
      <c r="DF12" s="254"/>
    </row>
    <row r="13" spans="1:110" ht="12.75" customHeight="1" thickBot="1" x14ac:dyDescent="0.25">
      <c r="A13" s="188" t="s">
        <v>98</v>
      </c>
      <c r="B13" s="189">
        <v>3</v>
      </c>
      <c r="C13" s="189" t="s">
        <v>209</v>
      </c>
      <c r="D13" s="189"/>
      <c r="E13" s="189"/>
      <c r="F13" s="189">
        <v>64</v>
      </c>
      <c r="G13" s="189"/>
      <c r="H13" s="186" t="s">
        <v>210</v>
      </c>
      <c r="I13" s="186" t="s">
        <v>101</v>
      </c>
      <c r="J13" s="186" t="s">
        <v>102</v>
      </c>
      <c r="K13" s="186" t="s">
        <v>103</v>
      </c>
      <c r="M13" s="278">
        <v>0.39583333333333298</v>
      </c>
      <c r="N13" s="1900"/>
      <c r="O13" s="1935"/>
      <c r="P13" s="1936"/>
      <c r="Q13" s="1921"/>
      <c r="R13" s="1921"/>
      <c r="S13" s="1923"/>
      <c r="T13" s="278">
        <v>0.39583333333333298</v>
      </c>
      <c r="U13" s="1900"/>
      <c r="V13" s="1900"/>
      <c r="W13" s="1925"/>
      <c r="X13" s="1927"/>
      <c r="Y13" s="1930"/>
      <c r="Z13" s="1933"/>
      <c r="AA13" s="318">
        <v>0.39583333333333331</v>
      </c>
      <c r="AB13" s="1912"/>
      <c r="AC13" s="1912"/>
      <c r="AD13" s="1912"/>
      <c r="AE13" s="1912"/>
      <c r="AF13" s="1912"/>
      <c r="AG13" s="1912"/>
      <c r="AH13" s="1912"/>
      <c r="AI13" s="1912"/>
      <c r="AJ13" s="676">
        <v>0.39583333333333331</v>
      </c>
      <c r="AK13" s="1945"/>
      <c r="AL13" s="1947"/>
      <c r="AM13" s="1948"/>
      <c r="AN13" s="1901" t="s">
        <v>929</v>
      </c>
      <c r="AO13" s="1902" t="s">
        <v>930</v>
      </c>
      <c r="AP13" s="1948" t="s">
        <v>931</v>
      </c>
      <c r="AQ13" s="469"/>
      <c r="AR13" s="667">
        <v>0.39583333333333331</v>
      </c>
      <c r="AS13" s="1954"/>
      <c r="AT13" s="1954"/>
      <c r="AU13" s="1954"/>
      <c r="AV13" s="1954"/>
      <c r="AW13" s="1954"/>
      <c r="AX13" s="1954"/>
      <c r="AY13" s="1954"/>
      <c r="AZ13" s="1954"/>
      <c r="BA13" s="667">
        <v>0.39583333333333331</v>
      </c>
      <c r="BB13" s="1952"/>
      <c r="BC13" s="1952"/>
      <c r="BD13" s="1957"/>
      <c r="BE13" s="1952"/>
      <c r="BF13" s="1956"/>
      <c r="BG13" s="1956"/>
      <c r="BH13" s="311"/>
      <c r="BI13" s="667">
        <v>0.39583333333333331</v>
      </c>
      <c r="BJ13"/>
      <c r="BK13"/>
      <c r="BL13"/>
      <c r="BM13"/>
      <c r="BN13"/>
      <c r="BO13"/>
      <c r="BP13"/>
      <c r="BQ13"/>
      <c r="BR13" s="667">
        <v>0.39583333333333331</v>
      </c>
      <c r="BS13" s="1961"/>
      <c r="BT13" s="1961"/>
      <c r="BU13" s="1965"/>
      <c r="BV13" s="1961"/>
      <c r="BW13" s="1964"/>
      <c r="BX13" s="1964"/>
      <c r="BY13" s="211"/>
      <c r="BZ13" s="1968"/>
      <c r="CA13" s="1954"/>
      <c r="CB13" s="1954"/>
      <c r="CC13" s="1954"/>
      <c r="CD13" s="1954"/>
      <c r="CE13" s="1954"/>
      <c r="CF13" s="1954"/>
      <c r="CG13" s="1954"/>
      <c r="CH13" s="667">
        <v>0.39583333333333331</v>
      </c>
      <c r="CI13" s="200"/>
      <c r="CJ13" s="200"/>
      <c r="CK13" s="200"/>
      <c r="CL13" s="200"/>
      <c r="CM13" s="200"/>
      <c r="CN13" s="200"/>
      <c r="CO13" s="211"/>
      <c r="CP13" s="667">
        <v>0.39583333333333331</v>
      </c>
      <c r="CQ13" s="1969"/>
      <c r="CR13" s="1970"/>
      <c r="CS13" s="1970"/>
      <c r="CT13" s="1970"/>
      <c r="CU13" s="1970"/>
      <c r="CV13" s="1970"/>
      <c r="CW13" s="1970"/>
      <c r="CX13" s="1970"/>
      <c r="CY13" s="667">
        <v>0.39583333333333331</v>
      </c>
      <c r="CZ13" s="200"/>
      <c r="DA13" s="200"/>
      <c r="DB13" s="200"/>
      <c r="DC13" s="200"/>
      <c r="DD13" s="200"/>
      <c r="DE13" s="200"/>
      <c r="DF13" s="254"/>
    </row>
    <row r="14" spans="1:110" ht="12.75" customHeight="1" thickBot="1" x14ac:dyDescent="0.25">
      <c r="A14" s="188" t="s">
        <v>98</v>
      </c>
      <c r="B14" s="186">
        <v>3</v>
      </c>
      <c r="C14" s="188" t="s">
        <v>215</v>
      </c>
      <c r="D14" s="189"/>
      <c r="E14" s="189"/>
      <c r="F14" s="189">
        <v>64</v>
      </c>
      <c r="G14" s="189"/>
      <c r="H14" s="186" t="s">
        <v>169</v>
      </c>
      <c r="I14" s="186" t="s">
        <v>101</v>
      </c>
      <c r="J14" s="186" t="s">
        <v>102</v>
      </c>
      <c r="K14" s="186" t="s">
        <v>103</v>
      </c>
      <c r="M14" s="278">
        <v>0.40625</v>
      </c>
      <c r="N14" s="1900"/>
      <c r="O14" s="1935"/>
      <c r="P14" s="1936"/>
      <c r="Q14" s="1921"/>
      <c r="R14" s="1921"/>
      <c r="S14" s="1923"/>
      <c r="T14" s="278">
        <v>0.40625</v>
      </c>
      <c r="U14" s="1900"/>
      <c r="V14" s="1900"/>
      <c r="W14" s="1925"/>
      <c r="X14" s="1927"/>
      <c r="Y14" s="1930"/>
      <c r="Z14" s="1933"/>
      <c r="AA14" s="318">
        <v>0.40625</v>
      </c>
      <c r="AB14" s="1912"/>
      <c r="AC14" s="1912"/>
      <c r="AD14" s="1912"/>
      <c r="AE14" s="1912"/>
      <c r="AF14" s="1912"/>
      <c r="AG14" s="1912"/>
      <c r="AH14" s="1912"/>
      <c r="AI14" s="1912"/>
      <c r="AJ14" s="676">
        <v>0.40625</v>
      </c>
      <c r="AK14" s="1945"/>
      <c r="AL14" s="1947"/>
      <c r="AM14" s="1948"/>
      <c r="AN14" s="1901"/>
      <c r="AO14" s="1902"/>
      <c r="AP14" s="1948"/>
      <c r="AQ14" s="469"/>
      <c r="AR14" s="667">
        <v>0.40625</v>
      </c>
      <c r="AS14" s="1954"/>
      <c r="AT14" s="1954"/>
      <c r="AU14" s="1954"/>
      <c r="AV14" s="1954"/>
      <c r="AW14" s="1954"/>
      <c r="AX14" s="1954"/>
      <c r="AY14" s="1954"/>
      <c r="AZ14" s="1954"/>
      <c r="BA14" s="667">
        <v>0.40625</v>
      </c>
      <c r="BB14" s="1952"/>
      <c r="BC14" s="1952"/>
      <c r="BD14" s="1957"/>
      <c r="BE14" s="1952"/>
      <c r="BF14" s="1956"/>
      <c r="BG14" s="1956"/>
      <c r="BH14" s="312"/>
      <c r="BI14" s="667">
        <v>0.40625</v>
      </c>
      <c r="BJ14"/>
      <c r="BK14"/>
      <c r="BL14"/>
      <c r="BM14"/>
      <c r="BN14"/>
      <c r="BO14"/>
      <c r="BP14"/>
      <c r="BQ14"/>
      <c r="BR14" s="667">
        <v>0.40625</v>
      </c>
      <c r="BS14" s="1961"/>
      <c r="BT14" s="1961"/>
      <c r="BU14" s="1965"/>
      <c r="BV14" s="1961"/>
      <c r="BW14" s="1964"/>
      <c r="BX14" s="1964"/>
      <c r="BY14" s="211"/>
      <c r="BZ14" s="1968"/>
      <c r="CA14" s="1954"/>
      <c r="CB14" s="1954"/>
      <c r="CC14" s="1954"/>
      <c r="CD14" s="1954"/>
      <c r="CE14" s="1954"/>
      <c r="CF14" s="1954"/>
      <c r="CG14" s="1954"/>
      <c r="CH14" s="667">
        <v>0.40625</v>
      </c>
      <c r="CI14" s="200"/>
      <c r="CJ14" s="200"/>
      <c r="CK14" s="200"/>
      <c r="CL14" s="200"/>
      <c r="CM14" s="200"/>
      <c r="CN14" s="200"/>
      <c r="CO14" s="211"/>
      <c r="CP14" s="667">
        <v>0.40625</v>
      </c>
      <c r="CQ14" s="1969"/>
      <c r="CR14" s="1970"/>
      <c r="CS14" s="1970"/>
      <c r="CT14" s="1970"/>
      <c r="CU14" s="1970"/>
      <c r="CV14" s="1970"/>
      <c r="CW14" s="1970"/>
      <c r="CX14" s="1970"/>
      <c r="CY14" s="667">
        <v>0.40625</v>
      </c>
      <c r="CZ14" s="200"/>
      <c r="DA14" s="200"/>
      <c r="DB14" s="200"/>
      <c r="DC14" s="200"/>
      <c r="DD14" s="200"/>
      <c r="DE14" s="200"/>
      <c r="DF14" s="254"/>
    </row>
    <row r="15" spans="1:110" ht="12.75" customHeight="1" thickBot="1" x14ac:dyDescent="0.25">
      <c r="A15" s="188" t="s">
        <v>98</v>
      </c>
      <c r="B15" s="189">
        <v>4</v>
      </c>
      <c r="C15" s="189" t="s">
        <v>216</v>
      </c>
      <c r="D15" s="189"/>
      <c r="E15" s="189"/>
      <c r="F15" s="189">
        <v>65</v>
      </c>
      <c r="G15" s="189"/>
      <c r="H15" s="186" t="s">
        <v>201</v>
      </c>
      <c r="I15" s="186" t="s">
        <v>202</v>
      </c>
      <c r="J15" s="186" t="s">
        <v>102</v>
      </c>
      <c r="K15" s="186" t="s">
        <v>203</v>
      </c>
      <c r="M15" s="278">
        <v>0.41666666666666702</v>
      </c>
      <c r="N15" s="1900"/>
      <c r="O15" s="1935"/>
      <c r="P15" s="1936"/>
      <c r="Q15" s="1921"/>
      <c r="R15" s="1921"/>
      <c r="S15" s="1923"/>
      <c r="T15" s="278">
        <v>0.41666666666666702</v>
      </c>
      <c r="U15" s="1900"/>
      <c r="V15" s="1900"/>
      <c r="W15" s="1925"/>
      <c r="X15" s="1927"/>
      <c r="Y15" s="1930"/>
      <c r="Z15" s="1933"/>
      <c r="AA15" s="318">
        <v>0.41666666666666669</v>
      </c>
      <c r="AB15" s="1912"/>
      <c r="AC15" s="1912"/>
      <c r="AD15" s="1912"/>
      <c r="AE15" s="1912"/>
      <c r="AF15" s="1912"/>
      <c r="AG15" s="1912"/>
      <c r="AH15" s="1912"/>
      <c r="AI15" s="1912"/>
      <c r="AJ15" s="676">
        <v>0.41666666666666669</v>
      </c>
      <c r="AK15" s="1945"/>
      <c r="AL15" s="1947"/>
      <c r="AM15" s="1948"/>
      <c r="AN15" s="1901"/>
      <c r="AO15" s="1902"/>
      <c r="AP15" s="1948"/>
      <c r="AQ15" s="469"/>
      <c r="AR15" s="667">
        <v>0.41666666666666669</v>
      </c>
      <c r="AS15" s="1954"/>
      <c r="AT15" s="1954"/>
      <c r="AU15" s="1954"/>
      <c r="AV15" s="1954"/>
      <c r="AW15" s="1954"/>
      <c r="AX15" s="1954"/>
      <c r="AY15" s="1954"/>
      <c r="AZ15" s="1954"/>
      <c r="BA15" s="667">
        <v>0.41666666666666669</v>
      </c>
      <c r="BB15" s="1952"/>
      <c r="BC15" s="1952"/>
      <c r="BD15" s="1957"/>
      <c r="BE15" s="1952"/>
      <c r="BF15" s="1956"/>
      <c r="BG15" s="1956"/>
      <c r="BH15" s="312"/>
      <c r="BI15" s="667">
        <v>0.41666666666666669</v>
      </c>
      <c r="BJ15"/>
      <c r="BK15"/>
      <c r="BL15"/>
      <c r="BM15"/>
      <c r="BN15"/>
      <c r="BO15"/>
      <c r="BP15"/>
      <c r="BQ15"/>
      <c r="BR15" s="667">
        <v>0.41666666666666669</v>
      </c>
      <c r="BS15" s="1961"/>
      <c r="BT15" s="1961"/>
      <c r="BU15" s="1965"/>
      <c r="BV15" s="1961"/>
      <c r="BW15" s="1964"/>
      <c r="BX15" s="1964"/>
      <c r="BY15" s="211"/>
      <c r="BZ15" s="1968"/>
      <c r="CA15" s="1954"/>
      <c r="CB15" s="1954"/>
      <c r="CC15" s="1954"/>
      <c r="CD15" s="1954"/>
      <c r="CE15" s="1954"/>
      <c r="CF15" s="1954"/>
      <c r="CG15" s="1954"/>
      <c r="CH15" s="667">
        <v>0.41666666666666669</v>
      </c>
      <c r="CI15" s="200"/>
      <c r="CJ15" s="200"/>
      <c r="CK15" s="200"/>
      <c r="CL15" s="200"/>
      <c r="CM15" s="200"/>
      <c r="CN15" s="200"/>
      <c r="CO15" s="211"/>
      <c r="CP15" s="667">
        <v>0.41666666666666669</v>
      </c>
      <c r="CQ15" s="1969"/>
      <c r="CR15" s="1970"/>
      <c r="CS15" s="1970"/>
      <c r="CT15" s="1970"/>
      <c r="CU15" s="1970"/>
      <c r="CV15" s="1970"/>
      <c r="CW15" s="1970"/>
      <c r="CX15" s="1970"/>
      <c r="CY15" s="667">
        <v>0.41666666666666669</v>
      </c>
      <c r="CZ15" s="200"/>
      <c r="DA15" s="200"/>
      <c r="DB15" s="200"/>
      <c r="DC15" s="200"/>
      <c r="DD15" s="200"/>
      <c r="DE15" s="200"/>
      <c r="DF15" s="254"/>
    </row>
    <row r="16" spans="1:110" ht="12.75" customHeight="1" thickBot="1" x14ac:dyDescent="0.25">
      <c r="A16" s="188" t="s">
        <v>98</v>
      </c>
      <c r="B16" s="189">
        <v>4</v>
      </c>
      <c r="C16" s="189" t="s">
        <v>218</v>
      </c>
      <c r="D16" s="189"/>
      <c r="E16" s="189">
        <v>9</v>
      </c>
      <c r="F16" s="189">
        <v>65</v>
      </c>
      <c r="G16" s="190">
        <v>8</v>
      </c>
      <c r="H16" s="186" t="s">
        <v>100</v>
      </c>
      <c r="I16" s="186" t="s">
        <v>101</v>
      </c>
      <c r="J16" s="186" t="s">
        <v>102</v>
      </c>
      <c r="K16" s="186" t="s">
        <v>103</v>
      </c>
      <c r="M16" s="278">
        <v>0.42708333333333398</v>
      </c>
      <c r="N16" s="1900"/>
      <c r="O16" s="1935"/>
      <c r="P16" s="1936"/>
      <c r="Q16" s="1921"/>
      <c r="R16" s="1921"/>
      <c r="S16" s="1923"/>
      <c r="T16" s="278">
        <v>0.42708333333333398</v>
      </c>
      <c r="U16" s="1900"/>
      <c r="V16" s="1900"/>
      <c r="W16" s="1925"/>
      <c r="X16" s="1927"/>
      <c r="Y16" s="1930"/>
      <c r="Z16" s="1933"/>
      <c r="AA16" s="318">
        <v>0.42708333333333331</v>
      </c>
      <c r="AB16" s="1912"/>
      <c r="AC16" s="1912"/>
      <c r="AD16" s="1912"/>
      <c r="AE16" s="1912"/>
      <c r="AF16" s="1912"/>
      <c r="AG16" s="1912"/>
      <c r="AH16" s="1912"/>
      <c r="AI16" s="1912"/>
      <c r="AJ16" s="676">
        <v>0.42708333333333331</v>
      </c>
      <c r="AK16" s="1945"/>
      <c r="AL16" s="1947"/>
      <c r="AM16" s="1948"/>
      <c r="AN16" s="1901"/>
      <c r="AO16" s="1902"/>
      <c r="AP16" s="1948"/>
      <c r="AQ16" s="469"/>
      <c r="AR16" s="667">
        <v>0.42708333333333331</v>
      </c>
      <c r="AS16" s="1954"/>
      <c r="AT16" s="1954"/>
      <c r="AU16" s="1954"/>
      <c r="AV16" s="1954"/>
      <c r="AW16" s="1954"/>
      <c r="AX16" s="1954"/>
      <c r="AY16" s="1954"/>
      <c r="AZ16" s="1954"/>
      <c r="BA16" s="667">
        <v>0.42708333333333331</v>
      </c>
      <c r="BB16" s="1952"/>
      <c r="BC16" s="1952"/>
      <c r="BD16" s="1957"/>
      <c r="BE16" s="1952"/>
      <c r="BF16" s="1956"/>
      <c r="BG16" s="1956"/>
      <c r="BH16" s="312"/>
      <c r="BI16" s="667">
        <v>0.42708333333333331</v>
      </c>
      <c r="BJ16"/>
      <c r="BK16"/>
      <c r="BL16"/>
      <c r="BM16"/>
      <c r="BN16"/>
      <c r="BO16"/>
      <c r="BP16"/>
      <c r="BQ16"/>
      <c r="BR16" s="667">
        <v>0.42708333333333331</v>
      </c>
      <c r="BS16" s="1961"/>
      <c r="BT16" s="1961"/>
      <c r="BU16" s="1965"/>
      <c r="BV16" s="1961"/>
      <c r="BW16" s="1964"/>
      <c r="BX16" s="1964"/>
      <c r="BY16" s="211"/>
      <c r="BZ16" s="1968"/>
      <c r="CA16" s="1954"/>
      <c r="CB16" s="1954"/>
      <c r="CC16" s="1954"/>
      <c r="CD16" s="1954"/>
      <c r="CE16" s="1954"/>
      <c r="CF16" s="1954"/>
      <c r="CG16" s="1954"/>
      <c r="CH16" s="667">
        <v>0.42708333333333331</v>
      </c>
      <c r="CI16" s="200"/>
      <c r="CJ16" s="200"/>
      <c r="CK16" s="200"/>
      <c r="CL16" s="200"/>
      <c r="CM16" s="200"/>
      <c r="CN16" s="200"/>
      <c r="CO16" s="211"/>
      <c r="CP16" s="667">
        <v>0.42708333333333331</v>
      </c>
      <c r="CQ16" s="1969"/>
      <c r="CR16" s="1970"/>
      <c r="CS16" s="1970"/>
      <c r="CT16" s="1970"/>
      <c r="CU16" s="1970"/>
      <c r="CV16" s="1970"/>
      <c r="CW16" s="1970"/>
      <c r="CX16" s="1970"/>
      <c r="CY16" s="667">
        <v>0.42708333333333331</v>
      </c>
      <c r="CZ16" s="200"/>
      <c r="DA16" s="200"/>
      <c r="DB16" s="200"/>
      <c r="DC16" s="200"/>
      <c r="DD16" s="200"/>
      <c r="DE16" s="200"/>
      <c r="DF16" s="254"/>
    </row>
    <row r="17" spans="1:110" ht="12.75" customHeight="1" thickBot="1" x14ac:dyDescent="0.25">
      <c r="A17" s="188" t="s">
        <v>98</v>
      </c>
      <c r="B17" s="189">
        <v>4</v>
      </c>
      <c r="C17" s="189" t="s">
        <v>219</v>
      </c>
      <c r="D17" s="189"/>
      <c r="E17" s="189"/>
      <c r="F17" s="189">
        <v>65</v>
      </c>
      <c r="G17" s="189"/>
      <c r="H17" s="186" t="s">
        <v>220</v>
      </c>
      <c r="I17" s="186" t="s">
        <v>101</v>
      </c>
      <c r="J17" s="186" t="s">
        <v>102</v>
      </c>
      <c r="K17" s="188" t="s">
        <v>221</v>
      </c>
      <c r="M17" s="278">
        <v>0.4375</v>
      </c>
      <c r="N17" s="1900"/>
      <c r="O17" s="1935"/>
      <c r="P17" s="1936"/>
      <c r="Q17" s="1921"/>
      <c r="R17" s="1921"/>
      <c r="S17" s="1923"/>
      <c r="T17" s="278">
        <v>0.4375</v>
      </c>
      <c r="U17" s="1900"/>
      <c r="V17" s="1900"/>
      <c r="W17" s="1925"/>
      <c r="X17" s="1927"/>
      <c r="Y17" s="1930"/>
      <c r="Z17" s="1933"/>
      <c r="AA17" s="318">
        <v>0.4375</v>
      </c>
      <c r="AB17" s="1912"/>
      <c r="AC17" s="1912"/>
      <c r="AD17" s="1912"/>
      <c r="AE17" s="1912"/>
      <c r="AF17" s="1912"/>
      <c r="AG17" s="1912"/>
      <c r="AH17" s="1912"/>
      <c r="AI17" s="1912"/>
      <c r="AJ17" s="676">
        <v>0.4375</v>
      </c>
      <c r="AK17" s="1945"/>
      <c r="AL17" s="1947"/>
      <c r="AM17" s="1948"/>
      <c r="AN17" s="1901"/>
      <c r="AO17" s="1902"/>
      <c r="AP17" s="1948"/>
      <c r="AQ17" s="469"/>
      <c r="AR17" s="667">
        <v>0.4375</v>
      </c>
      <c r="AS17" s="1954"/>
      <c r="AT17" s="1954"/>
      <c r="AU17" s="1954"/>
      <c r="AV17" s="1954"/>
      <c r="AW17" s="1954"/>
      <c r="AX17" s="1954"/>
      <c r="AY17" s="1954"/>
      <c r="AZ17" s="1954"/>
      <c r="BA17" s="667">
        <v>0.4375</v>
      </c>
      <c r="BB17" s="1952"/>
      <c r="BC17" s="1952"/>
      <c r="BD17" s="1957"/>
      <c r="BE17" s="1952"/>
      <c r="BF17" s="1956"/>
      <c r="BG17" s="1956"/>
      <c r="BH17" s="312"/>
      <c r="BI17" s="667">
        <v>0.4375</v>
      </c>
      <c r="BJ17"/>
      <c r="BK17"/>
      <c r="BL17"/>
      <c r="BM17"/>
      <c r="BN17"/>
      <c r="BO17"/>
      <c r="BP17"/>
      <c r="BQ17"/>
      <c r="BR17" s="667">
        <v>0.4375</v>
      </c>
      <c r="BS17" s="1961"/>
      <c r="BT17" s="1961"/>
      <c r="BU17" s="1965"/>
      <c r="BV17" s="1961"/>
      <c r="BW17" s="1964"/>
      <c r="BX17" s="1964"/>
      <c r="BY17" s="211"/>
      <c r="BZ17" s="1968"/>
      <c r="CA17" s="1954"/>
      <c r="CB17" s="1954"/>
      <c r="CC17" s="1954"/>
      <c r="CD17" s="1954"/>
      <c r="CE17" s="1954"/>
      <c r="CF17" s="1954"/>
      <c r="CG17" s="1954"/>
      <c r="CH17" s="667">
        <v>0.4375</v>
      </c>
      <c r="CI17" s="200"/>
      <c r="CJ17" s="200"/>
      <c r="CK17" s="200"/>
      <c r="CL17" s="200"/>
      <c r="CM17" s="200"/>
      <c r="CN17" s="200"/>
      <c r="CO17" s="211"/>
      <c r="CP17" s="667">
        <v>0.4375</v>
      </c>
      <c r="CQ17" s="1969"/>
      <c r="CR17" s="1970"/>
      <c r="CS17" s="1970"/>
      <c r="CT17" s="1970"/>
      <c r="CU17" s="1970"/>
      <c r="CV17" s="1970"/>
      <c r="CW17" s="1970"/>
      <c r="CX17" s="1970"/>
      <c r="CY17" s="667">
        <v>0.4375</v>
      </c>
      <c r="CZ17" s="200"/>
      <c r="DA17" s="200"/>
      <c r="DB17" s="200"/>
      <c r="DC17" s="200"/>
      <c r="DD17" s="200"/>
      <c r="DE17" s="200"/>
      <c r="DF17" s="254"/>
    </row>
    <row r="18" spans="1:110" ht="12.75" customHeight="1" thickBot="1" x14ac:dyDescent="0.25">
      <c r="A18" s="188" t="s">
        <v>98</v>
      </c>
      <c r="B18" s="189">
        <v>4</v>
      </c>
      <c r="C18" s="189" t="s">
        <v>225</v>
      </c>
      <c r="D18" s="189"/>
      <c r="E18" s="189"/>
      <c r="F18" s="189">
        <v>65</v>
      </c>
      <c r="G18" s="189"/>
      <c r="H18" s="186" t="s">
        <v>226</v>
      </c>
      <c r="I18" s="186" t="s">
        <v>227</v>
      </c>
      <c r="J18" s="186" t="s">
        <v>102</v>
      </c>
      <c r="K18" s="186" t="s">
        <v>103</v>
      </c>
      <c r="M18" s="278">
        <v>0.44791666666666702</v>
      </c>
      <c r="N18" s="1900"/>
      <c r="O18" s="1935"/>
      <c r="P18" s="1936"/>
      <c r="Q18" s="1921"/>
      <c r="R18" s="1921"/>
      <c r="S18" s="1923"/>
      <c r="T18" s="278">
        <v>0.44791666666666702</v>
      </c>
      <c r="U18" s="1900"/>
      <c r="V18" s="1900"/>
      <c r="W18" s="1925"/>
      <c r="X18" s="1927"/>
      <c r="Y18" s="1930"/>
      <c r="Z18" s="1933"/>
      <c r="AA18" s="318">
        <v>0.44791666666666669</v>
      </c>
      <c r="AB18" s="1912"/>
      <c r="AC18" s="1912"/>
      <c r="AD18" s="1912"/>
      <c r="AE18" s="1912"/>
      <c r="AF18" s="1912"/>
      <c r="AG18" s="1912"/>
      <c r="AH18" s="1912"/>
      <c r="AI18" s="1912"/>
      <c r="AJ18" s="676">
        <v>0.44791666666666669</v>
      </c>
      <c r="AK18" s="1945"/>
      <c r="AL18" s="1947"/>
      <c r="AM18" s="1948"/>
      <c r="AN18" s="1901"/>
      <c r="AO18" s="1902"/>
      <c r="AP18" s="1948"/>
      <c r="AQ18" s="469"/>
      <c r="AR18" s="667">
        <v>0.44791666666666669</v>
      </c>
      <c r="AS18" s="1954"/>
      <c r="AT18" s="1954"/>
      <c r="AU18" s="1954"/>
      <c r="AV18" s="1954"/>
      <c r="AW18" s="1954"/>
      <c r="AX18" s="1954"/>
      <c r="AY18" s="1954"/>
      <c r="AZ18" s="1954"/>
      <c r="BA18" s="667">
        <v>0.44791666666666669</v>
      </c>
      <c r="BB18" s="1952"/>
      <c r="BC18" s="1952"/>
      <c r="BD18" s="1957"/>
      <c r="BE18" s="1952"/>
      <c r="BF18" s="1956"/>
      <c r="BG18" s="1956"/>
      <c r="BH18" s="312"/>
      <c r="BI18" s="667">
        <v>0.44791666666666669</v>
      </c>
      <c r="BJ18"/>
      <c r="BK18"/>
      <c r="BL18"/>
      <c r="BM18"/>
      <c r="BN18"/>
      <c r="BO18"/>
      <c r="BP18"/>
      <c r="BQ18"/>
      <c r="BR18" s="667">
        <v>0.44791666666666669</v>
      </c>
      <c r="BS18" s="1961"/>
      <c r="BT18" s="1961"/>
      <c r="BU18" s="1965"/>
      <c r="BV18" s="1961"/>
      <c r="BW18" s="1964"/>
      <c r="BX18" s="1964"/>
      <c r="BY18" s="211"/>
      <c r="BZ18" s="1968"/>
      <c r="CA18" s="1954"/>
      <c r="CB18" s="1954"/>
      <c r="CC18" s="1954"/>
      <c r="CD18" s="1954"/>
      <c r="CE18" s="1954"/>
      <c r="CF18" s="1954"/>
      <c r="CG18" s="1954"/>
      <c r="CH18" s="667">
        <v>0.44791666666666669</v>
      </c>
      <c r="CI18" s="200"/>
      <c r="CJ18" s="200"/>
      <c r="CK18" s="200"/>
      <c r="CL18" s="200"/>
      <c r="CM18" s="200"/>
      <c r="CN18" s="200"/>
      <c r="CO18" s="211"/>
      <c r="CP18" s="667">
        <v>0.44791666666666669</v>
      </c>
      <c r="CQ18" s="1969"/>
      <c r="CR18" s="1970"/>
      <c r="CS18" s="1970"/>
      <c r="CT18" s="1970"/>
      <c r="CU18" s="1970"/>
      <c r="CV18" s="1970"/>
      <c r="CW18" s="1970"/>
      <c r="CX18" s="1970"/>
      <c r="CY18" s="667">
        <v>0.44791666666666669</v>
      </c>
      <c r="CZ18" s="200"/>
      <c r="DA18" s="200"/>
      <c r="DB18" s="200"/>
      <c r="DC18" s="200"/>
      <c r="DD18" s="200"/>
      <c r="DE18" s="200"/>
      <c r="DF18" s="254"/>
    </row>
    <row r="19" spans="1:110" ht="12.75" customHeight="1" thickBot="1" x14ac:dyDescent="0.25">
      <c r="A19" s="188" t="s">
        <v>98</v>
      </c>
      <c r="B19" s="189">
        <v>4</v>
      </c>
      <c r="C19" s="189" t="s">
        <v>231</v>
      </c>
      <c r="D19" s="189"/>
      <c r="E19" s="189">
        <v>9</v>
      </c>
      <c r="F19" s="189">
        <v>65</v>
      </c>
      <c r="G19" s="190">
        <v>8</v>
      </c>
      <c r="H19" s="186" t="s">
        <v>220</v>
      </c>
      <c r="I19" s="186" t="s">
        <v>101</v>
      </c>
      <c r="J19" s="186" t="s">
        <v>102</v>
      </c>
      <c r="K19" s="188" t="s">
        <v>221</v>
      </c>
      <c r="M19" s="278">
        <v>0.45833333333333398</v>
      </c>
      <c r="N19" s="1900"/>
      <c r="O19" s="1935"/>
      <c r="P19" s="1936"/>
      <c r="Q19" s="1921"/>
      <c r="R19" s="1921"/>
      <c r="S19" s="1923"/>
      <c r="T19" s="278">
        <v>0.45833333333333398</v>
      </c>
      <c r="U19" s="1900"/>
      <c r="V19" s="1900"/>
      <c r="W19" s="1925"/>
      <c r="X19" s="1927"/>
      <c r="Y19" s="1930"/>
      <c r="Z19" s="1933"/>
      <c r="AA19" s="318">
        <v>0.45833333333333331</v>
      </c>
      <c r="AB19" s="1912"/>
      <c r="AC19" s="1912"/>
      <c r="AD19" s="1912"/>
      <c r="AE19" s="1912"/>
      <c r="AF19" s="1912"/>
      <c r="AG19" s="1912"/>
      <c r="AH19" s="1912"/>
      <c r="AI19" s="1912"/>
      <c r="AJ19" s="676">
        <v>0.45833333333333331</v>
      </c>
      <c r="AK19" s="1945"/>
      <c r="AL19" s="1947"/>
      <c r="AM19" s="1948"/>
      <c r="AN19" s="1901"/>
      <c r="AO19" s="1902"/>
      <c r="AP19" s="1948"/>
      <c r="AQ19" s="469"/>
      <c r="AR19" s="667">
        <v>0.45833333333333331</v>
      </c>
      <c r="AS19" s="1954"/>
      <c r="AT19" s="1954"/>
      <c r="AU19" s="1954"/>
      <c r="AV19" s="1954"/>
      <c r="AW19" s="1954"/>
      <c r="AX19" s="1954"/>
      <c r="AY19" s="1954"/>
      <c r="AZ19" s="1954"/>
      <c r="BA19" s="667">
        <v>0.45833333333333331</v>
      </c>
      <c r="BB19" s="1953"/>
      <c r="BC19" s="1953"/>
      <c r="BD19" s="1958"/>
      <c r="BE19" s="1952"/>
      <c r="BF19" s="1956"/>
      <c r="BG19" s="1956"/>
      <c r="BH19" s="312"/>
      <c r="BI19" s="667">
        <v>0.45833333333333331</v>
      </c>
      <c r="BJ19"/>
      <c r="BK19"/>
      <c r="BL19"/>
      <c r="BM19"/>
      <c r="BN19"/>
      <c r="BO19"/>
      <c r="BP19"/>
      <c r="BQ19"/>
      <c r="BR19" s="667">
        <v>0.45833333333333331</v>
      </c>
      <c r="BS19" s="1962"/>
      <c r="BT19" s="1962"/>
      <c r="BU19" s="1966"/>
      <c r="BV19" s="1961"/>
      <c r="BW19" s="1964"/>
      <c r="BX19" s="1964"/>
      <c r="BY19" s="211"/>
      <c r="BZ19" s="1968"/>
      <c r="CA19" s="1954"/>
      <c r="CB19" s="1954"/>
      <c r="CC19" s="1954"/>
      <c r="CD19" s="1954"/>
      <c r="CE19" s="1954"/>
      <c r="CF19" s="1954"/>
      <c r="CG19" s="1954"/>
      <c r="CH19" s="667">
        <v>0.45833333333333331</v>
      </c>
      <c r="CI19" s="200"/>
      <c r="CJ19" s="200"/>
      <c r="CK19" s="200"/>
      <c r="CL19" s="200"/>
      <c r="CM19" s="200"/>
      <c r="CN19" s="200"/>
      <c r="CO19" s="211"/>
      <c r="CP19" s="667">
        <v>0.45833333333333331</v>
      </c>
      <c r="CQ19" s="1969"/>
      <c r="CR19" s="1970"/>
      <c r="CS19" s="1970"/>
      <c r="CT19" s="1970"/>
      <c r="CU19" s="1970"/>
      <c r="CV19" s="1970"/>
      <c r="CW19" s="1970"/>
      <c r="CX19" s="1970"/>
      <c r="CY19" s="667">
        <v>0.45833333333333331</v>
      </c>
      <c r="CZ19" s="200"/>
      <c r="DA19" s="200"/>
      <c r="DB19" s="200"/>
      <c r="DC19" s="200"/>
      <c r="DD19" s="200"/>
      <c r="DE19" s="200"/>
      <c r="DF19" s="254"/>
    </row>
    <row r="20" spans="1:110" ht="12.75" customHeight="1" thickBot="1" x14ac:dyDescent="0.25">
      <c r="A20" s="188" t="s">
        <v>98</v>
      </c>
      <c r="B20" s="189">
        <v>6</v>
      </c>
      <c r="C20" s="189" t="s">
        <v>244</v>
      </c>
      <c r="D20" s="189"/>
      <c r="E20" s="189"/>
      <c r="F20" s="189">
        <v>67</v>
      </c>
      <c r="G20" s="189"/>
      <c r="H20" s="186" t="s">
        <v>100</v>
      </c>
      <c r="I20" s="186" t="s">
        <v>101</v>
      </c>
      <c r="J20" s="186" t="s">
        <v>102</v>
      </c>
      <c r="K20" s="186" t="s">
        <v>103</v>
      </c>
      <c r="M20" s="278">
        <v>0.46875</v>
      </c>
      <c r="N20" s="1900"/>
      <c r="O20" s="1935"/>
      <c r="P20" s="1936"/>
      <c r="Q20" s="1921"/>
      <c r="R20" s="1921"/>
      <c r="S20" s="1923"/>
      <c r="T20" s="278">
        <v>0.46875</v>
      </c>
      <c r="U20" s="1900"/>
      <c r="V20" s="1900"/>
      <c r="W20" s="1925"/>
      <c r="X20" s="1927"/>
      <c r="Y20" s="1930"/>
      <c r="Z20" s="1933"/>
      <c r="AA20" s="318">
        <v>0.46875</v>
      </c>
      <c r="AB20" s="1912"/>
      <c r="AC20" s="1912"/>
      <c r="AD20" s="1912"/>
      <c r="AE20" s="1912"/>
      <c r="AF20" s="1912"/>
      <c r="AG20" s="1912"/>
      <c r="AH20" s="1912"/>
      <c r="AI20" s="1912"/>
      <c r="AJ20" s="676">
        <v>0.46875</v>
      </c>
      <c r="AK20" s="1945"/>
      <c r="AL20" s="1947"/>
      <c r="AM20" s="1948"/>
      <c r="AN20" s="1901"/>
      <c r="AO20" s="1902"/>
      <c r="AP20" s="1948"/>
      <c r="AQ20" s="469"/>
      <c r="AR20" s="667">
        <v>0.46875</v>
      </c>
      <c r="AS20" s="1954"/>
      <c r="AT20" s="1954"/>
      <c r="AU20" s="1954"/>
      <c r="AV20" s="1954"/>
      <c r="AW20" s="1954"/>
      <c r="AX20" s="1954"/>
      <c r="AY20" s="1954"/>
      <c r="AZ20" s="1954"/>
      <c r="BA20" s="667">
        <v>0.46875</v>
      </c>
      <c r="BB20" s="782"/>
      <c r="BC20" s="765"/>
      <c r="BD20" s="782"/>
      <c r="BE20" s="1952"/>
      <c r="BF20" s="1956"/>
      <c r="BG20" s="1956"/>
      <c r="BH20" s="307"/>
      <c r="BI20" s="667">
        <v>0.46875</v>
      </c>
      <c r="BJ20"/>
      <c r="BK20"/>
      <c r="BL20"/>
      <c r="BM20"/>
      <c r="BN20"/>
      <c r="BO20"/>
      <c r="BP20"/>
      <c r="BQ20"/>
      <c r="BR20" s="667">
        <v>0.46875</v>
      </c>
      <c r="BS20" s="782"/>
      <c r="BT20" s="765"/>
      <c r="BU20" s="782"/>
      <c r="BV20" s="1961"/>
      <c r="BW20" s="1964"/>
      <c r="BX20" s="1964"/>
      <c r="BY20" s="211"/>
      <c r="BZ20" s="1968"/>
      <c r="CA20" s="1954"/>
      <c r="CB20" s="1954"/>
      <c r="CC20" s="1954"/>
      <c r="CD20" s="1954"/>
      <c r="CE20" s="1954"/>
      <c r="CF20" s="1954"/>
      <c r="CG20" s="1954"/>
      <c r="CH20" s="667">
        <v>0.46875</v>
      </c>
      <c r="CI20" s="200"/>
      <c r="CJ20" s="200"/>
      <c r="CK20" s="200"/>
      <c r="CL20" s="200"/>
      <c r="CM20" s="200"/>
      <c r="CN20" s="200"/>
      <c r="CO20" s="211"/>
      <c r="CP20" s="667">
        <v>0.46875</v>
      </c>
      <c r="CQ20" s="1969"/>
      <c r="CR20" s="1970"/>
      <c r="CS20" s="1970"/>
      <c r="CT20" s="1970"/>
      <c r="CU20" s="1970"/>
      <c r="CV20" s="1970"/>
      <c r="CW20" s="1970"/>
      <c r="CX20" s="1970"/>
      <c r="CY20" s="667">
        <v>0.46875</v>
      </c>
      <c r="CZ20" s="200"/>
      <c r="DA20" s="200"/>
      <c r="DB20" s="200"/>
      <c r="DC20" s="200"/>
      <c r="DD20" s="200"/>
      <c r="DE20" s="200"/>
      <c r="DF20" s="254"/>
    </row>
    <row r="21" spans="1:110" ht="12.75" customHeight="1" x14ac:dyDescent="0.2">
      <c r="A21" s="188" t="s">
        <v>98</v>
      </c>
      <c r="B21" s="189">
        <v>6</v>
      </c>
      <c r="C21" s="189" t="s">
        <v>245</v>
      </c>
      <c r="D21" s="189"/>
      <c r="E21" s="189"/>
      <c r="F21" s="189">
        <v>67</v>
      </c>
      <c r="G21" s="189"/>
      <c r="H21" s="186" t="s">
        <v>201</v>
      </c>
      <c r="I21" s="186" t="s">
        <v>202</v>
      </c>
      <c r="J21" s="186" t="s">
        <v>102</v>
      </c>
      <c r="K21" s="186" t="s">
        <v>203</v>
      </c>
      <c r="M21" s="278">
        <v>0.47916666666666702</v>
      </c>
      <c r="N21" s="1900"/>
      <c r="O21" s="1935"/>
      <c r="P21" s="1936"/>
      <c r="Q21" s="1921"/>
      <c r="R21" s="1921"/>
      <c r="S21" s="1923"/>
      <c r="T21" s="278">
        <v>0.47916666666666702</v>
      </c>
      <c r="U21" s="1900"/>
      <c r="V21" s="1900"/>
      <c r="W21" s="1925"/>
      <c r="X21" s="1927"/>
      <c r="Y21" s="1930"/>
      <c r="Z21" s="1933"/>
      <c r="AA21" s="318">
        <v>0.47916666666666669</v>
      </c>
      <c r="AB21" s="1912"/>
      <c r="AC21" s="1912"/>
      <c r="AD21" s="1912"/>
      <c r="AE21" s="1912"/>
      <c r="AF21" s="1912"/>
      <c r="AG21" s="1912"/>
      <c r="AH21" s="1912"/>
      <c r="AI21" s="1912"/>
      <c r="AJ21" s="676">
        <v>0.47916666666666669</v>
      </c>
      <c r="AK21" s="1945"/>
      <c r="AL21" s="1947"/>
      <c r="AM21" s="1948"/>
      <c r="AN21" s="1901"/>
      <c r="AO21" s="1902"/>
      <c r="AP21" s="1948"/>
      <c r="AQ21" s="469"/>
      <c r="AR21" s="667">
        <v>0.47916666666666669</v>
      </c>
      <c r="AS21" s="1954"/>
      <c r="AT21" s="1954"/>
      <c r="AU21" s="1954"/>
      <c r="AV21" s="1954"/>
      <c r="AW21" s="1954"/>
      <c r="AX21" s="1954"/>
      <c r="AY21" s="1954"/>
      <c r="AZ21" s="1954"/>
      <c r="BA21" s="667">
        <v>0.47916666666666669</v>
      </c>
      <c r="BB21" s="782"/>
      <c r="BC21" s="765"/>
      <c r="BD21" s="782"/>
      <c r="BE21" s="1953"/>
      <c r="BF21" s="1959"/>
      <c r="BG21" s="1959"/>
      <c r="BH21" s="307"/>
      <c r="BI21" s="667">
        <v>0.47916666666666669</v>
      </c>
      <c r="BJ21"/>
      <c r="BK21"/>
      <c r="BL21"/>
      <c r="BM21"/>
      <c r="BN21"/>
      <c r="BO21"/>
      <c r="BP21"/>
      <c r="BQ21"/>
      <c r="BR21" s="667">
        <v>0.47916666666666669</v>
      </c>
      <c r="BS21" s="782"/>
      <c r="BT21" s="765"/>
      <c r="BU21" s="782"/>
      <c r="BV21" s="1962"/>
      <c r="BW21" s="1967"/>
      <c r="BX21" s="1967"/>
      <c r="BY21" s="211"/>
      <c r="BZ21" s="1968"/>
      <c r="CA21" s="1954"/>
      <c r="CB21" s="1954"/>
      <c r="CC21" s="1954"/>
      <c r="CD21" s="1954"/>
      <c r="CE21" s="1954"/>
      <c r="CF21" s="1954"/>
      <c r="CG21" s="1954"/>
      <c r="CH21" s="667">
        <v>0.47916666666666669</v>
      </c>
      <c r="CI21" s="200"/>
      <c r="CJ21" s="200"/>
      <c r="CK21" s="200"/>
      <c r="CL21" s="200"/>
      <c r="CM21" s="200"/>
      <c r="CN21" s="200"/>
      <c r="CO21" s="211"/>
      <c r="CP21" s="667">
        <v>0.47916666666666669</v>
      </c>
      <c r="CQ21" s="1969"/>
      <c r="CR21" s="1970"/>
      <c r="CS21" s="1970"/>
      <c r="CT21" s="1970"/>
      <c r="CU21" s="1970"/>
      <c r="CV21" s="1970"/>
      <c r="CW21" s="1970"/>
      <c r="CX21" s="1970"/>
      <c r="CY21" s="667">
        <v>0.47916666666666669</v>
      </c>
      <c r="CZ21" s="200"/>
      <c r="DA21" s="200"/>
      <c r="DB21" s="200"/>
      <c r="DC21" s="200"/>
      <c r="DD21" s="200"/>
      <c r="DE21" s="200"/>
      <c r="DF21" s="254"/>
    </row>
    <row r="22" spans="1:110" ht="12.75" customHeight="1" x14ac:dyDescent="0.2">
      <c r="A22" s="186" t="s">
        <v>258</v>
      </c>
      <c r="B22" s="189">
        <v>2</v>
      </c>
      <c r="C22" s="189" t="s">
        <v>121</v>
      </c>
      <c r="D22" s="189"/>
      <c r="E22" s="189"/>
      <c r="F22" s="189">
        <v>34</v>
      </c>
      <c r="G22" s="189"/>
      <c r="H22" s="186" t="s">
        <v>122</v>
      </c>
      <c r="I22" s="186" t="s">
        <v>101</v>
      </c>
      <c r="J22" s="186" t="s">
        <v>123</v>
      </c>
      <c r="K22" s="186" t="s">
        <v>103</v>
      </c>
      <c r="M22" s="278">
        <v>0.48958333333333398</v>
      </c>
      <c r="N22" s="1900"/>
      <c r="O22" s="1935"/>
      <c r="P22" s="1936"/>
      <c r="Q22" s="1921"/>
      <c r="R22" s="1921"/>
      <c r="S22" s="1923"/>
      <c r="T22" s="278">
        <v>0.48958333333333398</v>
      </c>
      <c r="U22" s="1900"/>
      <c r="V22" s="1900"/>
      <c r="W22" s="1925"/>
      <c r="X22" s="1927"/>
      <c r="Y22" s="1930"/>
      <c r="Z22" s="1933"/>
      <c r="AA22" s="318">
        <v>0.48958333333333331</v>
      </c>
      <c r="AB22" s="1912"/>
      <c r="AC22" s="1912"/>
      <c r="AD22" s="1912"/>
      <c r="AE22" s="1912"/>
      <c r="AF22" s="1912"/>
      <c r="AG22" s="1912"/>
      <c r="AH22" s="1912"/>
      <c r="AI22" s="1912"/>
      <c r="AJ22" s="676">
        <v>0.48958333333333331</v>
      </c>
      <c r="AK22" s="1945"/>
      <c r="AL22" s="1947"/>
      <c r="AM22" s="1948"/>
      <c r="AN22" s="1901"/>
      <c r="AO22" s="1902"/>
      <c r="AP22" s="1948"/>
      <c r="AQ22" s="469"/>
      <c r="AR22" s="667">
        <v>0.48958333333333331</v>
      </c>
      <c r="AS22" s="1954"/>
      <c r="AT22" s="1954"/>
      <c r="AU22" s="1954"/>
      <c r="AV22" s="1954"/>
      <c r="AW22" s="1954"/>
      <c r="AX22" s="1954"/>
      <c r="AY22" s="1954"/>
      <c r="AZ22" s="1954"/>
      <c r="BA22" s="667">
        <v>0.48958333333333331</v>
      </c>
      <c r="BB22" s="782"/>
      <c r="BC22" s="765"/>
      <c r="BD22" s="782"/>
      <c r="BE22" s="350"/>
      <c r="BF22" s="340"/>
      <c r="BG22" s="340"/>
      <c r="BH22" s="307"/>
      <c r="BI22" s="667">
        <v>0.48958333333333331</v>
      </c>
      <c r="BJ22"/>
      <c r="BK22"/>
      <c r="BL22"/>
      <c r="BM22"/>
      <c r="BN22"/>
      <c r="BO22"/>
      <c r="BP22"/>
      <c r="BQ22"/>
      <c r="BR22" s="667">
        <v>0.48958333333333331</v>
      </c>
      <c r="BS22" s="782"/>
      <c r="BT22" s="765"/>
      <c r="BU22" s="782"/>
      <c r="BV22" s="350"/>
      <c r="BW22" s="340"/>
      <c r="BX22" s="340"/>
      <c r="BY22" s="211"/>
      <c r="BZ22" s="1968"/>
      <c r="CA22" s="1954"/>
      <c r="CB22" s="1954"/>
      <c r="CC22" s="1954"/>
      <c r="CD22" s="1954"/>
      <c r="CE22" s="1954"/>
      <c r="CF22" s="1954"/>
      <c r="CG22" s="1954"/>
      <c r="CH22" s="667">
        <v>0.48958333333333331</v>
      </c>
      <c r="CI22" s="200"/>
      <c r="CJ22" s="200"/>
      <c r="CK22" s="200"/>
      <c r="CL22" s="200"/>
      <c r="CM22" s="200"/>
      <c r="CN22" s="200"/>
      <c r="CO22" s="211"/>
      <c r="CP22" s="667">
        <v>0.48958333333333331</v>
      </c>
      <c r="CQ22" s="1969"/>
      <c r="CR22" s="1970"/>
      <c r="CS22" s="1970"/>
      <c r="CT22" s="1970"/>
      <c r="CU22" s="1970"/>
      <c r="CV22" s="1970"/>
      <c r="CW22" s="1970"/>
      <c r="CX22" s="1970"/>
      <c r="CY22" s="667">
        <v>0.48958333333333331</v>
      </c>
      <c r="CZ22" s="200"/>
      <c r="DA22" s="200"/>
      <c r="DB22" s="200"/>
      <c r="DC22" s="200"/>
      <c r="DD22" s="200"/>
      <c r="DE22" s="200"/>
      <c r="DF22" s="254"/>
    </row>
    <row r="23" spans="1:110" ht="12.75" customHeight="1" thickBot="1" x14ac:dyDescent="0.25">
      <c r="A23" s="186" t="s">
        <v>258</v>
      </c>
      <c r="B23" s="189">
        <v>2</v>
      </c>
      <c r="C23" s="189" t="s">
        <v>133</v>
      </c>
      <c r="D23" s="189"/>
      <c r="E23" s="189"/>
      <c r="F23" s="189">
        <v>34</v>
      </c>
      <c r="G23" s="189"/>
      <c r="H23" s="186" t="s">
        <v>100</v>
      </c>
      <c r="I23" s="186" t="s">
        <v>101</v>
      </c>
      <c r="J23" s="186" t="s">
        <v>102</v>
      </c>
      <c r="K23" s="186" t="s">
        <v>103</v>
      </c>
      <c r="M23" s="278">
        <v>0.5</v>
      </c>
      <c r="N23" s="1900"/>
      <c r="O23" s="1935"/>
      <c r="P23" s="1936"/>
      <c r="Q23" s="1921"/>
      <c r="R23" s="1921"/>
      <c r="S23" s="1923"/>
      <c r="T23" s="278">
        <v>0.5</v>
      </c>
      <c r="U23" s="1900"/>
      <c r="V23" s="1900"/>
      <c r="W23" s="1925"/>
      <c r="X23" s="1927"/>
      <c r="Y23" s="1930"/>
      <c r="Z23" s="1933"/>
      <c r="AA23" s="318">
        <v>0.5</v>
      </c>
      <c r="AB23" s="1912"/>
      <c r="AC23" s="1912"/>
      <c r="AD23" s="1912"/>
      <c r="AE23" s="1912"/>
      <c r="AF23" s="1912"/>
      <c r="AG23" s="1912"/>
      <c r="AH23" s="1912"/>
      <c r="AI23" s="1912"/>
      <c r="AJ23" s="676">
        <v>0.5</v>
      </c>
      <c r="AK23" s="1945"/>
      <c r="AL23" s="1947"/>
      <c r="AM23" s="1948"/>
      <c r="AN23" s="1901"/>
      <c r="AO23" s="1902"/>
      <c r="AP23" s="1948"/>
      <c r="AQ23" s="469"/>
      <c r="AR23" s="667">
        <v>0.5</v>
      </c>
      <c r="AS23" s="1954"/>
      <c r="AT23" s="1954"/>
      <c r="AU23" s="1954"/>
      <c r="AV23" s="1954"/>
      <c r="AW23" s="1954"/>
      <c r="AX23" s="1954"/>
      <c r="AY23" s="1954"/>
      <c r="AZ23" s="1954"/>
      <c r="BA23" s="667">
        <v>0.5</v>
      </c>
      <c r="BB23" s="1951" t="s">
        <v>908</v>
      </c>
      <c r="BC23" s="1951" t="s">
        <v>909</v>
      </c>
      <c r="BD23" s="1955" t="s">
        <v>910</v>
      </c>
      <c r="BE23" s="350"/>
      <c r="BF23" s="312"/>
      <c r="BH23" s="307"/>
      <c r="BI23" s="667">
        <v>0.5</v>
      </c>
      <c r="BJ23"/>
      <c r="BK23"/>
      <c r="BL23"/>
      <c r="BM23"/>
      <c r="BN23"/>
      <c r="BO23"/>
      <c r="BP23"/>
      <c r="BQ23"/>
      <c r="BR23" s="667">
        <v>0.5</v>
      </c>
      <c r="BS23" s="1960" t="s">
        <v>932</v>
      </c>
      <c r="BT23" s="1960" t="s">
        <v>912</v>
      </c>
      <c r="BU23" s="1963" t="s">
        <v>913</v>
      </c>
      <c r="BV23" s="350"/>
      <c r="BW23" s="312"/>
      <c r="BY23" s="211"/>
      <c r="BZ23" s="1968"/>
      <c r="CA23" s="1954"/>
      <c r="CB23" s="1954"/>
      <c r="CC23" s="1954"/>
      <c r="CD23" s="1954"/>
      <c r="CE23" s="1954"/>
      <c r="CF23" s="1954"/>
      <c r="CG23" s="1954"/>
      <c r="CH23" s="667">
        <v>0.5</v>
      </c>
      <c r="CI23" s="200"/>
      <c r="CJ23" s="200"/>
      <c r="CK23" s="200"/>
      <c r="CL23" s="200"/>
      <c r="CM23" s="200"/>
      <c r="CN23" s="200"/>
      <c r="CO23" s="211"/>
      <c r="CP23" s="667">
        <v>0.5</v>
      </c>
      <c r="CQ23" s="1969"/>
      <c r="CR23" s="1970"/>
      <c r="CS23" s="1970"/>
      <c r="CT23" s="1970"/>
      <c r="CU23" s="1970"/>
      <c r="CV23" s="1970"/>
      <c r="CW23" s="1970"/>
      <c r="CX23" s="1970"/>
      <c r="CY23" s="667">
        <v>0.5</v>
      </c>
      <c r="CZ23" s="200"/>
      <c r="DA23" s="200"/>
      <c r="DB23" s="200"/>
      <c r="DC23" s="200"/>
      <c r="DD23" s="200"/>
      <c r="DE23" s="200"/>
      <c r="DF23" s="254"/>
    </row>
    <row r="24" spans="1:110" ht="12.75" customHeight="1" thickBot="1" x14ac:dyDescent="0.25">
      <c r="A24" s="186" t="s">
        <v>258</v>
      </c>
      <c r="B24" s="189">
        <v>3</v>
      </c>
      <c r="C24" s="189" t="s">
        <v>168</v>
      </c>
      <c r="D24" s="189"/>
      <c r="E24" s="189"/>
      <c r="F24" s="189">
        <v>23</v>
      </c>
      <c r="G24" s="189"/>
      <c r="H24" s="186" t="s">
        <v>169</v>
      </c>
      <c r="I24" s="186" t="s">
        <v>101</v>
      </c>
      <c r="J24" s="186" t="s">
        <v>102</v>
      </c>
      <c r="K24" s="186" t="s">
        <v>103</v>
      </c>
      <c r="M24" s="278">
        <v>0.51041666666666696</v>
      </c>
      <c r="N24" s="162"/>
      <c r="O24" s="162"/>
      <c r="P24" s="162"/>
      <c r="Q24" s="1921"/>
      <c r="R24" s="1921"/>
      <c r="S24" s="1923"/>
      <c r="T24" s="278">
        <v>0.51041666666666696</v>
      </c>
      <c r="U24" s="162"/>
      <c r="V24" s="162"/>
      <c r="W24" s="737"/>
      <c r="X24" s="1927"/>
      <c r="Y24" s="1930"/>
      <c r="Z24" s="1933"/>
      <c r="AA24" s="318">
        <v>0.51041666666666663</v>
      </c>
      <c r="AB24" s="1912"/>
      <c r="AC24" s="1912"/>
      <c r="AD24" s="1912"/>
      <c r="AE24" s="1912"/>
      <c r="AF24" s="1912"/>
      <c r="AG24" s="1912"/>
      <c r="AH24" s="1912"/>
      <c r="AI24" s="1912"/>
      <c r="AJ24" s="676">
        <v>0.51041666666666663</v>
      </c>
      <c r="AK24" s="1945"/>
      <c r="AL24" s="1947"/>
      <c r="AM24" s="1948"/>
      <c r="AN24" s="1901"/>
      <c r="AO24" s="1902"/>
      <c r="AP24" s="1948"/>
      <c r="AQ24" s="469"/>
      <c r="AR24" s="667">
        <v>0.51041666666666663</v>
      </c>
      <c r="AS24" s="1954"/>
      <c r="AT24" s="1954"/>
      <c r="AU24" s="1954"/>
      <c r="AV24" s="1954"/>
      <c r="AW24" s="1954"/>
      <c r="AX24" s="1954"/>
      <c r="AY24" s="1954"/>
      <c r="AZ24" s="1954"/>
      <c r="BA24" s="667">
        <v>0.51041666666666663</v>
      </c>
      <c r="BB24" s="1952"/>
      <c r="BC24" s="1952"/>
      <c r="BD24" s="1956"/>
      <c r="BE24" s="350"/>
      <c r="BF24" s="312"/>
      <c r="BH24" s="307"/>
      <c r="BI24" s="667">
        <v>0.51041666666666663</v>
      </c>
      <c r="BJ24"/>
      <c r="BK24"/>
      <c r="BL24"/>
      <c r="BM24"/>
      <c r="BN24"/>
      <c r="BO24"/>
      <c r="BP24"/>
      <c r="BQ24"/>
      <c r="BR24" s="667">
        <v>0.51041666666666663</v>
      </c>
      <c r="BS24" s="1961"/>
      <c r="BT24" s="1961"/>
      <c r="BU24" s="1964"/>
      <c r="BV24" s="350"/>
      <c r="BW24" s="312"/>
      <c r="BY24" s="211"/>
      <c r="BZ24" s="1968"/>
      <c r="CA24" s="1954"/>
      <c r="CB24" s="1954"/>
      <c r="CC24" s="1954"/>
      <c r="CD24" s="1954"/>
      <c r="CE24" s="1954"/>
      <c r="CF24" s="1954"/>
      <c r="CG24" s="1954"/>
      <c r="CH24" s="667">
        <v>0.51041666666666663</v>
      </c>
      <c r="CI24" s="200"/>
      <c r="CJ24" s="200"/>
      <c r="CK24" s="200"/>
      <c r="CL24" s="200"/>
      <c r="CM24" s="200"/>
      <c r="CN24" s="200"/>
      <c r="CO24" s="211"/>
      <c r="CP24" s="667">
        <v>0.51041666666666663</v>
      </c>
      <c r="CQ24" s="1969"/>
      <c r="CR24" s="1970"/>
      <c r="CS24" s="1970"/>
      <c r="CT24" s="1970"/>
      <c r="CU24" s="1970"/>
      <c r="CV24" s="1970"/>
      <c r="CW24" s="1970"/>
      <c r="CX24" s="1970"/>
      <c r="CY24" s="667">
        <v>0.51041666666666663</v>
      </c>
      <c r="CZ24" s="200"/>
      <c r="DA24" s="200"/>
      <c r="DB24" s="200"/>
      <c r="DC24" s="200"/>
      <c r="DD24" s="200"/>
      <c r="DE24" s="200"/>
      <c r="DF24" s="254"/>
    </row>
    <row r="25" spans="1:110" ht="12.75" customHeight="1" thickBot="1" x14ac:dyDescent="0.25">
      <c r="A25" s="186" t="s">
        <v>258</v>
      </c>
      <c r="B25" s="189">
        <v>3</v>
      </c>
      <c r="C25" s="189" t="s">
        <v>173</v>
      </c>
      <c r="D25" s="189"/>
      <c r="E25" s="189"/>
      <c r="F25" s="189">
        <v>23</v>
      </c>
      <c r="G25" s="189"/>
      <c r="H25" s="186" t="s">
        <v>100</v>
      </c>
      <c r="I25" s="186" t="s">
        <v>101</v>
      </c>
      <c r="J25" s="186" t="s">
        <v>102</v>
      </c>
      <c r="K25" s="186" t="s">
        <v>103</v>
      </c>
      <c r="M25" s="278">
        <v>0.52083333333333404</v>
      </c>
      <c r="N25" s="162"/>
      <c r="O25" s="162"/>
      <c r="P25" s="162"/>
      <c r="Q25" s="1921"/>
      <c r="R25" s="1921"/>
      <c r="S25" s="1923"/>
      <c r="T25" s="278">
        <v>0.52083333333333404</v>
      </c>
      <c r="U25" s="162"/>
      <c r="V25" s="162"/>
      <c r="W25" s="162"/>
      <c r="X25" s="1928"/>
      <c r="Y25" s="1931"/>
      <c r="Z25" s="1934"/>
      <c r="AA25" s="318">
        <v>0.52083333333333337</v>
      </c>
      <c r="AB25" s="1912"/>
      <c r="AC25" s="1912"/>
      <c r="AD25" s="1912"/>
      <c r="AE25" s="1912"/>
      <c r="AF25" s="1912"/>
      <c r="AG25" s="1912"/>
      <c r="AH25" s="1912"/>
      <c r="AI25" s="1912"/>
      <c r="AJ25" s="676">
        <v>0.52083333333333337</v>
      </c>
      <c r="AK25" s="1946"/>
      <c r="AL25" s="1947"/>
      <c r="AM25" s="1948"/>
      <c r="AN25" s="1901"/>
      <c r="AO25" s="1902"/>
      <c r="AP25" s="1948"/>
      <c r="AQ25" s="469"/>
      <c r="AR25" s="667">
        <v>0.52083333333333337</v>
      </c>
      <c r="AS25" s="1954"/>
      <c r="AT25" s="1954"/>
      <c r="AU25" s="1954"/>
      <c r="AV25" s="1954"/>
      <c r="AW25" s="1954"/>
      <c r="AX25" s="1954"/>
      <c r="AY25" s="1954"/>
      <c r="AZ25" s="1954"/>
      <c r="BA25" s="667">
        <v>0.52083333333333337</v>
      </c>
      <c r="BB25" s="1952"/>
      <c r="BC25" s="1952"/>
      <c r="BD25" s="1957"/>
      <c r="BE25" s="1951" t="s">
        <v>923</v>
      </c>
      <c r="BF25" s="1955" t="s">
        <v>924</v>
      </c>
      <c r="BG25" s="1955" t="s">
        <v>925</v>
      </c>
      <c r="BH25" s="307"/>
      <c r="BI25" s="667">
        <v>0.52083333333333337</v>
      </c>
      <c r="BJ25"/>
      <c r="BK25"/>
      <c r="BL25"/>
      <c r="BM25"/>
      <c r="BN25"/>
      <c r="BO25"/>
      <c r="BP25"/>
      <c r="BQ25"/>
      <c r="BR25" s="667">
        <v>0.52083333333333337</v>
      </c>
      <c r="BS25" s="1961"/>
      <c r="BT25" s="1961"/>
      <c r="BU25" s="1965"/>
      <c r="BV25" s="1960" t="s">
        <v>926</v>
      </c>
      <c r="BW25" s="1963" t="s">
        <v>927</v>
      </c>
      <c r="BX25" s="1963" t="s">
        <v>928</v>
      </c>
      <c r="BY25" s="211"/>
      <c r="BZ25" s="1968"/>
      <c r="CA25" s="1954"/>
      <c r="CB25" s="1954"/>
      <c r="CC25" s="1954"/>
      <c r="CD25" s="1954"/>
      <c r="CE25" s="1954"/>
      <c r="CF25" s="1954"/>
      <c r="CG25" s="1954"/>
      <c r="CH25" s="667">
        <v>0.52083333333333337</v>
      </c>
      <c r="CI25" s="200"/>
      <c r="CJ25" s="200"/>
      <c r="CK25" s="200"/>
      <c r="CL25" s="200"/>
      <c r="CM25" s="200"/>
      <c r="CN25" s="200"/>
      <c r="CO25" s="211"/>
      <c r="CP25" s="667">
        <v>0.52083333333333337</v>
      </c>
      <c r="CQ25" s="1969"/>
      <c r="CR25" s="1970"/>
      <c r="CS25" s="1970"/>
      <c r="CT25" s="1970"/>
      <c r="CU25" s="1970"/>
      <c r="CV25" s="1970"/>
      <c r="CW25" s="1970"/>
      <c r="CX25" s="1970"/>
      <c r="CY25" s="667">
        <v>0.52083333333333337</v>
      </c>
      <c r="CZ25" s="200"/>
      <c r="DA25" s="200"/>
      <c r="DB25" s="200"/>
      <c r="DC25" s="200"/>
      <c r="DD25" s="200"/>
      <c r="DE25" s="200"/>
      <c r="DF25" s="254"/>
    </row>
    <row r="26" spans="1:110" ht="12.75" customHeight="1" thickBot="1" x14ac:dyDescent="0.25">
      <c r="A26" s="186" t="s">
        <v>258</v>
      </c>
      <c r="B26" s="189">
        <v>5</v>
      </c>
      <c r="C26" s="189" t="s">
        <v>200</v>
      </c>
      <c r="D26" s="189"/>
      <c r="E26" s="189"/>
      <c r="F26" s="189">
        <v>27</v>
      </c>
      <c r="G26" s="189"/>
      <c r="H26" s="186" t="s">
        <v>201</v>
      </c>
      <c r="I26" s="186" t="s">
        <v>202</v>
      </c>
      <c r="J26" s="186" t="s">
        <v>102</v>
      </c>
      <c r="K26" s="186" t="s">
        <v>203</v>
      </c>
      <c r="M26" s="278">
        <v>0.53125</v>
      </c>
      <c r="N26" s="162"/>
      <c r="O26" s="162"/>
      <c r="P26" s="162"/>
      <c r="Q26" s="481"/>
      <c r="R26" s="481"/>
      <c r="S26" s="839"/>
      <c r="T26" s="278">
        <v>0.53125</v>
      </c>
      <c r="U26" s="162"/>
      <c r="V26" s="162"/>
      <c r="W26" s="162"/>
      <c r="AA26" s="318">
        <v>0.53125</v>
      </c>
      <c r="AB26" s="1912"/>
      <c r="AC26" s="1912"/>
      <c r="AD26" s="1912"/>
      <c r="AE26" s="1912"/>
      <c r="AF26" s="1912"/>
      <c r="AG26" s="1912"/>
      <c r="AH26" s="1912"/>
      <c r="AI26" s="1912"/>
      <c r="AJ26" s="676">
        <v>0.53125</v>
      </c>
      <c r="AK26" s="763"/>
      <c r="AL26" s="763"/>
      <c r="AM26" s="763"/>
      <c r="AN26" s="1901"/>
      <c r="AO26" s="1902"/>
      <c r="AP26" s="1948"/>
      <c r="AQ26" s="469"/>
      <c r="AR26" s="667">
        <v>0.53125</v>
      </c>
      <c r="AS26" s="1954"/>
      <c r="AT26" s="1954"/>
      <c r="AU26" s="1954"/>
      <c r="AV26" s="1954"/>
      <c r="AW26" s="1954"/>
      <c r="AX26" s="1954"/>
      <c r="AY26" s="1954"/>
      <c r="AZ26" s="1954"/>
      <c r="BA26" s="667">
        <v>0.53125</v>
      </c>
      <c r="BB26" s="1952"/>
      <c r="BC26" s="1952"/>
      <c r="BD26" s="1957"/>
      <c r="BE26" s="1952"/>
      <c r="BF26" s="1956"/>
      <c r="BG26" s="1956"/>
      <c r="BH26" s="307"/>
      <c r="BI26" s="667">
        <v>0.53125</v>
      </c>
      <c r="BJ26"/>
      <c r="BK26"/>
      <c r="BL26"/>
      <c r="BM26"/>
      <c r="BN26"/>
      <c r="BO26"/>
      <c r="BP26"/>
      <c r="BQ26"/>
      <c r="BR26" s="667">
        <v>0.53125</v>
      </c>
      <c r="BS26" s="1961"/>
      <c r="BT26" s="1961"/>
      <c r="BU26" s="1965"/>
      <c r="BV26" s="1961"/>
      <c r="BW26" s="1964"/>
      <c r="BX26" s="1964"/>
      <c r="BY26" s="211"/>
      <c r="BZ26" s="1968"/>
      <c r="CA26" s="1954"/>
      <c r="CB26" s="1954"/>
      <c r="CC26" s="1954"/>
      <c r="CD26" s="1954"/>
      <c r="CE26" s="1954"/>
      <c r="CF26" s="1954"/>
      <c r="CG26" s="1954"/>
      <c r="CH26" s="667">
        <v>0.53125</v>
      </c>
      <c r="CI26" s="200"/>
      <c r="CJ26" s="200"/>
      <c r="CK26" s="200"/>
      <c r="CL26" s="200"/>
      <c r="CM26" s="200"/>
      <c r="CN26" s="200"/>
      <c r="CO26" s="211"/>
      <c r="CP26" s="667">
        <v>0.53125</v>
      </c>
      <c r="CQ26" s="1969"/>
      <c r="CR26" s="1970"/>
      <c r="CS26" s="1970"/>
      <c r="CT26" s="1970"/>
      <c r="CU26" s="1970"/>
      <c r="CV26" s="1970"/>
      <c r="CW26" s="1970"/>
      <c r="CX26" s="1970"/>
      <c r="CY26" s="667">
        <v>0.53125</v>
      </c>
      <c r="CZ26" s="200"/>
      <c r="DA26" s="200"/>
      <c r="DB26" s="200"/>
      <c r="DC26" s="200"/>
      <c r="DD26" s="200"/>
      <c r="DE26" s="200"/>
      <c r="DF26" s="254"/>
    </row>
    <row r="27" spans="1:110" ht="12.75" customHeight="1" thickBot="1" x14ac:dyDescent="0.25">
      <c r="A27" s="186" t="s">
        <v>258</v>
      </c>
      <c r="B27" s="189">
        <v>5</v>
      </c>
      <c r="C27" s="189" t="s">
        <v>209</v>
      </c>
      <c r="D27" s="189"/>
      <c r="E27" s="189"/>
      <c r="F27" s="189">
        <v>27</v>
      </c>
      <c r="G27" s="189"/>
      <c r="H27" s="186" t="s">
        <v>210</v>
      </c>
      <c r="I27" s="186" t="s">
        <v>101</v>
      </c>
      <c r="J27" s="186" t="s">
        <v>102</v>
      </c>
      <c r="K27" s="186" t="s">
        <v>103</v>
      </c>
      <c r="M27" s="278">
        <v>0.54166666666666696</v>
      </c>
      <c r="N27" s="1900" t="s">
        <v>902</v>
      </c>
      <c r="O27" s="1935" t="s">
        <v>903</v>
      </c>
      <c r="P27" s="1935" t="s">
        <v>933</v>
      </c>
      <c r="Q27" s="481"/>
      <c r="R27" s="481"/>
      <c r="S27" s="839"/>
      <c r="T27" s="278">
        <v>0.54166666666666696</v>
      </c>
      <c r="U27" s="1900" t="s">
        <v>905</v>
      </c>
      <c r="V27" s="1900" t="s">
        <v>906</v>
      </c>
      <c r="W27" s="1900" t="s">
        <v>907</v>
      </c>
      <c r="AA27" s="318">
        <v>0.54166666666666663</v>
      </c>
      <c r="AB27" s="1912"/>
      <c r="AC27" s="1912"/>
      <c r="AD27" s="1912"/>
      <c r="AE27" s="1912"/>
      <c r="AF27" s="1912"/>
      <c r="AG27" s="1912"/>
      <c r="AH27" s="1912"/>
      <c r="AI27" s="1912"/>
      <c r="AJ27" s="676">
        <v>0.54166666666666663</v>
      </c>
      <c r="AK27" s="763"/>
      <c r="AL27" s="763"/>
      <c r="AM27" s="763"/>
      <c r="AN27" s="1901"/>
      <c r="AO27" s="1902"/>
      <c r="AP27" s="1948"/>
      <c r="AQ27" s="469"/>
      <c r="AR27" s="667">
        <v>0.54166666666666663</v>
      </c>
      <c r="AS27" s="1954"/>
      <c r="AT27" s="1954"/>
      <c r="AU27" s="1954"/>
      <c r="AV27" s="1954"/>
      <c r="AW27" s="1954"/>
      <c r="AX27" s="1954"/>
      <c r="AY27" s="1954"/>
      <c r="AZ27" s="1954"/>
      <c r="BA27" s="667">
        <v>0.54166666666666663</v>
      </c>
      <c r="BB27" s="1952"/>
      <c r="BC27" s="1952"/>
      <c r="BD27" s="1957"/>
      <c r="BE27" s="1952"/>
      <c r="BF27" s="1956"/>
      <c r="BG27" s="1956"/>
      <c r="BH27" s="307"/>
      <c r="BI27" s="667">
        <v>0.54166666666666663</v>
      </c>
      <c r="BJ27"/>
      <c r="BK27"/>
      <c r="BL27"/>
      <c r="BM27"/>
      <c r="BN27"/>
      <c r="BO27"/>
      <c r="BP27"/>
      <c r="BQ27"/>
      <c r="BR27" s="667">
        <v>0.54166666666666663</v>
      </c>
      <c r="BS27" s="1961"/>
      <c r="BT27" s="1961"/>
      <c r="BU27" s="1965"/>
      <c r="BV27" s="1961"/>
      <c r="BW27" s="1964"/>
      <c r="BX27" s="1964"/>
      <c r="BY27" s="211"/>
      <c r="BZ27" s="1968"/>
      <c r="CA27" s="1954"/>
      <c r="CB27" s="1954"/>
      <c r="CC27" s="1954"/>
      <c r="CD27" s="1954"/>
      <c r="CE27" s="1954"/>
      <c r="CF27" s="1954"/>
      <c r="CG27" s="1954"/>
      <c r="CH27" s="667">
        <v>0.54166666666666663</v>
      </c>
      <c r="CI27" s="200"/>
      <c r="CJ27" s="200"/>
      <c r="CK27" s="200"/>
      <c r="CL27" s="200"/>
      <c r="CM27" s="200"/>
      <c r="CN27" s="200"/>
      <c r="CO27" s="211"/>
      <c r="CP27" s="667">
        <v>0.54166666666666663</v>
      </c>
      <c r="CQ27" s="1969"/>
      <c r="CR27" s="1970"/>
      <c r="CS27" s="1970"/>
      <c r="CT27" s="1970"/>
      <c r="CU27" s="1970"/>
      <c r="CV27" s="1970"/>
      <c r="CW27" s="1970"/>
      <c r="CX27" s="1970"/>
      <c r="CY27" s="667">
        <v>0.54166666666666663</v>
      </c>
      <c r="CZ27" s="200"/>
      <c r="DA27" s="200"/>
      <c r="DB27" s="200"/>
      <c r="DC27" s="200"/>
      <c r="DD27" s="200"/>
      <c r="DE27" s="200"/>
      <c r="DF27" s="254"/>
    </row>
    <row r="28" spans="1:110" ht="12.75" customHeight="1" thickBot="1" x14ac:dyDescent="0.25">
      <c r="A28" s="186" t="s">
        <v>258</v>
      </c>
      <c r="B28" s="189">
        <v>6</v>
      </c>
      <c r="C28" s="189" t="s">
        <v>216</v>
      </c>
      <c r="D28" s="189"/>
      <c r="E28" s="189"/>
      <c r="F28" s="189">
        <v>25</v>
      </c>
      <c r="G28" s="189"/>
      <c r="H28" s="186" t="s">
        <v>201</v>
      </c>
      <c r="I28" s="186" t="s">
        <v>202</v>
      </c>
      <c r="J28" s="186" t="s">
        <v>102</v>
      </c>
      <c r="K28" s="186" t="s">
        <v>203</v>
      </c>
      <c r="M28" s="278">
        <v>0.55208333333333404</v>
      </c>
      <c r="N28" s="1900"/>
      <c r="O28" s="1935"/>
      <c r="P28" s="1935"/>
      <c r="Q28" s="481"/>
      <c r="R28" s="481"/>
      <c r="S28" s="840"/>
      <c r="T28" s="278">
        <v>0.55208333333333404</v>
      </c>
      <c r="U28" s="1900"/>
      <c r="V28" s="1900"/>
      <c r="W28" s="1925"/>
      <c r="X28" s="1929" t="s">
        <v>917</v>
      </c>
      <c r="Y28" s="1929" t="s">
        <v>918</v>
      </c>
      <c r="Z28" s="1932" t="s">
        <v>919</v>
      </c>
      <c r="AA28" s="318">
        <v>0.55208333333333337</v>
      </c>
      <c r="AB28" s="1912"/>
      <c r="AC28" s="1912"/>
      <c r="AD28" s="1912"/>
      <c r="AE28" s="1912"/>
      <c r="AF28" s="1912"/>
      <c r="AG28" s="1912"/>
      <c r="AH28" s="1912"/>
      <c r="AI28" s="1912"/>
      <c r="AJ28" s="676">
        <v>0.55208333333333337</v>
      </c>
      <c r="AK28" s="763"/>
      <c r="AL28" s="763"/>
      <c r="AM28" s="763"/>
      <c r="AN28" s="1901"/>
      <c r="AO28" s="1902"/>
      <c r="AP28" s="1948"/>
      <c r="AQ28" s="469"/>
      <c r="AR28" s="667">
        <v>0.55208333333333337</v>
      </c>
      <c r="AS28" s="1954"/>
      <c r="AT28" s="1954"/>
      <c r="AU28" s="1954"/>
      <c r="AV28" s="1954"/>
      <c r="AW28" s="1954"/>
      <c r="AX28" s="1954"/>
      <c r="AY28" s="1954"/>
      <c r="AZ28" s="1954"/>
      <c r="BA28" s="667">
        <v>0.55208333333333337</v>
      </c>
      <c r="BB28" s="1952"/>
      <c r="BC28" s="1952"/>
      <c r="BD28" s="1957"/>
      <c r="BE28" s="1952"/>
      <c r="BF28" s="1956"/>
      <c r="BG28" s="1956"/>
      <c r="BH28" s="312"/>
      <c r="BI28" s="667">
        <v>0.55208333333333337</v>
      </c>
      <c r="BJ28"/>
      <c r="BK28"/>
      <c r="BL28"/>
      <c r="BM28"/>
      <c r="BN28"/>
      <c r="BO28"/>
      <c r="BP28"/>
      <c r="BQ28"/>
      <c r="BR28" s="667">
        <v>0.55208333333333337</v>
      </c>
      <c r="BS28" s="1961"/>
      <c r="BT28" s="1961"/>
      <c r="BU28" s="1965"/>
      <c r="BV28" s="1961"/>
      <c r="BW28" s="1964"/>
      <c r="BX28" s="1964"/>
      <c r="BY28" s="211"/>
      <c r="BZ28" s="1968"/>
      <c r="CA28" s="1954"/>
      <c r="CB28" s="1954"/>
      <c r="CC28" s="1954"/>
      <c r="CD28" s="1954"/>
      <c r="CE28" s="1954"/>
      <c r="CF28" s="1954"/>
      <c r="CG28" s="1954"/>
      <c r="CH28" s="667">
        <v>0.55208333333333337</v>
      </c>
      <c r="CI28" s="200"/>
      <c r="CJ28" s="200"/>
      <c r="CK28" s="200"/>
      <c r="CL28" s="200"/>
      <c r="CM28" s="200"/>
      <c r="CN28" s="200"/>
      <c r="CO28" s="211"/>
      <c r="CP28" s="667">
        <v>0.55208333333333337</v>
      </c>
      <c r="CQ28" s="1969"/>
      <c r="CR28" s="1970"/>
      <c r="CS28" s="1970"/>
      <c r="CT28" s="1970"/>
      <c r="CU28" s="1970"/>
      <c r="CV28" s="1970"/>
      <c r="CW28" s="1970"/>
      <c r="CX28" s="1970"/>
      <c r="CY28" s="667">
        <v>0.55208333333333337</v>
      </c>
      <c r="CZ28" s="200"/>
      <c r="DA28" s="200"/>
      <c r="DB28" s="200"/>
      <c r="DC28" s="200"/>
      <c r="DD28" s="200"/>
      <c r="DE28" s="200"/>
      <c r="DF28" s="254"/>
    </row>
    <row r="29" spans="1:110" ht="12.75" customHeight="1" thickBot="1" x14ac:dyDescent="0.25">
      <c r="A29" s="186" t="s">
        <v>258</v>
      </c>
      <c r="B29" s="189">
        <v>6</v>
      </c>
      <c r="C29" s="189" t="s">
        <v>231</v>
      </c>
      <c r="D29" s="189"/>
      <c r="E29" s="189"/>
      <c r="F29" s="189">
        <v>25</v>
      </c>
      <c r="G29" s="189"/>
      <c r="H29" s="186" t="s">
        <v>220</v>
      </c>
      <c r="I29" s="186" t="s">
        <v>101</v>
      </c>
      <c r="J29" s="186" t="s">
        <v>102</v>
      </c>
      <c r="K29" s="188" t="s">
        <v>221</v>
      </c>
      <c r="M29" s="278">
        <v>0.5625</v>
      </c>
      <c r="N29" s="1900"/>
      <c r="O29" s="1935"/>
      <c r="P29" s="1935"/>
      <c r="Q29" s="1937" t="s">
        <v>914</v>
      </c>
      <c r="R29" s="1937" t="s">
        <v>915</v>
      </c>
      <c r="S29" s="1939" t="s">
        <v>916</v>
      </c>
      <c r="T29" s="278">
        <v>0.5625</v>
      </c>
      <c r="U29" s="1900"/>
      <c r="V29" s="1900"/>
      <c r="W29" s="1925"/>
      <c r="X29" s="1930"/>
      <c r="Y29" s="1930"/>
      <c r="Z29" s="1933"/>
      <c r="AA29" s="318">
        <v>0.5625</v>
      </c>
      <c r="AB29" s="1912"/>
      <c r="AC29" s="1912"/>
      <c r="AD29" s="1912"/>
      <c r="AE29" s="1912"/>
      <c r="AF29" s="1912"/>
      <c r="AG29" s="1912"/>
      <c r="AH29" s="1912"/>
      <c r="AI29" s="1912"/>
      <c r="AJ29" s="676">
        <v>0.5625</v>
      </c>
      <c r="AK29" s="1944" t="s">
        <v>934</v>
      </c>
      <c r="AL29" s="1947" t="s">
        <v>935</v>
      </c>
      <c r="AM29" s="1902" t="s">
        <v>936</v>
      </c>
      <c r="AN29" s="1901"/>
      <c r="AO29" s="1902"/>
      <c r="AP29" s="1948"/>
      <c r="AQ29" s="469"/>
      <c r="AR29" s="667">
        <v>0.5625</v>
      </c>
      <c r="AS29" s="1954"/>
      <c r="AT29" s="1954"/>
      <c r="AU29" s="1954"/>
      <c r="AV29" s="1954"/>
      <c r="AW29" s="1954"/>
      <c r="AX29" s="1954"/>
      <c r="AY29" s="1954"/>
      <c r="AZ29" s="1954"/>
      <c r="BA29" s="667">
        <v>0.5625</v>
      </c>
      <c r="BB29" s="1952"/>
      <c r="BC29" s="1952"/>
      <c r="BD29" s="1957"/>
      <c r="BE29" s="1952"/>
      <c r="BF29" s="1956"/>
      <c r="BG29" s="1956"/>
      <c r="BH29" s="312"/>
      <c r="BI29" s="667">
        <v>0.5625</v>
      </c>
      <c r="BJ29"/>
      <c r="BK29"/>
      <c r="BL29"/>
      <c r="BM29"/>
      <c r="BN29"/>
      <c r="BO29"/>
      <c r="BP29"/>
      <c r="BQ29"/>
      <c r="BR29" s="667">
        <v>0.5625</v>
      </c>
      <c r="BS29" s="1961"/>
      <c r="BT29" s="1961"/>
      <c r="BU29" s="1965"/>
      <c r="BV29" s="1961"/>
      <c r="BW29" s="1964"/>
      <c r="BX29" s="1964"/>
      <c r="BY29" s="211"/>
      <c r="BZ29" s="1968"/>
      <c r="CA29" s="1954"/>
      <c r="CB29" s="1954"/>
      <c r="CC29" s="1954"/>
      <c r="CD29" s="1954"/>
      <c r="CE29" s="1954"/>
      <c r="CF29" s="1954"/>
      <c r="CG29" s="1954"/>
      <c r="CH29" s="667">
        <v>0.5625</v>
      </c>
      <c r="CI29" s="200"/>
      <c r="CJ29" s="200"/>
      <c r="CK29" s="200"/>
      <c r="CL29" s="200"/>
      <c r="CM29" s="200"/>
      <c r="CN29" s="200"/>
      <c r="CO29" s="211"/>
      <c r="CP29" s="667">
        <v>0.5625</v>
      </c>
      <c r="CQ29" s="1969"/>
      <c r="CR29" s="1970"/>
      <c r="CS29" s="1970"/>
      <c r="CT29" s="1970"/>
      <c r="CU29" s="1970"/>
      <c r="CV29" s="1970"/>
      <c r="CW29" s="1970"/>
      <c r="CX29" s="1970"/>
      <c r="CY29" s="667">
        <v>0.5625</v>
      </c>
      <c r="CZ29" s="200"/>
      <c r="DA29" s="200"/>
      <c r="DB29" s="200"/>
      <c r="DC29" s="200"/>
      <c r="DD29" s="200"/>
      <c r="DE29" s="200"/>
      <c r="DF29" s="254"/>
    </row>
    <row r="30" spans="1:110" ht="12.75" customHeight="1" thickBot="1" x14ac:dyDescent="0.25">
      <c r="A30" s="186" t="s">
        <v>258</v>
      </c>
      <c r="B30" s="189">
        <v>10</v>
      </c>
      <c r="C30" s="189" t="s">
        <v>244</v>
      </c>
      <c r="D30" s="189"/>
      <c r="E30" s="189"/>
      <c r="F30" s="189">
        <v>2</v>
      </c>
      <c r="G30" s="189"/>
      <c r="H30" s="186" t="s">
        <v>100</v>
      </c>
      <c r="I30" s="186" t="s">
        <v>101</v>
      </c>
      <c r="J30" s="186" t="s">
        <v>102</v>
      </c>
      <c r="K30" s="186" t="s">
        <v>103</v>
      </c>
      <c r="M30" s="278">
        <v>0.57291666666666696</v>
      </c>
      <c r="N30" s="1900"/>
      <c r="O30" s="1935"/>
      <c r="P30" s="1935"/>
      <c r="Q30" s="1938"/>
      <c r="R30" s="1938"/>
      <c r="S30" s="1940"/>
      <c r="T30" s="278">
        <v>0.57291666666666696</v>
      </c>
      <c r="U30" s="1900"/>
      <c r="V30" s="1900"/>
      <c r="W30" s="1925"/>
      <c r="X30" s="1930"/>
      <c r="Y30" s="1930"/>
      <c r="Z30" s="1933"/>
      <c r="AA30" s="318">
        <v>0.57291666666666663</v>
      </c>
      <c r="AB30" s="1912"/>
      <c r="AC30" s="1912"/>
      <c r="AD30" s="1912"/>
      <c r="AE30" s="1912"/>
      <c r="AF30" s="1912"/>
      <c r="AG30" s="1912"/>
      <c r="AH30" s="1912"/>
      <c r="AI30" s="1912"/>
      <c r="AJ30" s="676">
        <v>0.57291666666666663</v>
      </c>
      <c r="AK30" s="1945"/>
      <c r="AL30" s="1947"/>
      <c r="AM30" s="1902"/>
      <c r="AN30" s="782"/>
      <c r="AO30" s="642"/>
      <c r="AP30" s="383"/>
      <c r="AQ30" s="466"/>
      <c r="AR30" s="667">
        <v>0.57291666666666663</v>
      </c>
      <c r="AS30" s="1954"/>
      <c r="AT30" s="1954"/>
      <c r="AU30" s="1954"/>
      <c r="AV30" s="1954"/>
      <c r="AW30" s="1954"/>
      <c r="AX30" s="1954"/>
      <c r="AY30" s="1954"/>
      <c r="AZ30" s="1954"/>
      <c r="BA30" s="667">
        <v>0.57291666666666663</v>
      </c>
      <c r="BB30" s="1952"/>
      <c r="BC30" s="1952"/>
      <c r="BD30" s="1957"/>
      <c r="BE30" s="1952"/>
      <c r="BF30" s="1956"/>
      <c r="BG30" s="1956"/>
      <c r="BH30" s="390"/>
      <c r="BI30" s="667">
        <v>0.57291666666666663</v>
      </c>
      <c r="BJ30"/>
      <c r="BK30"/>
      <c r="BL30"/>
      <c r="BM30"/>
      <c r="BN30"/>
      <c r="BO30"/>
      <c r="BP30"/>
      <c r="BQ30"/>
      <c r="BR30" s="667">
        <v>0.57291666666666663</v>
      </c>
      <c r="BS30" s="1961"/>
      <c r="BT30" s="1961"/>
      <c r="BU30" s="1965"/>
      <c r="BV30" s="1961"/>
      <c r="BW30" s="1964"/>
      <c r="BX30" s="1964"/>
      <c r="BY30" s="211"/>
      <c r="BZ30" s="1968"/>
      <c r="CA30" s="1954"/>
      <c r="CB30" s="1954"/>
      <c r="CC30" s="1954"/>
      <c r="CD30" s="1954"/>
      <c r="CE30" s="1954"/>
      <c r="CF30" s="1954"/>
      <c r="CG30" s="1954"/>
      <c r="CH30" s="667">
        <v>0.57291666666666663</v>
      </c>
      <c r="CI30" s="200"/>
      <c r="CJ30" s="200"/>
      <c r="CK30" s="200"/>
      <c r="CL30" s="200"/>
      <c r="CM30" s="200"/>
      <c r="CN30" s="200"/>
      <c r="CO30" s="211"/>
      <c r="CP30" s="667">
        <v>0.57291666666666663</v>
      </c>
      <c r="CQ30" s="1969"/>
      <c r="CR30" s="1970"/>
      <c r="CS30" s="1970"/>
      <c r="CT30" s="1970"/>
      <c r="CU30" s="1970"/>
      <c r="CV30" s="1970"/>
      <c r="CW30" s="1970"/>
      <c r="CX30" s="1970"/>
      <c r="CY30" s="667">
        <v>0.57291666666666663</v>
      </c>
      <c r="CZ30" s="200"/>
      <c r="DA30" s="200"/>
      <c r="DB30" s="200"/>
      <c r="DC30" s="200"/>
      <c r="DD30" s="200"/>
      <c r="DE30" s="200"/>
      <c r="DF30" s="254"/>
    </row>
    <row r="31" spans="1:110" ht="12.75" customHeight="1" thickBot="1" x14ac:dyDescent="0.25">
      <c r="A31" s="186" t="s">
        <v>258</v>
      </c>
      <c r="B31" s="189">
        <v>10</v>
      </c>
      <c r="C31" s="189" t="s">
        <v>245</v>
      </c>
      <c r="D31" s="189"/>
      <c r="E31" s="189"/>
      <c r="F31" s="189">
        <v>2</v>
      </c>
      <c r="G31" s="189"/>
      <c r="H31" s="186" t="s">
        <v>201</v>
      </c>
      <c r="I31" s="186" t="s">
        <v>202</v>
      </c>
      <c r="J31" s="186" t="s">
        <v>102</v>
      </c>
      <c r="K31" s="186" t="s">
        <v>203</v>
      </c>
      <c r="M31" s="278">
        <v>0.58333333333333404</v>
      </c>
      <c r="N31" s="1900"/>
      <c r="O31" s="1935"/>
      <c r="P31" s="1935"/>
      <c r="Q31" s="1938"/>
      <c r="R31" s="1938"/>
      <c r="S31" s="1940"/>
      <c r="T31" s="278">
        <v>0.58333333333333404</v>
      </c>
      <c r="U31" s="1900"/>
      <c r="V31" s="1900"/>
      <c r="W31" s="1925"/>
      <c r="X31" s="1930"/>
      <c r="Y31" s="1930"/>
      <c r="Z31" s="1933"/>
      <c r="AA31" s="318">
        <v>0.58333333333333337</v>
      </c>
      <c r="AB31" s="1912"/>
      <c r="AC31" s="1912"/>
      <c r="AD31" s="1912"/>
      <c r="AE31" s="1912"/>
      <c r="AF31" s="1912"/>
      <c r="AG31" s="1912"/>
      <c r="AH31" s="1912"/>
      <c r="AI31" s="1912"/>
      <c r="AJ31" s="676">
        <v>0.58333333333333337</v>
      </c>
      <c r="AK31" s="1945"/>
      <c r="AL31" s="1947"/>
      <c r="AM31" s="1902"/>
      <c r="AN31" s="782"/>
      <c r="AO31" s="642"/>
      <c r="AP31" s="385"/>
      <c r="AQ31" s="469"/>
      <c r="AR31" s="667">
        <v>0.58333333333333337</v>
      </c>
      <c r="AS31" s="1954"/>
      <c r="AT31" s="1954"/>
      <c r="AU31" s="1954"/>
      <c r="AV31" s="1954"/>
      <c r="AW31" s="1954"/>
      <c r="AX31" s="1954"/>
      <c r="AY31" s="1954"/>
      <c r="AZ31" s="1954"/>
      <c r="BA31" s="667">
        <v>0.58333333333333337</v>
      </c>
      <c r="BB31" s="1952"/>
      <c r="BC31" s="1952"/>
      <c r="BD31" s="1957"/>
      <c r="BE31" s="1952"/>
      <c r="BF31" s="1956"/>
      <c r="BG31" s="1956"/>
      <c r="BH31" s="390"/>
      <c r="BI31" s="667">
        <v>0.58333333333333337</v>
      </c>
      <c r="BJ31"/>
      <c r="BK31"/>
      <c r="BL31"/>
      <c r="BM31"/>
      <c r="BN31"/>
      <c r="BO31"/>
      <c r="BP31"/>
      <c r="BQ31"/>
      <c r="BR31" s="667">
        <v>0.58333333333333337</v>
      </c>
      <c r="BS31" s="1961"/>
      <c r="BT31" s="1961"/>
      <c r="BU31" s="1965"/>
      <c r="BV31" s="1961"/>
      <c r="BW31" s="1964"/>
      <c r="BX31" s="1964"/>
      <c r="BY31" s="211"/>
      <c r="BZ31" s="1968"/>
      <c r="CA31" s="1954"/>
      <c r="CB31" s="1954"/>
      <c r="CC31" s="1954"/>
      <c r="CD31" s="1954"/>
      <c r="CE31" s="1954"/>
      <c r="CF31" s="1954"/>
      <c r="CG31" s="1954"/>
      <c r="CH31" s="667">
        <v>0.58333333333333337</v>
      </c>
      <c r="CI31" s="200"/>
      <c r="CJ31" s="200"/>
      <c r="CK31" s="200"/>
      <c r="CL31" s="200"/>
      <c r="CM31" s="200"/>
      <c r="CN31" s="200"/>
      <c r="CO31" s="211"/>
      <c r="CP31" s="667">
        <v>0.58333333333333337</v>
      </c>
      <c r="CQ31" s="1969"/>
      <c r="CR31" s="1970"/>
      <c r="CS31" s="1970"/>
      <c r="CT31" s="1970"/>
      <c r="CU31" s="1970"/>
      <c r="CV31" s="1970"/>
      <c r="CW31" s="1970"/>
      <c r="CX31" s="1970"/>
      <c r="CY31" s="667">
        <v>0.58333333333333337</v>
      </c>
      <c r="CZ31" s="200"/>
      <c r="DA31" s="200"/>
      <c r="DB31" s="200"/>
      <c r="DC31" s="200"/>
      <c r="DD31" s="200"/>
      <c r="DE31" s="200"/>
      <c r="DF31" s="254"/>
    </row>
    <row r="32" spans="1:110" ht="11.25" customHeight="1" thickBot="1" x14ac:dyDescent="0.25">
      <c r="M32" s="278">
        <v>0.59375</v>
      </c>
      <c r="N32" s="1900"/>
      <c r="O32" s="1935"/>
      <c r="P32" s="1935"/>
      <c r="Q32" s="1938"/>
      <c r="R32" s="1938"/>
      <c r="S32" s="1940"/>
      <c r="T32" s="278">
        <v>0.59375</v>
      </c>
      <c r="U32" s="1900"/>
      <c r="V32" s="1900"/>
      <c r="W32" s="1925"/>
      <c r="X32" s="1930"/>
      <c r="Y32" s="1930"/>
      <c r="Z32" s="1933"/>
      <c r="AA32" s="572">
        <v>0.59375</v>
      </c>
      <c r="AB32"/>
      <c r="AC32" s="1908" t="s">
        <v>440</v>
      </c>
      <c r="AD32" s="1909"/>
      <c r="AE32"/>
      <c r="AJ32" s="667">
        <v>0.59375</v>
      </c>
      <c r="AK32" s="1945"/>
      <c r="AL32" s="1947"/>
      <c r="AM32" s="1902"/>
      <c r="AN32" s="782"/>
      <c r="AO32" s="642"/>
      <c r="AP32" s="331"/>
      <c r="AQ32" s="687"/>
      <c r="AR32" s="667">
        <v>0.59375</v>
      </c>
      <c r="AS32" s="1954"/>
      <c r="AT32" s="1954"/>
      <c r="AU32" s="1954"/>
      <c r="AV32" s="1954"/>
      <c r="AW32" s="1954"/>
      <c r="AX32" s="1954"/>
      <c r="AY32" s="1954"/>
      <c r="AZ32" s="1954"/>
      <c r="BA32" s="667">
        <v>0.59375</v>
      </c>
      <c r="BB32" s="1952"/>
      <c r="BC32" s="1952"/>
      <c r="BD32" s="1957"/>
      <c r="BE32" s="1952"/>
      <c r="BF32" s="1956"/>
      <c r="BG32" s="1956"/>
      <c r="BH32" s="390"/>
      <c r="BI32" s="667">
        <v>0.59375</v>
      </c>
      <c r="BJ32"/>
      <c r="BK32"/>
      <c r="BL32"/>
      <c r="BM32"/>
      <c r="BN32"/>
      <c r="BO32"/>
      <c r="BP32"/>
      <c r="BQ32"/>
      <c r="BR32" s="667">
        <v>0.59375</v>
      </c>
      <c r="BS32" s="1961"/>
      <c r="BT32" s="1961"/>
      <c r="BU32" s="1965"/>
      <c r="BV32" s="1961"/>
      <c r="BW32" s="1964"/>
      <c r="BX32" s="1964"/>
      <c r="BY32" s="211"/>
      <c r="BZ32" s="1968"/>
      <c r="CA32" s="1954"/>
      <c r="CB32" s="1954"/>
      <c r="CC32" s="1954"/>
      <c r="CD32" s="1954"/>
      <c r="CE32" s="1954"/>
      <c r="CF32" s="1954"/>
      <c r="CG32" s="1954"/>
      <c r="CH32" s="667">
        <v>0.59375</v>
      </c>
      <c r="CI32" s="200"/>
      <c r="CJ32" s="200"/>
      <c r="CK32" s="200"/>
      <c r="CL32" s="200"/>
      <c r="CM32" s="200"/>
      <c r="CN32" s="200"/>
      <c r="CO32" s="211"/>
      <c r="CP32" s="667">
        <v>0.59375</v>
      </c>
      <c r="CQ32" s="1969"/>
      <c r="CR32" s="1970"/>
      <c r="CS32" s="1970"/>
      <c r="CT32" s="1970"/>
      <c r="CU32" s="1970"/>
      <c r="CV32" s="1970"/>
      <c r="CW32" s="1970"/>
      <c r="CX32" s="1970"/>
      <c r="CY32" s="667">
        <v>0.59375</v>
      </c>
      <c r="CZ32" s="200"/>
      <c r="DA32" s="200"/>
      <c r="DB32" s="200"/>
      <c r="DC32" s="200"/>
      <c r="DD32" s="200"/>
      <c r="DE32" s="200"/>
      <c r="DF32" s="254"/>
    </row>
    <row r="33" spans="13:110" ht="11.25" customHeight="1" x14ac:dyDescent="0.2">
      <c r="M33" s="278">
        <v>0.60416666666666696</v>
      </c>
      <c r="N33" s="1900"/>
      <c r="O33" s="1935"/>
      <c r="P33" s="1935"/>
      <c r="Q33" s="1938"/>
      <c r="R33" s="1938"/>
      <c r="S33" s="1940"/>
      <c r="T33" s="278">
        <v>0.60416666666666696</v>
      </c>
      <c r="U33" s="1900"/>
      <c r="V33" s="1900"/>
      <c r="W33" s="1925"/>
      <c r="X33" s="1930"/>
      <c r="Y33" s="1930"/>
      <c r="Z33" s="1933"/>
      <c r="AA33" s="572">
        <v>0.60416666666666663</v>
      </c>
      <c r="AB33"/>
      <c r="AC33" s="1909"/>
      <c r="AD33" s="1909"/>
      <c r="AE33"/>
      <c r="AF33" s="441"/>
      <c r="AG33" s="1908" t="s">
        <v>440</v>
      </c>
      <c r="AH33" s="1910"/>
      <c r="AI33" s="319"/>
      <c r="AJ33" s="667">
        <v>0.60416666666666663</v>
      </c>
      <c r="AK33" s="1945"/>
      <c r="AL33" s="1947"/>
      <c r="AM33" s="1948"/>
      <c r="AN33" s="1901" t="s">
        <v>937</v>
      </c>
      <c r="AO33" s="1902" t="s">
        <v>938</v>
      </c>
      <c r="AP33" s="1903" t="s">
        <v>939</v>
      </c>
      <c r="AQ33" s="690"/>
      <c r="AR33" s="667">
        <v>0.60416666666666663</v>
      </c>
      <c r="AS33" s="1954"/>
      <c r="AT33" s="1954"/>
      <c r="AU33" s="1954"/>
      <c r="AV33" s="1954"/>
      <c r="AW33" s="1954"/>
      <c r="AX33" s="1954"/>
      <c r="AY33" s="1954"/>
      <c r="AZ33" s="1954"/>
      <c r="BA33" s="667">
        <v>0.60416666666666663</v>
      </c>
      <c r="BB33" s="1952"/>
      <c r="BC33" s="1952"/>
      <c r="BD33" s="1957"/>
      <c r="BE33" s="1952"/>
      <c r="BF33" s="1956"/>
      <c r="BG33" s="1956"/>
      <c r="BH33" s="390"/>
      <c r="BI33" s="667">
        <v>0.60416666666666663</v>
      </c>
      <c r="BJ33"/>
      <c r="BK33"/>
      <c r="BL33"/>
      <c r="BM33"/>
      <c r="BN33"/>
      <c r="BO33"/>
      <c r="BP33"/>
      <c r="BQ33"/>
      <c r="BR33" s="667">
        <v>0.60416666666666663</v>
      </c>
      <c r="BS33" s="1961"/>
      <c r="BT33" s="1961"/>
      <c r="BU33" s="1965"/>
      <c r="BV33" s="1961"/>
      <c r="BW33" s="1964"/>
      <c r="BX33" s="1964"/>
      <c r="BY33" s="211"/>
      <c r="BZ33" s="1968"/>
      <c r="CA33" s="1954"/>
      <c r="CB33" s="1954"/>
      <c r="CC33" s="1954"/>
      <c r="CD33" s="1954"/>
      <c r="CE33" s="1954"/>
      <c r="CF33" s="1954"/>
      <c r="CG33" s="1954"/>
      <c r="CH33" s="667">
        <v>0.60416666666666663</v>
      </c>
      <c r="CI33" s="200"/>
      <c r="CJ33" s="200"/>
      <c r="CK33" s="200"/>
      <c r="CL33" s="200"/>
      <c r="CM33" s="200"/>
      <c r="CN33" s="200"/>
      <c r="CO33" s="211"/>
      <c r="CP33" s="667">
        <v>0.60416666666666663</v>
      </c>
      <c r="CQ33" s="1969"/>
      <c r="CR33" s="1970"/>
      <c r="CS33" s="1970"/>
      <c r="CT33" s="1970"/>
      <c r="CU33" s="1970"/>
      <c r="CV33" s="1970"/>
      <c r="CW33" s="1970"/>
      <c r="CX33" s="1970"/>
      <c r="CY33" s="667">
        <v>0.60416666666666663</v>
      </c>
      <c r="CZ33" s="200"/>
      <c r="DA33" s="200"/>
      <c r="DB33" s="200"/>
      <c r="DC33" s="200"/>
      <c r="DD33" s="200"/>
      <c r="DE33" s="200"/>
      <c r="DF33" s="254"/>
    </row>
    <row r="34" spans="13:110" ht="11.25" customHeight="1" x14ac:dyDescent="0.2">
      <c r="M34" s="278">
        <v>0.61458333333333404</v>
      </c>
      <c r="N34" s="1900"/>
      <c r="O34" s="1935"/>
      <c r="P34" s="1935"/>
      <c r="Q34" s="1938"/>
      <c r="R34" s="1938"/>
      <c r="S34" s="1940"/>
      <c r="T34" s="278">
        <v>0.61458333333333404</v>
      </c>
      <c r="U34" s="1900"/>
      <c r="V34" s="1900"/>
      <c r="W34" s="1925"/>
      <c r="X34" s="1930"/>
      <c r="Y34" s="1930"/>
      <c r="Z34" s="1933"/>
      <c r="AA34" s="318">
        <v>0.61458333333333337</v>
      </c>
      <c r="AB34" s="997"/>
      <c r="AC34"/>
      <c r="AD34"/>
      <c r="AE34"/>
      <c r="AF34" s="791"/>
      <c r="AG34" s="1910"/>
      <c r="AH34" s="1910"/>
      <c r="AI34" s="370"/>
      <c r="AJ34" s="667">
        <v>0.61458333333333337</v>
      </c>
      <c r="AK34" s="1945"/>
      <c r="AL34" s="1947"/>
      <c r="AM34" s="1948"/>
      <c r="AN34" s="1901"/>
      <c r="AO34" s="1902"/>
      <c r="AP34" s="1903"/>
      <c r="AQ34" s="331"/>
      <c r="AR34" s="667">
        <v>0.61458333333333337</v>
      </c>
      <c r="AS34" s="1954"/>
      <c r="AT34" s="1954"/>
      <c r="AU34" s="1954"/>
      <c r="AV34" s="1954"/>
      <c r="AW34" s="1954"/>
      <c r="AX34" s="1954"/>
      <c r="AY34" s="1954"/>
      <c r="AZ34" s="1954"/>
      <c r="BA34" s="667">
        <v>0.61458333333333337</v>
      </c>
      <c r="BB34" s="1952"/>
      <c r="BC34" s="1952"/>
      <c r="BD34" s="1957"/>
      <c r="BE34" s="1952"/>
      <c r="BF34" s="1956"/>
      <c r="BG34" s="1956"/>
      <c r="BH34" s="390"/>
      <c r="BI34" s="667">
        <v>0.61458333333333337</v>
      </c>
      <c r="BJ34"/>
      <c r="BK34"/>
      <c r="BL34"/>
      <c r="BM34"/>
      <c r="BN34"/>
      <c r="BO34"/>
      <c r="BP34"/>
      <c r="BQ34"/>
      <c r="BR34" s="667">
        <v>0.61458333333333337</v>
      </c>
      <c r="BS34" s="1961"/>
      <c r="BT34" s="1961"/>
      <c r="BU34" s="1965"/>
      <c r="BV34" s="1961"/>
      <c r="BW34" s="1964"/>
      <c r="BX34" s="1964"/>
      <c r="BY34" s="211"/>
      <c r="BZ34" s="1968"/>
      <c r="CA34" s="1954"/>
      <c r="CB34" s="1954"/>
      <c r="CC34" s="1954"/>
      <c r="CD34" s="1954"/>
      <c r="CE34" s="1954"/>
      <c r="CF34" s="1954"/>
      <c r="CG34" s="1954"/>
      <c r="CH34" s="667">
        <v>0.61458333333333337</v>
      </c>
      <c r="CI34" s="200"/>
      <c r="CJ34" s="200"/>
      <c r="CK34" s="200"/>
      <c r="CL34" s="200"/>
      <c r="CM34" s="200"/>
      <c r="CN34" s="200"/>
      <c r="CO34" s="211"/>
      <c r="CP34" s="667">
        <v>0.61458333333333337</v>
      </c>
      <c r="CQ34" s="1969"/>
      <c r="CR34" s="1970"/>
      <c r="CS34" s="1970"/>
      <c r="CT34" s="1970"/>
      <c r="CU34" s="1970"/>
      <c r="CV34" s="1970"/>
      <c r="CW34" s="1970"/>
      <c r="CX34" s="1970"/>
      <c r="CY34" s="667">
        <v>0.61458333333333337</v>
      </c>
      <c r="CZ34" s="200"/>
      <c r="DA34" s="200"/>
      <c r="DB34" s="200"/>
      <c r="DC34" s="200"/>
      <c r="DD34" s="200"/>
      <c r="DE34" s="200"/>
      <c r="DF34" s="254"/>
    </row>
    <row r="35" spans="13:110" ht="11.25" customHeight="1" x14ac:dyDescent="0.2">
      <c r="M35" s="278">
        <v>0.625000000000001</v>
      </c>
      <c r="N35" s="1900"/>
      <c r="O35" s="1935"/>
      <c r="P35" s="1935"/>
      <c r="Q35" s="1938"/>
      <c r="R35" s="1938"/>
      <c r="S35" s="1940"/>
      <c r="T35" s="278">
        <v>0.625000000000001</v>
      </c>
      <c r="U35" s="1900"/>
      <c r="V35" s="1900"/>
      <c r="W35" s="1925"/>
      <c r="X35" s="1930"/>
      <c r="Y35" s="1930"/>
      <c r="Z35" s="1933"/>
      <c r="AA35" s="318">
        <v>0.625</v>
      </c>
      <c r="AB35" s="997"/>
      <c r="AC35"/>
      <c r="AD35"/>
      <c r="AE35"/>
      <c r="AG35" s="1910"/>
      <c r="AH35" s="1910"/>
      <c r="AJ35" s="667">
        <v>0.625</v>
      </c>
      <c r="AK35" s="1945"/>
      <c r="AL35" s="1947"/>
      <c r="AM35" s="1948"/>
      <c r="AN35" s="1901"/>
      <c r="AO35" s="1902"/>
      <c r="AP35" s="1903"/>
      <c r="AQ35" s="383"/>
      <c r="AR35" s="667">
        <v>0.625</v>
      </c>
      <c r="AS35" s="1954"/>
      <c r="AT35" s="1954"/>
      <c r="AU35" s="1954"/>
      <c r="AV35" s="1954"/>
      <c r="AW35" s="1954"/>
      <c r="AX35" s="1954"/>
      <c r="AY35" s="1954"/>
      <c r="AZ35" s="1954"/>
      <c r="BA35" s="667">
        <v>0.625</v>
      </c>
      <c r="BB35" s="1953"/>
      <c r="BC35" s="1953"/>
      <c r="BD35" s="1958"/>
      <c r="BE35" s="1952"/>
      <c r="BF35" s="1956"/>
      <c r="BG35" s="1956"/>
      <c r="BH35" s="307"/>
      <c r="BI35" s="667">
        <v>0.625</v>
      </c>
      <c r="BJ35"/>
      <c r="BK35"/>
      <c r="BL35"/>
      <c r="BM35"/>
      <c r="BN35"/>
      <c r="BO35"/>
      <c r="BP35"/>
      <c r="BQ35"/>
      <c r="BR35" s="667">
        <v>0.625</v>
      </c>
      <c r="BS35" s="1962"/>
      <c r="BT35" s="1962"/>
      <c r="BU35" s="1966"/>
      <c r="BV35" s="1961"/>
      <c r="BW35" s="1964"/>
      <c r="BX35" s="1964"/>
      <c r="BY35" s="211"/>
      <c r="BZ35" s="1968"/>
      <c r="CA35" s="1954"/>
      <c r="CB35" s="1954"/>
      <c r="CC35" s="1954"/>
      <c r="CD35" s="1954"/>
      <c r="CE35" s="1954"/>
      <c r="CF35" s="1954"/>
      <c r="CG35" s="1954"/>
      <c r="CH35" s="667">
        <v>0.625</v>
      </c>
      <c r="CI35" s="200"/>
      <c r="CJ35" s="200"/>
      <c r="CK35" s="200"/>
      <c r="CL35" s="200"/>
      <c r="CM35" s="200"/>
      <c r="CN35" s="200"/>
      <c r="CO35" s="211"/>
      <c r="CP35" s="667">
        <v>0.625</v>
      </c>
      <c r="CQ35" s="1969"/>
      <c r="CR35" s="1970"/>
      <c r="CS35" s="1970"/>
      <c r="CT35" s="1970"/>
      <c r="CU35" s="1970"/>
      <c r="CV35" s="1970"/>
      <c r="CW35" s="1970"/>
      <c r="CX35" s="1970"/>
      <c r="CY35" s="667">
        <v>0.625</v>
      </c>
      <c r="CZ35" s="200"/>
      <c r="DA35" s="200"/>
      <c r="DB35" s="200"/>
      <c r="DC35" s="200"/>
      <c r="DD35" s="200"/>
      <c r="DE35" s="200"/>
      <c r="DF35" s="254"/>
    </row>
    <row r="36" spans="13:110" ht="11.25" customHeight="1" x14ac:dyDescent="0.2">
      <c r="M36" s="278">
        <v>0.63541666666666696</v>
      </c>
      <c r="N36" s="1900"/>
      <c r="O36" s="1935"/>
      <c r="P36" s="1935"/>
      <c r="Q36" s="1938"/>
      <c r="R36" s="1938"/>
      <c r="S36" s="1940"/>
      <c r="T36" s="278">
        <v>0.63541666666666696</v>
      </c>
      <c r="U36" s="1900"/>
      <c r="V36" s="1900"/>
      <c r="W36" s="1925"/>
      <c r="X36" s="1930"/>
      <c r="Y36" s="1930"/>
      <c r="Z36" s="1933"/>
      <c r="AA36" s="318">
        <v>0.63541666666666663</v>
      </c>
      <c r="AB36" s="1021">
        <v>0.63194444444444442</v>
      </c>
      <c r="AC36" s="881">
        <v>0.63541666666666663</v>
      </c>
      <c r="AD36" s="881">
        <v>0.63888888888888895</v>
      </c>
      <c r="AE36" s="881">
        <v>0.64236111111111105</v>
      </c>
      <c r="AJ36" s="667">
        <v>0.63541666666666663</v>
      </c>
      <c r="AK36" s="1945"/>
      <c r="AL36" s="1947"/>
      <c r="AM36" s="1948"/>
      <c r="AN36" s="1901"/>
      <c r="AO36" s="1902"/>
      <c r="AP36" s="1903"/>
      <c r="AQ36" s="383"/>
      <c r="AR36" s="667">
        <v>0.63541666666666663</v>
      </c>
      <c r="AS36" s="1954"/>
      <c r="AT36" s="1954"/>
      <c r="AU36" s="1954"/>
      <c r="AV36" s="1954"/>
      <c r="AW36" s="1954"/>
      <c r="AX36" s="1954"/>
      <c r="AY36" s="1954"/>
      <c r="AZ36" s="1954"/>
      <c r="BA36" s="667">
        <v>0.63541666666666663</v>
      </c>
      <c r="BB36" s="782"/>
      <c r="BC36" s="765"/>
      <c r="BD36" s="782"/>
      <c r="BE36" s="1952"/>
      <c r="BF36" s="1956"/>
      <c r="BG36" s="1956"/>
      <c r="BH36" s="390"/>
      <c r="BI36" s="667">
        <v>0.63541666666666663</v>
      </c>
      <c r="BJ36"/>
      <c r="BK36"/>
      <c r="BL36"/>
      <c r="BM36"/>
      <c r="BN36"/>
      <c r="BO36"/>
      <c r="BP36"/>
      <c r="BQ36"/>
      <c r="BR36" s="667">
        <v>0.63541666666666663</v>
      </c>
      <c r="BS36" s="782"/>
      <c r="BT36" s="765"/>
      <c r="BU36" s="782"/>
      <c r="BV36" s="1961"/>
      <c r="BW36" s="1964"/>
      <c r="BX36" s="1964"/>
      <c r="BY36" s="211"/>
      <c r="BZ36" s="1968"/>
      <c r="CA36" s="1954"/>
      <c r="CB36" s="1954"/>
      <c r="CC36" s="1954"/>
      <c r="CD36" s="1954"/>
      <c r="CE36" s="1954"/>
      <c r="CF36" s="1954"/>
      <c r="CG36" s="1954"/>
      <c r="CH36" s="667">
        <v>0.63541666666666663</v>
      </c>
      <c r="CI36" s="200"/>
      <c r="CJ36" s="200"/>
      <c r="CK36" s="200"/>
      <c r="CL36" s="200"/>
      <c r="CM36" s="200"/>
      <c r="CN36" s="200"/>
      <c r="CO36" s="211"/>
      <c r="CP36" s="667">
        <v>0.63541666666666663</v>
      </c>
      <c r="CQ36" s="1969"/>
      <c r="CR36" s="1970"/>
      <c r="CS36" s="1970"/>
      <c r="CT36" s="1970"/>
      <c r="CU36" s="1970"/>
      <c r="CV36" s="1970"/>
      <c r="CW36" s="1970"/>
      <c r="CX36" s="1970"/>
      <c r="CY36" s="667">
        <v>0.63541666666666663</v>
      </c>
      <c r="CZ36" s="200"/>
      <c r="DA36" s="200"/>
      <c r="DB36" s="200"/>
      <c r="DC36" s="200"/>
      <c r="DD36" s="200"/>
      <c r="DE36" s="200"/>
      <c r="DF36" s="254"/>
    </row>
    <row r="37" spans="13:110" ht="11.25" customHeight="1" x14ac:dyDescent="0.2">
      <c r="M37" s="278">
        <v>0.64583333333333404</v>
      </c>
      <c r="N37" s="1900"/>
      <c r="O37" s="1935"/>
      <c r="P37" s="1935"/>
      <c r="Q37" s="1938"/>
      <c r="R37" s="1938"/>
      <c r="S37" s="1940"/>
      <c r="T37" s="278">
        <v>0.64583333333333404</v>
      </c>
      <c r="U37" s="1900"/>
      <c r="V37" s="1900"/>
      <c r="W37" s="1925"/>
      <c r="X37" s="1930"/>
      <c r="Y37" s="1930"/>
      <c r="Z37" s="1933"/>
      <c r="AA37" s="318">
        <v>0.64583333333333337</v>
      </c>
      <c r="AB37" s="1601" t="s">
        <v>441</v>
      </c>
      <c r="AC37" s="1904" t="s">
        <v>940</v>
      </c>
      <c r="AD37" s="1355" t="s">
        <v>941</v>
      </c>
      <c r="AE37" s="1905" t="s">
        <v>942</v>
      </c>
      <c r="AI37" s="167"/>
      <c r="AJ37" s="384">
        <v>0.64583333333333337</v>
      </c>
      <c r="AK37" s="1945"/>
      <c r="AL37" s="1947"/>
      <c r="AM37" s="1948"/>
      <c r="AN37" s="1901"/>
      <c r="AO37" s="1902"/>
      <c r="AP37" s="1903"/>
      <c r="AQ37" s="385"/>
      <c r="AR37" s="667">
        <v>0.64583333333333337</v>
      </c>
      <c r="AS37" s="1954"/>
      <c r="AT37" s="1954"/>
      <c r="AU37" s="1954"/>
      <c r="AV37" s="1954"/>
      <c r="AW37" s="1954"/>
      <c r="AX37" s="1954"/>
      <c r="AY37" s="1954"/>
      <c r="AZ37" s="1954"/>
      <c r="BA37" s="667">
        <v>0.64583333333333337</v>
      </c>
      <c r="BB37" s="782"/>
      <c r="BC37" s="765"/>
      <c r="BD37" s="782"/>
      <c r="BE37" s="1953"/>
      <c r="BF37" s="1959"/>
      <c r="BG37" s="1959"/>
      <c r="BH37" s="390"/>
      <c r="BI37" s="667">
        <v>0.64583333333333337</v>
      </c>
      <c r="BJ37"/>
      <c r="BK37"/>
      <c r="BL37"/>
      <c r="BM37"/>
      <c r="BN37"/>
      <c r="BO37"/>
      <c r="BP37"/>
      <c r="BQ37"/>
      <c r="BR37" s="667">
        <v>0.64583333333333337</v>
      </c>
      <c r="BS37" s="782"/>
      <c r="BT37" s="765"/>
      <c r="BU37" s="782"/>
      <c r="BV37" s="1962"/>
      <c r="BW37" s="1967"/>
      <c r="BX37" s="1967"/>
      <c r="BY37" s="211"/>
      <c r="BZ37" s="1968"/>
      <c r="CA37" s="1954"/>
      <c r="CB37" s="1954"/>
      <c r="CC37" s="1954"/>
      <c r="CD37" s="1954"/>
      <c r="CE37" s="1954"/>
      <c r="CF37" s="1954"/>
      <c r="CG37" s="1954"/>
      <c r="CH37" s="667">
        <v>0.64583333333333337</v>
      </c>
      <c r="CI37" s="200"/>
      <c r="CJ37" s="200"/>
      <c r="CK37" s="200"/>
      <c r="CL37" s="200"/>
      <c r="CM37" s="200"/>
      <c r="CN37" s="200"/>
      <c r="CO37" s="211"/>
      <c r="CP37" s="667">
        <v>0.64583333333333337</v>
      </c>
      <c r="CQ37" s="1969"/>
      <c r="CR37" s="1970"/>
      <c r="CS37" s="1970"/>
      <c r="CT37" s="1970"/>
      <c r="CU37" s="1970"/>
      <c r="CV37" s="1970"/>
      <c r="CW37" s="1970"/>
      <c r="CX37" s="1970"/>
      <c r="CY37" s="667">
        <v>0.64583333333333337</v>
      </c>
      <c r="CZ37" s="200"/>
      <c r="DA37" s="200"/>
      <c r="DB37" s="200"/>
      <c r="DC37" s="200"/>
      <c r="DD37" s="200"/>
      <c r="DE37" s="200"/>
      <c r="DF37" s="254"/>
    </row>
    <row r="38" spans="13:110" ht="11.25" customHeight="1" x14ac:dyDescent="0.2">
      <c r="M38" s="278">
        <v>0.656250000000001</v>
      </c>
      <c r="N38" s="1900"/>
      <c r="O38" s="1935"/>
      <c r="P38" s="1935"/>
      <c r="Q38" s="481"/>
      <c r="R38" s="481"/>
      <c r="S38" s="842"/>
      <c r="T38" s="278">
        <v>0.656250000000001</v>
      </c>
      <c r="U38" s="1900"/>
      <c r="V38" s="1900"/>
      <c r="W38" s="1925"/>
      <c r="X38" s="1930"/>
      <c r="Y38" s="1930"/>
      <c r="Z38" s="1933"/>
      <c r="AA38" s="572">
        <v>0.65625</v>
      </c>
      <c r="AB38" s="1601"/>
      <c r="AC38" s="1904"/>
      <c r="AD38" s="1355"/>
      <c r="AE38" s="1905"/>
      <c r="AF38" s="878">
        <v>0.64236111111111105</v>
      </c>
      <c r="AG38" s="878">
        <v>0.64583333333333337</v>
      </c>
      <c r="AH38" s="408">
        <v>0.64930555555555558</v>
      </c>
      <c r="AI38" s="1024">
        <v>0.64930555555555558</v>
      </c>
      <c r="AJ38" s="384">
        <v>0.65625</v>
      </c>
      <c r="AK38" s="1945"/>
      <c r="AL38" s="1947"/>
      <c r="AM38" s="1948"/>
      <c r="AN38" s="1901"/>
      <c r="AO38" s="1902"/>
      <c r="AP38" s="1903"/>
      <c r="AQ38" s="385"/>
      <c r="AR38" s="667">
        <v>0.65625</v>
      </c>
      <c r="AS38" s="1954"/>
      <c r="AT38" s="1954"/>
      <c r="AU38" s="1954"/>
      <c r="AV38" s="1954"/>
      <c r="AW38" s="1954"/>
      <c r="AX38" s="1954"/>
      <c r="AY38" s="1954"/>
      <c r="AZ38" s="1954"/>
      <c r="BA38" s="667">
        <v>0.65625</v>
      </c>
      <c r="BB38" s="782"/>
      <c r="BC38" s="766"/>
      <c r="BD38" s="782"/>
      <c r="BE38" s="350"/>
      <c r="BF38" s="340"/>
      <c r="BG38" s="340"/>
      <c r="BH38" s="390"/>
      <c r="BI38" s="667">
        <v>0.65625</v>
      </c>
      <c r="BJ38"/>
      <c r="BK38"/>
      <c r="BL38"/>
      <c r="BM38"/>
      <c r="BN38"/>
      <c r="BO38"/>
      <c r="BP38"/>
      <c r="BQ38"/>
      <c r="BR38" s="667">
        <v>0.65625</v>
      </c>
      <c r="BS38" s="200"/>
      <c r="BT38" s="200"/>
      <c r="BU38" s="200"/>
      <c r="BV38" s="200"/>
      <c r="BW38" s="200"/>
      <c r="BX38" s="200"/>
      <c r="BY38" s="211"/>
      <c r="BZ38" s="1968"/>
      <c r="CA38" s="1954"/>
      <c r="CB38" s="1954"/>
      <c r="CC38" s="1954"/>
      <c r="CD38" s="1954"/>
      <c r="CE38" s="1954"/>
      <c r="CF38" s="1954"/>
      <c r="CG38" s="1954"/>
      <c r="CH38" s="667">
        <v>0.65625</v>
      </c>
      <c r="CI38" s="200"/>
      <c r="CJ38" s="200"/>
      <c r="CK38" s="200"/>
      <c r="CL38" s="200"/>
      <c r="CM38" s="200"/>
      <c r="CN38" s="200"/>
      <c r="CO38" s="211"/>
      <c r="CP38" s="667">
        <v>0.65625</v>
      </c>
      <c r="CQ38" s="1969"/>
      <c r="CR38" s="1970"/>
      <c r="CS38" s="1970"/>
      <c r="CT38" s="1970"/>
      <c r="CU38" s="1970"/>
      <c r="CV38" s="1970"/>
      <c r="CW38" s="1970"/>
      <c r="CX38" s="1970"/>
      <c r="CY38" s="667">
        <v>0.65625</v>
      </c>
      <c r="CZ38" s="200"/>
      <c r="DA38" s="200"/>
      <c r="DB38" s="200"/>
      <c r="DC38" s="200"/>
      <c r="DD38" s="200"/>
      <c r="DE38" s="200"/>
      <c r="DF38" s="254"/>
    </row>
    <row r="39" spans="13:110" ht="11.25" customHeight="1" x14ac:dyDescent="0.2">
      <c r="M39" s="278">
        <v>0.66666666666666696</v>
      </c>
      <c r="N39" s="1900"/>
      <c r="O39" s="1935"/>
      <c r="P39" s="1935"/>
      <c r="Q39" s="481"/>
      <c r="R39" s="481"/>
      <c r="S39" s="839"/>
      <c r="T39" s="278">
        <v>0.66666666666666696</v>
      </c>
      <c r="U39" s="1900"/>
      <c r="V39" s="1900"/>
      <c r="W39" s="1925"/>
      <c r="X39" s="1930"/>
      <c r="Y39" s="1930"/>
      <c r="Z39" s="1933"/>
      <c r="AA39" s="572">
        <v>0.66666666666666663</v>
      </c>
      <c r="AB39" s="1601"/>
      <c r="AC39" s="1904"/>
      <c r="AD39" s="1355"/>
      <c r="AE39" s="1355"/>
      <c r="AF39" s="1906" t="s">
        <v>445</v>
      </c>
      <c r="AG39" s="1904" t="s">
        <v>446</v>
      </c>
      <c r="AH39" s="1355" t="s">
        <v>943</v>
      </c>
      <c r="AI39" s="1357" t="s">
        <v>944</v>
      </c>
      <c r="AJ39" s="384">
        <v>0.66666666666666663</v>
      </c>
      <c r="AK39" s="1945"/>
      <c r="AL39" s="1947"/>
      <c r="AM39" s="1948"/>
      <c r="AN39" s="1901"/>
      <c r="AO39" s="1902"/>
      <c r="AP39" s="1903"/>
      <c r="AQ39" s="385"/>
      <c r="AR39" s="667">
        <v>0.66666666666666663</v>
      </c>
      <c r="AS39" s="1954"/>
      <c r="AT39" s="1954"/>
      <c r="AU39" s="1954"/>
      <c r="AV39" s="1954"/>
      <c r="AW39" s="1954"/>
      <c r="AX39" s="1954"/>
      <c r="AY39" s="1954"/>
      <c r="AZ39" s="1954"/>
      <c r="BA39" s="667">
        <v>0.66666666666666663</v>
      </c>
      <c r="BB39" s="782"/>
      <c r="BC39" s="766"/>
      <c r="BD39" s="782"/>
      <c r="BE39" s="350"/>
      <c r="BF39" s="340"/>
      <c r="BG39" s="340"/>
      <c r="BH39" s="390"/>
      <c r="BI39" s="667">
        <v>0.66666666666666663</v>
      </c>
      <c r="BJ39"/>
      <c r="BK39"/>
      <c r="BL39"/>
      <c r="BM39"/>
      <c r="BN39"/>
      <c r="BO39"/>
      <c r="BP39"/>
      <c r="BQ39"/>
      <c r="BR39" s="667">
        <v>0.66666666666666663</v>
      </c>
      <c r="BS39" s="200"/>
      <c r="BT39" s="200"/>
      <c r="BU39" s="200"/>
      <c r="BV39" s="200"/>
      <c r="BW39" s="200"/>
      <c r="BX39" s="200"/>
      <c r="BY39" s="211"/>
      <c r="BZ39" s="1968"/>
      <c r="CA39" s="1954"/>
      <c r="CB39" s="1954"/>
      <c r="CC39" s="1954"/>
      <c r="CD39" s="1954"/>
      <c r="CE39" s="1954"/>
      <c r="CF39" s="1954"/>
      <c r="CG39" s="1954"/>
      <c r="CH39" s="667">
        <v>0.66666666666666663</v>
      </c>
      <c r="CI39" s="200"/>
      <c r="CJ39" s="200"/>
      <c r="CK39" s="200"/>
      <c r="CL39" s="200"/>
      <c r="CM39" s="200"/>
      <c r="CN39" s="200"/>
      <c r="CO39" s="211"/>
      <c r="CP39" s="667">
        <v>0.66666666666666663</v>
      </c>
      <c r="CQ39" s="1969"/>
      <c r="CR39" s="1970"/>
      <c r="CS39" s="1970"/>
      <c r="CT39" s="1970"/>
      <c r="CU39" s="1970"/>
      <c r="CV39" s="1970"/>
      <c r="CW39" s="1970"/>
      <c r="CX39" s="1970"/>
      <c r="CY39" s="667">
        <v>0.66666666666666663</v>
      </c>
      <c r="CZ39" s="200"/>
      <c r="DA39" s="200"/>
      <c r="DB39" s="200"/>
      <c r="DC39" s="200"/>
      <c r="DD39" s="200"/>
      <c r="DE39" s="200"/>
      <c r="DF39" s="254"/>
    </row>
    <row r="40" spans="13:110" ht="11.25" customHeight="1" x14ac:dyDescent="0.2">
      <c r="M40" s="278">
        <v>0.67708333333333404</v>
      </c>
      <c r="N40" s="1900"/>
      <c r="O40" s="1935"/>
      <c r="P40" s="1935"/>
      <c r="Q40" s="481"/>
      <c r="R40" s="481"/>
      <c r="S40" s="839"/>
      <c r="T40" s="278">
        <v>0.67708333333333404</v>
      </c>
      <c r="U40" s="1900"/>
      <c r="V40" s="1900"/>
      <c r="W40" s="1925"/>
      <c r="X40" s="1930"/>
      <c r="Y40" s="1930"/>
      <c r="Z40" s="1933"/>
      <c r="AA40" s="572">
        <v>0.67708333333333337</v>
      </c>
      <c r="AB40" s="1601"/>
      <c r="AC40" s="1904"/>
      <c r="AD40" s="1355"/>
      <c r="AE40" s="1355"/>
      <c r="AF40" s="1906"/>
      <c r="AG40" s="1904"/>
      <c r="AH40" s="1355"/>
      <c r="AI40" s="1357"/>
      <c r="AJ40" s="384">
        <v>0.67708333333333337</v>
      </c>
      <c r="AK40" s="1945"/>
      <c r="AL40" s="1947"/>
      <c r="AM40" s="1948"/>
      <c r="AN40" s="1901"/>
      <c r="AO40" s="1902"/>
      <c r="AP40" s="1903"/>
      <c r="AQ40" s="385"/>
      <c r="AR40" s="667">
        <v>0.67708333333333337</v>
      </c>
      <c r="AS40" s="1954"/>
      <c r="AT40" s="1954"/>
      <c r="AU40" s="1954"/>
      <c r="AV40" s="1954"/>
      <c r="AW40" s="1954"/>
      <c r="AX40" s="1954"/>
      <c r="AY40" s="1954"/>
      <c r="AZ40" s="1954"/>
      <c r="BA40" s="667">
        <v>0.67708333333333337</v>
      </c>
      <c r="BB40" s="782"/>
      <c r="BC40" s="766"/>
      <c r="BD40" s="782"/>
      <c r="BE40" s="350"/>
      <c r="BF40" s="340"/>
      <c r="BG40" s="340"/>
      <c r="BH40" s="307"/>
      <c r="BI40" s="667">
        <v>0.67708333333333337</v>
      </c>
      <c r="BJ40"/>
      <c r="BK40"/>
      <c r="BL40"/>
      <c r="BM40"/>
      <c r="BN40"/>
      <c r="BO40"/>
      <c r="BP40"/>
      <c r="BQ40"/>
      <c r="BR40" s="667">
        <v>0.67708333333333337</v>
      </c>
      <c r="BS40" s="200"/>
      <c r="BT40" s="200"/>
      <c r="BU40" s="200"/>
      <c r="BV40" s="200"/>
      <c r="BW40" s="200"/>
      <c r="BX40" s="200"/>
      <c r="BY40" s="211"/>
      <c r="BZ40" s="1968"/>
      <c r="CA40" s="1954"/>
      <c r="CB40" s="1954"/>
      <c r="CC40" s="1954"/>
      <c r="CD40" s="1954"/>
      <c r="CE40" s="1954"/>
      <c r="CF40" s="1954"/>
      <c r="CG40" s="1954"/>
      <c r="CH40" s="667">
        <v>0.67708333333333337</v>
      </c>
      <c r="CI40" s="200"/>
      <c r="CJ40" s="200"/>
      <c r="CK40" s="200"/>
      <c r="CL40" s="200"/>
      <c r="CM40" s="200"/>
      <c r="CN40" s="200"/>
      <c r="CO40" s="211"/>
      <c r="CP40" s="667">
        <v>0.67708333333333337</v>
      </c>
      <c r="CQ40" s="1969"/>
      <c r="CR40" s="1970"/>
      <c r="CS40" s="1970"/>
      <c r="CT40" s="1970"/>
      <c r="CU40" s="1970"/>
      <c r="CV40" s="1970"/>
      <c r="CW40" s="1970"/>
      <c r="CX40" s="1970"/>
      <c r="CY40" s="667">
        <v>0.67708333333333337</v>
      </c>
      <c r="CZ40" s="200"/>
      <c r="DA40" s="200"/>
      <c r="DB40" s="200"/>
      <c r="DC40" s="200"/>
      <c r="DD40" s="200"/>
      <c r="DE40" s="200"/>
      <c r="DF40" s="254"/>
    </row>
    <row r="41" spans="13:110" ht="11.25" customHeight="1" x14ac:dyDescent="0.2">
      <c r="M41" s="278">
        <v>0.687500000000001</v>
      </c>
      <c r="N41" s="1900"/>
      <c r="O41" s="1935"/>
      <c r="P41" s="1935"/>
      <c r="Q41" s="481"/>
      <c r="R41" s="481"/>
      <c r="S41" s="839"/>
      <c r="T41" s="278">
        <v>0.687500000000001</v>
      </c>
      <c r="U41" s="1900"/>
      <c r="V41" s="1900"/>
      <c r="W41" s="1925"/>
      <c r="X41" s="1930"/>
      <c r="Y41" s="1930"/>
      <c r="Z41" s="1933"/>
      <c r="AA41" s="572">
        <v>0.6875</v>
      </c>
      <c r="AB41" s="1601"/>
      <c r="AC41" s="1904"/>
      <c r="AD41" s="1355"/>
      <c r="AE41" s="1355"/>
      <c r="AF41" s="1906"/>
      <c r="AG41" s="1904"/>
      <c r="AH41" s="1355"/>
      <c r="AI41" s="1357"/>
      <c r="AJ41" s="384">
        <v>0.6875</v>
      </c>
      <c r="AK41" s="1945"/>
      <c r="AL41" s="1947"/>
      <c r="AM41" s="1948"/>
      <c r="AN41" s="1901"/>
      <c r="AO41" s="1902"/>
      <c r="AP41" s="1903"/>
      <c r="AQ41" s="385"/>
      <c r="AR41" s="667">
        <v>0.6875</v>
      </c>
      <c r="AS41" s="1954"/>
      <c r="AT41" s="1954"/>
      <c r="AU41" s="1954"/>
      <c r="AV41" s="1954"/>
      <c r="AW41" s="1954"/>
      <c r="AX41" s="1954"/>
      <c r="AY41" s="1954"/>
      <c r="AZ41" s="1954"/>
      <c r="BA41" s="667">
        <v>0.6875</v>
      </c>
      <c r="BB41" s="782"/>
      <c r="BC41" s="766"/>
      <c r="BD41" s="782"/>
      <c r="BE41" s="350"/>
      <c r="BF41" s="340"/>
      <c r="BG41" s="340"/>
      <c r="BH41" s="307"/>
      <c r="BI41" s="667">
        <v>0.6875</v>
      </c>
      <c r="BJ41"/>
      <c r="BK41"/>
      <c r="BL41"/>
      <c r="BM41"/>
      <c r="BN41"/>
      <c r="BO41"/>
      <c r="BP41"/>
      <c r="BQ41"/>
      <c r="BR41" s="667">
        <v>0.6875</v>
      </c>
      <c r="BS41" s="200"/>
      <c r="BT41" s="200"/>
      <c r="BU41" s="200"/>
      <c r="BV41" s="200"/>
      <c r="BW41" s="200"/>
      <c r="BX41" s="200"/>
      <c r="BY41" s="211"/>
      <c r="BZ41" s="173"/>
      <c r="CA41" s="433"/>
      <c r="CB41" s="433"/>
      <c r="CC41" s="433"/>
      <c r="CD41" s="433"/>
      <c r="CE41" s="433"/>
      <c r="CF41" s="433"/>
      <c r="CG41" s="433"/>
      <c r="CH41" s="667">
        <v>0.6875</v>
      </c>
      <c r="CI41" s="200"/>
      <c r="CJ41" s="200"/>
      <c r="CK41" s="200"/>
      <c r="CL41" s="200"/>
      <c r="CM41" s="200"/>
      <c r="CN41" s="200"/>
      <c r="CO41" s="211"/>
      <c r="CP41" s="667">
        <v>0.6875</v>
      </c>
      <c r="CQ41" s="1969"/>
      <c r="CR41" s="1970"/>
      <c r="CS41" s="1970"/>
      <c r="CT41" s="1970"/>
      <c r="CU41" s="1970"/>
      <c r="CV41" s="1970"/>
      <c r="CW41" s="1970"/>
      <c r="CX41" s="1970"/>
      <c r="CY41" s="667">
        <v>0.6875</v>
      </c>
      <c r="CZ41" s="200"/>
      <c r="DA41" s="200"/>
      <c r="DB41" s="200"/>
      <c r="DC41" s="200"/>
      <c r="DD41" s="200"/>
      <c r="DE41" s="200"/>
      <c r="DF41" s="254"/>
    </row>
    <row r="42" spans="13:110" ht="11.25" customHeight="1" x14ac:dyDescent="0.2">
      <c r="M42" s="352">
        <v>0.69791666666666696</v>
      </c>
      <c r="N42" s="1900"/>
      <c r="O42" s="1935"/>
      <c r="P42" s="1935"/>
      <c r="Q42" s="481"/>
      <c r="R42" s="481"/>
      <c r="S42" s="839"/>
      <c r="T42" s="352">
        <v>0.69791666666666696</v>
      </c>
      <c r="U42" s="1900"/>
      <c r="V42" s="1900"/>
      <c r="W42" s="1925"/>
      <c r="X42" s="1930"/>
      <c r="Y42" s="1930"/>
      <c r="Z42" s="1933"/>
      <c r="AA42" s="572">
        <v>0.69791666666666663</v>
      </c>
      <c r="AB42" s="1601"/>
      <c r="AC42" s="1904"/>
      <c r="AD42" s="1355"/>
      <c r="AE42" s="1355"/>
      <c r="AF42" s="1906"/>
      <c r="AG42" s="1904"/>
      <c r="AH42" s="1355"/>
      <c r="AI42" s="1357"/>
      <c r="AJ42" s="384">
        <v>0.69791666666666663</v>
      </c>
      <c r="AK42" s="1945"/>
      <c r="AL42" s="1947"/>
      <c r="AM42" s="1948"/>
      <c r="AN42" s="1901"/>
      <c r="AO42" s="1902"/>
      <c r="AP42" s="1903"/>
      <c r="AQ42" s="385"/>
      <c r="AR42" s="667">
        <v>0.69791666666666663</v>
      </c>
      <c r="AT42" s="340"/>
      <c r="AU42" s="340"/>
      <c r="AV42" s="624"/>
      <c r="AW42" s="454"/>
      <c r="AX42" s="340"/>
      <c r="AY42" s="340"/>
      <c r="AZ42" s="340"/>
      <c r="BA42" s="667">
        <v>0.69791666666666663</v>
      </c>
      <c r="BB42" s="782"/>
      <c r="BC42" s="766"/>
      <c r="BD42" s="782"/>
      <c r="BE42" s="350"/>
      <c r="BF42" s="340"/>
      <c r="BG42" s="340"/>
      <c r="BH42" s="307"/>
      <c r="BI42" s="667">
        <v>0.69791666666666663</v>
      </c>
      <c r="BM42" s="313"/>
      <c r="BN42" s="782"/>
      <c r="BO42" s="766"/>
      <c r="BP42" s="371"/>
      <c r="BQ42" s="433"/>
      <c r="BR42" s="667">
        <v>0.69791666666666663</v>
      </c>
      <c r="BS42" s="200"/>
      <c r="BT42" s="200"/>
      <c r="BU42" s="200"/>
      <c r="BV42" s="200"/>
      <c r="BW42" s="200"/>
      <c r="BX42" s="200"/>
      <c r="BY42" s="211"/>
      <c r="BZ42" s="173"/>
      <c r="CA42" s="433"/>
      <c r="CB42" s="433"/>
      <c r="CC42" s="433"/>
      <c r="CD42" s="433"/>
      <c r="CE42" s="433"/>
      <c r="CF42" s="433"/>
      <c r="CG42" s="433"/>
      <c r="CH42" s="667">
        <v>0.69791666666666663</v>
      </c>
      <c r="CI42" s="200"/>
      <c r="CJ42" s="200"/>
      <c r="CK42" s="200"/>
      <c r="CL42" s="200"/>
      <c r="CM42" s="200"/>
      <c r="CN42" s="200"/>
      <c r="CO42" s="211"/>
      <c r="CP42" s="667">
        <v>0.69791666666666663</v>
      </c>
      <c r="CQ42" s="173"/>
      <c r="CR42" s="433"/>
      <c r="CS42" s="433"/>
      <c r="CT42" s="433"/>
      <c r="CU42" s="433"/>
      <c r="CV42" s="433"/>
      <c r="CW42" s="433"/>
      <c r="CX42" s="433"/>
      <c r="CY42" s="667">
        <v>0.69791666666666663</v>
      </c>
      <c r="CZ42" s="200"/>
      <c r="DA42" s="200"/>
      <c r="DB42" s="200"/>
      <c r="DC42" s="200"/>
      <c r="DD42" s="200"/>
      <c r="DE42" s="200"/>
      <c r="DF42" s="254"/>
    </row>
    <row r="43" spans="13:110" ht="11.25" customHeight="1" x14ac:dyDescent="0.2">
      <c r="M43" s="278">
        <v>0.70833333333333703</v>
      </c>
      <c r="N43" s="1900"/>
      <c r="O43" s="1935"/>
      <c r="P43" s="1935"/>
      <c r="Q43" s="481"/>
      <c r="R43" s="481"/>
      <c r="S43" s="839"/>
      <c r="T43" s="352">
        <v>0.70833333333333703</v>
      </c>
      <c r="U43" s="1900"/>
      <c r="V43" s="1900"/>
      <c r="W43" s="1925"/>
      <c r="X43" s="1930"/>
      <c r="Y43" s="1930"/>
      <c r="Z43" s="1933"/>
      <c r="AA43" s="572">
        <v>0.70833333333333337</v>
      </c>
      <c r="AB43" s="1601"/>
      <c r="AC43" s="1904"/>
      <c r="AD43" s="1355"/>
      <c r="AE43" s="1355"/>
      <c r="AF43" s="1906"/>
      <c r="AG43" s="1904"/>
      <c r="AH43" s="1355"/>
      <c r="AI43" s="1357"/>
      <c r="AJ43" s="384">
        <v>0.70833333333333337</v>
      </c>
      <c r="AK43" s="1945"/>
      <c r="AL43" s="1947"/>
      <c r="AM43" s="1948"/>
      <c r="AN43" s="1901"/>
      <c r="AO43" s="1902"/>
      <c r="AP43" s="1903"/>
      <c r="AQ43" s="383"/>
      <c r="AR43" s="667">
        <v>0.70833333333333337</v>
      </c>
      <c r="AT43" s="340"/>
      <c r="AU43" s="340"/>
      <c r="AV43" s="624"/>
      <c r="AW43" s="454"/>
      <c r="AX43" s="340"/>
      <c r="AY43" s="340"/>
      <c r="AZ43" s="340"/>
      <c r="BA43" s="667">
        <v>0.70833333333333337</v>
      </c>
      <c r="BB43" s="451"/>
      <c r="BC43" s="593"/>
      <c r="BD43" s="782"/>
      <c r="BE43" s="350"/>
      <c r="BF43" s="454"/>
      <c r="BG43" s="340"/>
      <c r="BH43" s="307"/>
      <c r="BI43" s="667">
        <v>0.70833333333333337</v>
      </c>
      <c r="BM43" s="325"/>
      <c r="BN43" s="343"/>
      <c r="BO43" s="593"/>
      <c r="BP43" s="304"/>
      <c r="BQ43" s="175"/>
      <c r="BR43" s="667">
        <v>0.70833333333333337</v>
      </c>
      <c r="BS43" s="175"/>
      <c r="BT43" s="175"/>
      <c r="BU43" s="175"/>
      <c r="BV43" s="175"/>
      <c r="BW43" s="175"/>
      <c r="BX43" s="175"/>
      <c r="BY43" s="175"/>
      <c r="BZ43" s="164"/>
      <c r="CA43" s="165"/>
      <c r="CB43" s="165"/>
      <c r="CC43" s="165"/>
      <c r="CD43" s="175"/>
      <c r="CE43" s="175"/>
      <c r="CF43" s="175"/>
      <c r="CG43" s="175"/>
      <c r="CH43" s="667">
        <v>0.70833333333333337</v>
      </c>
      <c r="CI43" s="175"/>
      <c r="CJ43" s="175"/>
      <c r="CK43" s="175"/>
      <c r="CL43" s="175"/>
      <c r="CM43" s="175"/>
      <c r="CN43" s="175"/>
      <c r="CO43" s="175"/>
      <c r="CP43" s="667">
        <v>0.70833333333333337</v>
      </c>
      <c r="CQ43" s="168"/>
      <c r="CR43" s="166"/>
      <c r="CS43" s="166"/>
      <c r="CT43" s="166"/>
      <c r="CU43" s="166"/>
      <c r="CV43" s="166"/>
      <c r="CW43" s="166"/>
      <c r="CX43" s="166"/>
      <c r="CY43" s="667">
        <v>0.70833333333333337</v>
      </c>
      <c r="CZ43" s="175"/>
      <c r="DA43" s="175"/>
      <c r="DB43" s="175"/>
      <c r="DC43" s="175"/>
      <c r="DD43" s="175"/>
      <c r="DE43" s="175"/>
      <c r="DF43" s="176"/>
    </row>
    <row r="44" spans="13:110" ht="11.25" customHeight="1" x14ac:dyDescent="0.2">
      <c r="M44" s="278">
        <v>0.718750000000004</v>
      </c>
      <c r="N44" s="162"/>
      <c r="O44" s="162"/>
      <c r="P44" s="162"/>
      <c r="Q44" s="481"/>
      <c r="R44" s="481"/>
      <c r="S44" s="839"/>
      <c r="T44" s="278">
        <v>0.718750000000004</v>
      </c>
      <c r="U44" s="162"/>
      <c r="V44" s="162"/>
      <c r="W44" s="162"/>
      <c r="X44" s="1931"/>
      <c r="Y44" s="1931"/>
      <c r="Z44" s="1934"/>
      <c r="AA44" s="572">
        <v>0.71875</v>
      </c>
      <c r="AB44" s="1601"/>
      <c r="AC44" s="1721"/>
      <c r="AD44" s="1356"/>
      <c r="AE44" s="1356"/>
      <c r="AF44" s="1906"/>
      <c r="AG44" s="1904"/>
      <c r="AH44" s="1355"/>
      <c r="AI44" s="1357"/>
      <c r="AJ44" s="384">
        <v>0.71875</v>
      </c>
      <c r="AK44" s="1945"/>
      <c r="AL44" s="1947"/>
      <c r="AM44" s="1948"/>
      <c r="AN44" s="1901"/>
      <c r="AO44" s="1902"/>
      <c r="AP44" s="1903"/>
      <c r="AQ44" s="383"/>
      <c r="AR44" s="667">
        <v>0.71875</v>
      </c>
      <c r="AT44" s="340"/>
      <c r="AU44" s="340"/>
      <c r="AV44" s="624"/>
      <c r="AW44" s="454"/>
      <c r="AX44" s="340"/>
      <c r="AY44" s="340"/>
      <c r="AZ44" s="340"/>
      <c r="BA44" s="667">
        <v>0.71875</v>
      </c>
      <c r="BB44" s="343"/>
      <c r="BC44" s="764"/>
      <c r="BD44" s="782"/>
      <c r="BE44" s="350"/>
      <c r="BF44" s="454"/>
      <c r="BG44" s="340"/>
      <c r="BH44" s="307"/>
      <c r="BI44" s="667">
        <v>0.71875</v>
      </c>
      <c r="BM44" s="304"/>
      <c r="BN44" s="343"/>
      <c r="BO44" s="764"/>
      <c r="BP44" s="304"/>
      <c r="BQ44" s="175"/>
      <c r="BR44" s="667">
        <v>0.71875</v>
      </c>
      <c r="BS44" s="175"/>
      <c r="BT44" s="175"/>
      <c r="BU44" s="175"/>
      <c r="BV44" s="175"/>
      <c r="BW44" s="175"/>
      <c r="BX44" s="175"/>
      <c r="BY44" s="175"/>
      <c r="BZ44" s="164"/>
      <c r="CA44" s="165"/>
      <c r="CB44" s="165"/>
      <c r="CC44" s="165"/>
      <c r="CD44" s="175"/>
      <c r="CE44" s="175"/>
      <c r="CF44" s="175"/>
      <c r="CG44" s="175"/>
      <c r="CH44" s="667">
        <v>0.71875</v>
      </c>
      <c r="CI44" s="175"/>
      <c r="CJ44" s="175"/>
      <c r="CK44" s="175"/>
      <c r="CL44" s="175"/>
      <c r="CM44" s="175"/>
      <c r="CN44" s="175"/>
      <c r="CO44" s="175"/>
      <c r="CP44" s="667">
        <v>0.71875</v>
      </c>
      <c r="CQ44" s="168"/>
      <c r="CR44" s="166"/>
      <c r="CS44" s="166"/>
      <c r="CT44" s="166"/>
      <c r="CU44" s="166"/>
      <c r="CV44" s="166"/>
      <c r="CW44" s="166"/>
      <c r="CX44" s="166"/>
      <c r="CY44" s="667">
        <v>0.71875</v>
      </c>
      <c r="CZ44" s="175"/>
      <c r="DA44" s="175"/>
      <c r="DB44" s="175"/>
      <c r="DC44" s="175"/>
      <c r="DD44" s="175"/>
      <c r="DE44" s="175"/>
      <c r="DF44" s="176"/>
    </row>
    <row r="45" spans="13:110" ht="11.25" customHeight="1" x14ac:dyDescent="0.2">
      <c r="M45" s="278">
        <v>0.72916666666667096</v>
      </c>
      <c r="N45" s="162"/>
      <c r="O45" s="162"/>
      <c r="P45" s="162"/>
      <c r="Q45" s="162"/>
      <c r="R45" s="162"/>
      <c r="S45" s="352"/>
      <c r="T45" s="278">
        <v>0.72916666666667096</v>
      </c>
      <c r="U45" s="162"/>
      <c r="V45" s="162"/>
      <c r="W45" s="162"/>
      <c r="AA45" s="572">
        <v>0.72916666666666663</v>
      </c>
      <c r="AB45" s="161" t="s">
        <v>945</v>
      </c>
      <c r="AE45" s="367"/>
      <c r="AF45" s="1906"/>
      <c r="AG45" s="1904"/>
      <c r="AH45" s="1355"/>
      <c r="AI45" s="1357"/>
      <c r="AJ45" s="384">
        <v>0.72916666666666663</v>
      </c>
      <c r="AK45" s="1946"/>
      <c r="AL45" s="1947"/>
      <c r="AM45" s="1948"/>
      <c r="AN45" s="1901"/>
      <c r="AO45" s="1902"/>
      <c r="AP45" s="1903"/>
      <c r="AQ45" s="383"/>
      <c r="AR45" s="667">
        <v>0.72916666666666663</v>
      </c>
      <c r="AT45" s="340"/>
      <c r="AU45" s="340"/>
      <c r="AV45" s="624"/>
      <c r="AW45" s="454"/>
      <c r="AX45" s="340"/>
      <c r="AY45" s="340"/>
      <c r="AZ45" s="340"/>
      <c r="BA45" s="667">
        <v>0.72916666666666663</v>
      </c>
      <c r="BB45" s="343"/>
      <c r="BC45" s="593"/>
      <c r="BD45" s="782"/>
      <c r="BE45" s="350"/>
      <c r="BF45" s="454"/>
      <c r="BG45" s="340"/>
      <c r="BH45" s="307"/>
      <c r="BI45" s="667">
        <v>0.72916666666666663</v>
      </c>
      <c r="BM45" s="304"/>
      <c r="BN45" s="343"/>
      <c r="BO45" s="593"/>
      <c r="BP45" s="304"/>
      <c r="BQ45" s="175"/>
      <c r="BR45" s="667">
        <v>0.72916666666666663</v>
      </c>
      <c r="BS45" s="175"/>
      <c r="BT45" s="175"/>
      <c r="BU45" s="175"/>
      <c r="BV45" s="175"/>
      <c r="BW45" s="175"/>
      <c r="BX45" s="175"/>
      <c r="BZ45" s="164"/>
      <c r="CA45" s="165"/>
      <c r="CB45" s="165"/>
      <c r="CC45" s="165"/>
      <c r="CD45" s="165"/>
      <c r="CE45" s="165"/>
      <c r="CF45" s="175"/>
      <c r="CG45" s="175"/>
      <c r="CH45" s="667">
        <v>0.72916666666666663</v>
      </c>
      <c r="CI45" s="175"/>
      <c r="CJ45" s="175"/>
      <c r="CK45" s="175"/>
      <c r="CL45" s="175"/>
      <c r="CM45" s="175"/>
      <c r="CN45" s="175"/>
      <c r="CO45" s="175"/>
      <c r="CP45" s="667">
        <v>0.72916666666666663</v>
      </c>
      <c r="CQ45" s="168"/>
      <c r="CR45" s="166"/>
      <c r="CS45" s="166"/>
      <c r="CT45" s="166"/>
      <c r="CU45" s="166"/>
      <c r="CV45" s="166"/>
      <c r="CW45" s="166"/>
      <c r="CX45" s="166"/>
      <c r="CY45" s="667">
        <v>0.72916666666666663</v>
      </c>
      <c r="CZ45" s="175"/>
      <c r="DA45" s="175"/>
      <c r="DB45" s="175"/>
      <c r="DC45" s="175"/>
      <c r="DD45" s="175"/>
      <c r="DE45" s="175"/>
      <c r="DF45" s="176"/>
    </row>
    <row r="46" spans="13:110" ht="11.25" customHeight="1" x14ac:dyDescent="0.2">
      <c r="M46" s="278">
        <v>0.73958333333333703</v>
      </c>
      <c r="N46" s="162"/>
      <c r="O46" s="162"/>
      <c r="P46" s="162"/>
      <c r="Q46" s="162"/>
      <c r="R46" s="162"/>
      <c r="S46" s="352"/>
      <c r="T46" s="278">
        <v>0.73958333333333703</v>
      </c>
      <c r="U46" s="162"/>
      <c r="V46" s="162"/>
      <c r="W46" s="162"/>
      <c r="AA46" s="318">
        <v>0.73958333333333337</v>
      </c>
      <c r="AB46" s="935"/>
      <c r="AE46" s="367"/>
      <c r="AF46" s="1907"/>
      <c r="AG46" s="1721"/>
      <c r="AH46" s="1356"/>
      <c r="AI46" s="1358"/>
      <c r="AJ46" s="384">
        <v>0.73958333333333337</v>
      </c>
      <c r="AK46" s="366"/>
      <c r="AL46" s="340"/>
      <c r="AM46" s="340"/>
      <c r="AN46" s="1901"/>
      <c r="AO46" s="1902"/>
      <c r="AP46" s="1903"/>
      <c r="AQ46" s="383"/>
      <c r="AR46" s="667">
        <v>0.73958333333333337</v>
      </c>
      <c r="AT46" s="763"/>
      <c r="AU46" s="763"/>
      <c r="AV46" s="763"/>
      <c r="AW46" s="454"/>
      <c r="AX46" s="340"/>
      <c r="AY46" s="340"/>
      <c r="AZ46" s="340"/>
      <c r="BA46" s="667">
        <v>0.73958333333333337</v>
      </c>
      <c r="BB46" s="351"/>
      <c r="BC46" s="593"/>
      <c r="BD46" s="580"/>
      <c r="BE46" s="350"/>
      <c r="BF46" s="454"/>
      <c r="BG46" s="340"/>
      <c r="BH46" s="307"/>
      <c r="BI46" s="667">
        <v>0.73958333333333337</v>
      </c>
      <c r="BJ46" s="307"/>
      <c r="BK46" s="307"/>
      <c r="BL46" s="307"/>
      <c r="BM46" s="307"/>
      <c r="BN46" s="351"/>
      <c r="BO46" s="593"/>
      <c r="BP46" s="307"/>
      <c r="BQ46" s="175"/>
      <c r="BR46" s="667">
        <v>0.73958333333333337</v>
      </c>
      <c r="BS46" s="175"/>
      <c r="BT46" s="175"/>
      <c r="BU46" s="175"/>
      <c r="BV46" s="175"/>
      <c r="BW46" s="175"/>
      <c r="BX46" s="175"/>
      <c r="BY46" s="175"/>
      <c r="BZ46" s="164"/>
      <c r="CA46" s="165"/>
      <c r="CB46" s="165"/>
      <c r="CC46" s="165"/>
      <c r="CD46" s="165"/>
      <c r="CE46" s="165"/>
      <c r="CF46" s="175"/>
      <c r="CG46" s="175"/>
      <c r="CH46" s="667">
        <v>0.73958333333333337</v>
      </c>
      <c r="CI46" s="175"/>
      <c r="CJ46" s="175"/>
      <c r="CK46" s="175"/>
      <c r="CL46" s="175"/>
      <c r="CM46" s="175"/>
      <c r="CN46" s="175"/>
      <c r="CO46" s="175"/>
      <c r="CP46" s="667">
        <v>0.73958333333333337</v>
      </c>
      <c r="CQ46" s="168"/>
      <c r="CR46" s="166"/>
      <c r="CS46" s="166"/>
      <c r="CT46" s="166"/>
      <c r="CU46" s="166"/>
      <c r="CV46" s="166"/>
      <c r="CW46" s="166"/>
      <c r="CX46" s="166"/>
      <c r="CY46" s="667">
        <v>0.73958333333333337</v>
      </c>
      <c r="CZ46" s="175"/>
      <c r="DA46" s="175"/>
      <c r="DB46" s="175"/>
      <c r="DC46" s="175"/>
      <c r="DD46" s="175"/>
      <c r="DE46" s="175"/>
      <c r="DF46" s="176"/>
    </row>
    <row r="47" spans="13:110" ht="11.25" customHeight="1" x14ac:dyDescent="0.2">
      <c r="M47" s="278">
        <v>0.750000000000004</v>
      </c>
      <c r="N47" s="162"/>
      <c r="O47" s="162"/>
      <c r="P47" s="162"/>
      <c r="Q47" s="162"/>
      <c r="R47" s="162"/>
      <c r="S47" s="352"/>
      <c r="T47" s="278">
        <v>0.750000000000004</v>
      </c>
      <c r="U47" s="162"/>
      <c r="V47" s="162"/>
      <c r="W47" s="162"/>
      <c r="AA47" s="318">
        <v>0.75</v>
      </c>
      <c r="AB47" s="322"/>
      <c r="AC47" s="307"/>
      <c r="AD47" s="307"/>
      <c r="AE47" s="307"/>
      <c r="AI47" s="370"/>
      <c r="AJ47" s="667">
        <v>0.75</v>
      </c>
      <c r="AK47" s="366"/>
      <c r="AL47" s="340"/>
      <c r="AM47" s="340"/>
      <c r="AN47" s="1901"/>
      <c r="AO47" s="1902"/>
      <c r="AP47" s="1903"/>
      <c r="AQ47" s="382"/>
      <c r="AR47" s="667">
        <v>0.75</v>
      </c>
      <c r="AT47" s="386"/>
      <c r="AU47" s="386"/>
      <c r="AV47" s="386"/>
      <c r="AW47" s="383"/>
      <c r="AX47" s="383"/>
      <c r="AY47" s="383"/>
      <c r="AZ47" s="383"/>
      <c r="BA47" s="667">
        <v>0.75</v>
      </c>
      <c r="BB47" s="351"/>
      <c r="BC47" s="593"/>
      <c r="BD47" s="351"/>
      <c r="BE47" s="307"/>
      <c r="BF47" s="454"/>
      <c r="BG47" s="763"/>
      <c r="BH47" s="307"/>
      <c r="BI47" s="667">
        <v>0.75</v>
      </c>
      <c r="BJ47" s="307"/>
      <c r="BK47" s="307"/>
      <c r="BL47" s="307"/>
      <c r="BM47" s="307"/>
      <c r="BN47" s="351"/>
      <c r="BO47" s="593"/>
      <c r="BP47" s="307"/>
      <c r="BQ47" s="166"/>
      <c r="BR47" s="667">
        <v>0.75</v>
      </c>
      <c r="BS47" s="165"/>
      <c r="BT47" s="165"/>
      <c r="BU47" s="165"/>
      <c r="BV47" s="165"/>
      <c r="BW47" s="165"/>
      <c r="BX47" s="165"/>
      <c r="BY47" s="165"/>
      <c r="BZ47" s="168"/>
      <c r="CA47" s="166"/>
      <c r="CB47" s="166"/>
      <c r="CC47" s="166"/>
      <c r="CD47" s="166"/>
      <c r="CE47" s="166"/>
      <c r="CF47" s="166"/>
      <c r="CG47" s="166"/>
      <c r="CH47" s="667">
        <v>0.75</v>
      </c>
      <c r="CI47" s="165"/>
      <c r="CJ47" s="165"/>
      <c r="CK47" s="165"/>
      <c r="CL47" s="165"/>
      <c r="CM47" s="165"/>
      <c r="CN47" s="165"/>
      <c r="CO47" s="165"/>
      <c r="CP47" s="667">
        <v>0.75</v>
      </c>
      <c r="CQ47" s="168"/>
      <c r="CR47" s="166"/>
      <c r="CS47" s="166"/>
      <c r="CT47" s="166"/>
      <c r="CU47" s="166"/>
      <c r="CV47" s="166"/>
      <c r="CW47" s="166"/>
      <c r="CX47" s="166"/>
      <c r="CY47" s="667">
        <v>0.75</v>
      </c>
      <c r="CZ47" s="165"/>
      <c r="DA47" s="165"/>
      <c r="DB47" s="165"/>
      <c r="DC47" s="165"/>
      <c r="DD47" s="165"/>
      <c r="DE47" s="165"/>
      <c r="DF47" s="174"/>
    </row>
    <row r="48" spans="13:110" ht="11.25" customHeight="1" x14ac:dyDescent="0.2">
      <c r="M48" s="278">
        <v>0.76041666666667096</v>
      </c>
      <c r="N48" s="162"/>
      <c r="O48" s="162"/>
      <c r="P48" s="162"/>
      <c r="Q48" s="162"/>
      <c r="R48" s="162"/>
      <c r="S48" s="352"/>
      <c r="T48" s="278">
        <v>0.76041666666667096</v>
      </c>
      <c r="U48" s="162"/>
      <c r="V48" s="162"/>
      <c r="W48" s="162"/>
      <c r="AA48" s="318">
        <v>0.76041666666666663</v>
      </c>
      <c r="AB48" s="322"/>
      <c r="AC48" s="307"/>
      <c r="AD48" s="307"/>
      <c r="AE48" s="307"/>
      <c r="AI48" s="370"/>
      <c r="AJ48" s="667">
        <v>0.76041666666666663</v>
      </c>
      <c r="AK48" s="307"/>
      <c r="AL48" s="307"/>
      <c r="AM48" s="307"/>
      <c r="AN48" s="1901"/>
      <c r="AO48" s="1902"/>
      <c r="AP48" s="1903"/>
      <c r="AQ48" s="382"/>
      <c r="AR48" s="667">
        <v>0.76041666666666663</v>
      </c>
      <c r="AT48" s="386"/>
      <c r="AU48" s="386"/>
      <c r="AV48" s="386"/>
      <c r="AW48" s="383"/>
      <c r="AX48" s="383"/>
      <c r="AY48" s="383"/>
      <c r="AZ48" s="383"/>
      <c r="BA48" s="667">
        <v>0.76041666666666663</v>
      </c>
      <c r="BB48" s="351"/>
      <c r="BC48" s="593"/>
      <c r="BD48" s="351"/>
      <c r="BE48" s="307"/>
      <c r="BF48" s="307"/>
      <c r="BG48" s="307"/>
      <c r="BH48" s="307"/>
      <c r="BI48" s="667">
        <v>0.76041666666666663</v>
      </c>
      <c r="BJ48" s="307"/>
      <c r="BK48" s="307"/>
      <c r="BL48" s="307"/>
      <c r="BM48" s="307"/>
      <c r="BN48" s="351"/>
      <c r="BO48" s="593"/>
      <c r="BP48" s="307"/>
      <c r="BQ48" s="166"/>
      <c r="BR48" s="667">
        <v>0.76041666666666663</v>
      </c>
      <c r="BS48" s="165"/>
      <c r="BT48" s="165"/>
      <c r="BU48" s="165"/>
      <c r="BV48" s="165"/>
      <c r="BW48" s="165"/>
      <c r="BX48" s="165"/>
      <c r="BY48" s="165"/>
      <c r="BZ48" s="168"/>
      <c r="CA48" s="166"/>
      <c r="CB48" s="166"/>
      <c r="CC48" s="166"/>
      <c r="CD48" s="166"/>
      <c r="CE48" s="166"/>
      <c r="CF48" s="166"/>
      <c r="CG48" s="166"/>
      <c r="CH48" s="667">
        <v>0.76041666666666663</v>
      </c>
      <c r="CI48" s="165"/>
      <c r="CJ48" s="165"/>
      <c r="CK48" s="165"/>
      <c r="CL48" s="165"/>
      <c r="CM48" s="165"/>
      <c r="CN48" s="165"/>
      <c r="CO48" s="165"/>
      <c r="CP48" s="667">
        <v>0.76041666666666663</v>
      </c>
      <c r="CQ48" s="168"/>
      <c r="CR48" s="166"/>
      <c r="CS48" s="166"/>
      <c r="CT48" s="166"/>
      <c r="CU48" s="166"/>
      <c r="CV48" s="166"/>
      <c r="CW48" s="166"/>
      <c r="CX48" s="166"/>
      <c r="CY48" s="667">
        <v>0.76041666666666663</v>
      </c>
      <c r="CZ48" s="165"/>
      <c r="DA48" s="165"/>
      <c r="DB48" s="165"/>
      <c r="DC48" s="165"/>
      <c r="DD48" s="165"/>
      <c r="DE48" s="165"/>
      <c r="DF48" s="174"/>
    </row>
    <row r="49" spans="13:110" ht="11.25" customHeight="1" x14ac:dyDescent="0.2">
      <c r="M49" s="278">
        <v>0.77083333333333803</v>
      </c>
      <c r="N49" s="162"/>
      <c r="O49" s="162"/>
      <c r="P49" s="162"/>
      <c r="Q49" s="162"/>
      <c r="R49" s="162"/>
      <c r="S49" s="352"/>
      <c r="T49" s="278">
        <v>0.77083333333333803</v>
      </c>
      <c r="U49" s="162"/>
      <c r="V49" s="162"/>
      <c r="W49" s="162"/>
      <c r="AA49" s="318">
        <v>0.77083333333333337</v>
      </c>
      <c r="AB49" s="322"/>
      <c r="AC49" s="307"/>
      <c r="AD49" s="307"/>
      <c r="AE49" s="307"/>
      <c r="AF49" s="307"/>
      <c r="AG49" s="307"/>
      <c r="AI49" s="370"/>
      <c r="AJ49" s="667">
        <v>0.77083333333333337</v>
      </c>
      <c r="AK49" s="307"/>
      <c r="AL49" s="307"/>
      <c r="AM49" s="307"/>
      <c r="AN49" s="1901"/>
      <c r="AO49" s="1902"/>
      <c r="AP49" s="1903"/>
      <c r="AQ49" s="382"/>
      <c r="AR49" s="667">
        <v>0.77083333333333337</v>
      </c>
      <c r="AT49" s="386"/>
      <c r="AU49" s="386"/>
      <c r="AV49" s="386"/>
      <c r="AW49" s="383"/>
      <c r="AX49" s="383"/>
      <c r="AY49" s="383"/>
      <c r="AZ49" s="383"/>
      <c r="BA49" s="667">
        <v>0.77083333333333337</v>
      </c>
      <c r="BB49" s="351"/>
      <c r="BC49" s="593"/>
      <c r="BD49" s="351"/>
      <c r="BE49" s="307"/>
      <c r="BF49" s="307"/>
      <c r="BG49" s="307"/>
      <c r="BH49" s="307"/>
      <c r="BI49" s="667">
        <v>0.77083333333333337</v>
      </c>
      <c r="BJ49" s="307"/>
      <c r="BK49" s="307"/>
      <c r="BL49" s="307"/>
      <c r="BM49" s="307"/>
      <c r="BN49" s="351"/>
      <c r="BO49" s="593"/>
      <c r="BP49" s="307"/>
      <c r="BQ49" s="166"/>
      <c r="BR49" s="667">
        <v>0.77083333333333337</v>
      </c>
      <c r="BS49" s="165"/>
      <c r="BT49" s="165"/>
      <c r="BU49" s="165"/>
      <c r="BV49" s="165"/>
      <c r="BW49" s="165"/>
      <c r="BX49" s="165"/>
      <c r="BY49" s="165"/>
      <c r="BZ49" s="168"/>
      <c r="CA49" s="166"/>
      <c r="CB49" s="166"/>
      <c r="CC49" s="166"/>
      <c r="CD49" s="166"/>
      <c r="CE49" s="166"/>
      <c r="CF49" s="166"/>
      <c r="CG49" s="166"/>
      <c r="CH49" s="667">
        <v>0.77083333333333337</v>
      </c>
      <c r="CI49" s="165"/>
      <c r="CJ49" s="165"/>
      <c r="CK49" s="165"/>
      <c r="CL49" s="165"/>
      <c r="CM49" s="165"/>
      <c r="CN49" s="165"/>
      <c r="CO49" s="165"/>
      <c r="CP49" s="667">
        <v>0.77083333333333337</v>
      </c>
      <c r="CQ49" s="168"/>
      <c r="CR49" s="166"/>
      <c r="CS49" s="166"/>
      <c r="CT49" s="166"/>
      <c r="CU49" s="166"/>
      <c r="CV49" s="166"/>
      <c r="CW49" s="166"/>
      <c r="CX49" s="166"/>
      <c r="CY49" s="667">
        <v>0.77083333333333337</v>
      </c>
      <c r="CZ49" s="165"/>
      <c r="DA49" s="165"/>
      <c r="DB49" s="165"/>
      <c r="DC49" s="165"/>
      <c r="DD49" s="165"/>
      <c r="DE49" s="165"/>
      <c r="DF49" s="174"/>
    </row>
    <row r="50" spans="13:110" ht="11.25" customHeight="1" x14ac:dyDescent="0.2">
      <c r="M50" s="278">
        <v>0.781250000000005</v>
      </c>
      <c r="N50" s="162"/>
      <c r="O50" s="162"/>
      <c r="P50" s="162"/>
      <c r="Q50" s="162"/>
      <c r="R50" s="162"/>
      <c r="S50" s="352"/>
      <c r="T50" s="278">
        <v>0.781250000000005</v>
      </c>
      <c r="U50" s="162"/>
      <c r="V50" s="162"/>
      <c r="W50" s="162"/>
      <c r="AA50" s="163">
        <v>0.78125</v>
      </c>
      <c r="AB50" s="168"/>
      <c r="AI50" s="352"/>
      <c r="AJ50" s="846">
        <v>0.78125</v>
      </c>
      <c r="AK50" s="307"/>
      <c r="AL50" s="307"/>
      <c r="AM50" s="307"/>
      <c r="AN50" s="166"/>
      <c r="AO50" s="852"/>
      <c r="AP50" s="862"/>
      <c r="AQ50" s="440"/>
      <c r="AR50" s="846">
        <v>0.78125</v>
      </c>
      <c r="AT50" s="440"/>
      <c r="AU50" s="441"/>
      <c r="AV50" s="441"/>
      <c r="AW50" s="441"/>
      <c r="AX50" s="441"/>
      <c r="AY50" s="441"/>
      <c r="AZ50" s="441"/>
      <c r="BA50" s="846">
        <v>0.78125</v>
      </c>
      <c r="BB50" s="166"/>
      <c r="BC50" s="781"/>
      <c r="BD50" s="166"/>
      <c r="BH50" s="161"/>
      <c r="BI50" s="846">
        <v>0.78125</v>
      </c>
      <c r="BM50" s="166"/>
      <c r="BN50" s="166"/>
      <c r="BO50" s="781"/>
      <c r="BQ50" s="166"/>
      <c r="BR50" s="846">
        <v>0.78125</v>
      </c>
      <c r="BS50" s="165"/>
      <c r="BT50" s="165"/>
      <c r="BU50" s="165"/>
      <c r="BV50" s="165"/>
      <c r="BW50" s="165"/>
      <c r="BX50" s="165"/>
      <c r="BY50" s="165"/>
      <c r="BZ50" s="168"/>
      <c r="CA50" s="166"/>
      <c r="CB50" s="166"/>
      <c r="CC50" s="166"/>
      <c r="CD50" s="166"/>
      <c r="CE50" s="166"/>
      <c r="CF50" s="166"/>
      <c r="CG50" s="166"/>
      <c r="CH50" s="846">
        <v>0.78125</v>
      </c>
      <c r="CI50" s="165"/>
      <c r="CJ50" s="165"/>
      <c r="CK50" s="165"/>
      <c r="CL50" s="165"/>
      <c r="CM50" s="165"/>
      <c r="CN50" s="165"/>
      <c r="CO50" s="165"/>
      <c r="CP50" s="846">
        <v>0.78125</v>
      </c>
      <c r="CQ50" s="168"/>
      <c r="CR50" s="166"/>
      <c r="CS50" s="166"/>
      <c r="CT50" s="166"/>
      <c r="CU50" s="166"/>
      <c r="CV50" s="166"/>
      <c r="CW50" s="166"/>
      <c r="CX50" s="166"/>
      <c r="CY50" s="846">
        <v>0.78125</v>
      </c>
      <c r="CZ50" s="165"/>
      <c r="DA50" s="165"/>
      <c r="DB50" s="165"/>
      <c r="DC50" s="165"/>
      <c r="DD50" s="165"/>
      <c r="DE50" s="165"/>
      <c r="DF50" s="174"/>
    </row>
    <row r="51" spans="13:110" ht="11.25" customHeight="1" x14ac:dyDescent="0.2">
      <c r="M51" s="163">
        <v>0.79166666666667196</v>
      </c>
      <c r="N51" s="357"/>
      <c r="O51" s="358"/>
      <c r="P51" s="358"/>
      <c r="Q51" s="358"/>
      <c r="R51" s="358"/>
      <c r="S51" s="353"/>
      <c r="T51" s="278">
        <v>0.79166666666667196</v>
      </c>
      <c r="U51" s="357"/>
      <c r="V51" s="358"/>
      <c r="W51" s="358"/>
      <c r="X51" s="170"/>
      <c r="Y51" s="170"/>
      <c r="Z51" s="171"/>
      <c r="AA51" s="163">
        <v>0.79166666666666663</v>
      </c>
      <c r="AB51" s="169"/>
      <c r="AC51" s="170"/>
      <c r="AD51" s="170"/>
      <c r="AE51" s="170"/>
      <c r="AF51" s="170"/>
      <c r="AG51" s="170"/>
      <c r="AI51" s="353"/>
      <c r="AJ51" s="847">
        <v>0.79166666666666663</v>
      </c>
      <c r="AK51" s="326"/>
      <c r="AL51" s="327"/>
      <c r="AM51" s="327"/>
      <c r="AN51" s="170"/>
      <c r="AO51" s="442"/>
      <c r="AP51" s="863"/>
      <c r="AQ51" s="442"/>
      <c r="AR51" s="847">
        <v>0.79166666666666663</v>
      </c>
      <c r="AS51" s="169"/>
      <c r="AT51" s="442"/>
      <c r="AU51" s="443"/>
      <c r="AV51" s="443"/>
      <c r="AW51" s="443"/>
      <c r="AX51" s="443"/>
      <c r="AY51" s="443"/>
      <c r="AZ51" s="443"/>
      <c r="BA51" s="847">
        <v>0.79166666666666663</v>
      </c>
      <c r="BB51" s="170"/>
      <c r="BC51" s="781"/>
      <c r="BD51" s="170"/>
      <c r="BE51" s="170"/>
      <c r="BF51" s="170"/>
      <c r="BG51" s="170"/>
      <c r="BH51" s="170"/>
      <c r="BI51" s="847">
        <v>0.79166666666666663</v>
      </c>
      <c r="BJ51" s="170"/>
      <c r="BK51" s="170"/>
      <c r="BL51" s="170"/>
      <c r="BM51" s="170"/>
      <c r="BN51" s="170"/>
      <c r="BO51" s="432"/>
      <c r="BP51" s="170"/>
      <c r="BQ51" s="170"/>
      <c r="BR51" s="847">
        <v>0.79166666666666663</v>
      </c>
      <c r="BS51" s="194"/>
      <c r="BT51" s="194"/>
      <c r="BU51" s="194"/>
      <c r="BV51" s="194"/>
      <c r="BW51" s="194"/>
      <c r="BX51" s="194"/>
      <c r="BY51" s="194"/>
      <c r="BZ51" s="169"/>
      <c r="CA51" s="170"/>
      <c r="CB51" s="170"/>
      <c r="CC51" s="170"/>
      <c r="CD51" s="170"/>
      <c r="CE51" s="170"/>
      <c r="CF51" s="170"/>
      <c r="CG51" s="170"/>
      <c r="CH51" s="847">
        <v>0.79166666666666663</v>
      </c>
      <c r="CI51" s="194"/>
      <c r="CJ51" s="194"/>
      <c r="CK51" s="194"/>
      <c r="CL51" s="194"/>
      <c r="CM51" s="194"/>
      <c r="CN51" s="194"/>
      <c r="CO51" s="194"/>
      <c r="CP51" s="847">
        <v>0.79166666666666663</v>
      </c>
      <c r="CQ51" s="169"/>
      <c r="CR51" s="170"/>
      <c r="CS51" s="170"/>
      <c r="CT51" s="170"/>
      <c r="CU51" s="170"/>
      <c r="CV51" s="170"/>
      <c r="CW51" s="170"/>
      <c r="CX51" s="170"/>
      <c r="CY51" s="847">
        <v>0.79166666666666663</v>
      </c>
      <c r="CZ51" s="194"/>
      <c r="DA51" s="194"/>
      <c r="DB51" s="194"/>
      <c r="DC51" s="194"/>
      <c r="DD51" s="194"/>
      <c r="DE51" s="194"/>
      <c r="DF51" s="255"/>
    </row>
    <row r="52" spans="13:110" ht="15.75" customHeight="1" x14ac:dyDescent="0.15">
      <c r="T52" s="286"/>
      <c r="AA52" s="286"/>
      <c r="AH52" s="286"/>
      <c r="AK52" s="1145" t="s">
        <v>292</v>
      </c>
      <c r="AO52" s="161"/>
      <c r="BB52" s="1145" t="s">
        <v>292</v>
      </c>
      <c r="BC52" s="286"/>
      <c r="BH52" s="161"/>
      <c r="BS52" s="1145" t="s">
        <v>292</v>
      </c>
    </row>
    <row r="53" spans="13:110" ht="11.25" customHeight="1" x14ac:dyDescent="0.2">
      <c r="AK53" s="1146" t="s">
        <v>946</v>
      </c>
      <c r="AO53" s="161"/>
      <c r="BB53" s="1146" t="s">
        <v>61</v>
      </c>
      <c r="BC53" s="166"/>
      <c r="BH53" s="161"/>
      <c r="BS53" s="1146" t="s">
        <v>947</v>
      </c>
    </row>
    <row r="54" spans="13:110" ht="11.25" customHeight="1" x14ac:dyDescent="0.15">
      <c r="BC54" s="166"/>
    </row>
    <row r="55" spans="13:110" ht="11.25" customHeight="1" x14ac:dyDescent="0.15">
      <c r="BC55" s="166"/>
    </row>
    <row r="56" spans="13:110" ht="11.25" customHeight="1" x14ac:dyDescent="0.15">
      <c r="BC56" s="166"/>
    </row>
    <row r="57" spans="13:110" ht="11.25" customHeight="1" x14ac:dyDescent="0.15">
      <c r="BC57" s="166"/>
    </row>
    <row r="58" spans="13:110" ht="11.25" customHeight="1" x14ac:dyDescent="0.15">
      <c r="BC58" s="166"/>
    </row>
  </sheetData>
  <mergeCells count="105">
    <mergeCell ref="CZ4:DE4"/>
    <mergeCell ref="BS23:BS35"/>
    <mergeCell ref="BT23:BT35"/>
    <mergeCell ref="BU23:BU35"/>
    <mergeCell ref="BV25:BV37"/>
    <mergeCell ref="BW25:BW37"/>
    <mergeCell ref="BX25:BX37"/>
    <mergeCell ref="BZ4:CG4"/>
    <mergeCell ref="CI4:CN4"/>
    <mergeCell ref="CQ4:CX4"/>
    <mergeCell ref="BZ5:CG40"/>
    <mergeCell ref="CQ6:CX41"/>
    <mergeCell ref="BS7:BS19"/>
    <mergeCell ref="BD23:BD35"/>
    <mergeCell ref="BE25:BE37"/>
    <mergeCell ref="BJ4:BQ4"/>
    <mergeCell ref="BS4:BX4"/>
    <mergeCell ref="BT7:BT19"/>
    <mergeCell ref="BU7:BU19"/>
    <mergeCell ref="BV9:BV21"/>
    <mergeCell ref="BW9:BW21"/>
    <mergeCell ref="BX9:BX21"/>
    <mergeCell ref="AK4:AP4"/>
    <mergeCell ref="AK9:AK25"/>
    <mergeCell ref="AL9:AL25"/>
    <mergeCell ref="AM9:AM25"/>
    <mergeCell ref="AY2:AZ2"/>
    <mergeCell ref="AS4:AZ4"/>
    <mergeCell ref="BB4:BG4"/>
    <mergeCell ref="AN13:AN29"/>
    <mergeCell ref="AO13:AO29"/>
    <mergeCell ref="AP13:AP29"/>
    <mergeCell ref="AK29:AK45"/>
    <mergeCell ref="AL29:AL45"/>
    <mergeCell ref="AM29:AM45"/>
    <mergeCell ref="BB7:BB19"/>
    <mergeCell ref="AS6:AZ41"/>
    <mergeCell ref="BC7:BC19"/>
    <mergeCell ref="BD7:BD19"/>
    <mergeCell ref="BE9:BE21"/>
    <mergeCell ref="BF9:BF21"/>
    <mergeCell ref="BG9:BG21"/>
    <mergeCell ref="BF25:BF37"/>
    <mergeCell ref="BG25:BG37"/>
    <mergeCell ref="BB23:BB35"/>
    <mergeCell ref="BC23:BC35"/>
    <mergeCell ref="N27:N43"/>
    <mergeCell ref="Q9:Q25"/>
    <mergeCell ref="R9:R25"/>
    <mergeCell ref="N4:S4"/>
    <mergeCell ref="AH2:AI2"/>
    <mergeCell ref="AB4:AI4"/>
    <mergeCell ref="N7:N23"/>
    <mergeCell ref="S9:S25"/>
    <mergeCell ref="U4:Z4"/>
    <mergeCell ref="W7:W23"/>
    <mergeCell ref="X9:X25"/>
    <mergeCell ref="Y9:Y25"/>
    <mergeCell ref="Z9:Z25"/>
    <mergeCell ref="W27:W43"/>
    <mergeCell ref="X28:X44"/>
    <mergeCell ref="Y28:Y44"/>
    <mergeCell ref="Z28:Z44"/>
    <mergeCell ref="O27:O43"/>
    <mergeCell ref="P27:P43"/>
    <mergeCell ref="O7:O23"/>
    <mergeCell ref="P7:P23"/>
    <mergeCell ref="Q29:Q37"/>
    <mergeCell ref="R29:R37"/>
    <mergeCell ref="S29:S37"/>
    <mergeCell ref="A1:K1"/>
    <mergeCell ref="M1:DF1"/>
    <mergeCell ref="AB2:AE2"/>
    <mergeCell ref="AF2:AG2"/>
    <mergeCell ref="AP2:AV2"/>
    <mergeCell ref="AW2:AX2"/>
    <mergeCell ref="BJ2:BM2"/>
    <mergeCell ref="BN2:BO2"/>
    <mergeCell ref="BZ2:CC2"/>
    <mergeCell ref="CD2:CE2"/>
    <mergeCell ref="CF2:CG2"/>
    <mergeCell ref="CQ2:CT2"/>
    <mergeCell ref="CU2:CV2"/>
    <mergeCell ref="CW2:CX2"/>
    <mergeCell ref="U2:V2"/>
    <mergeCell ref="N2:O2"/>
    <mergeCell ref="BP2:BQ2"/>
    <mergeCell ref="U7:U23"/>
    <mergeCell ref="V7:V23"/>
    <mergeCell ref="U27:U43"/>
    <mergeCell ref="V27:V43"/>
    <mergeCell ref="AN33:AN49"/>
    <mergeCell ref="AO33:AO49"/>
    <mergeCell ref="AP33:AP49"/>
    <mergeCell ref="AB37:AB44"/>
    <mergeCell ref="AC37:AC44"/>
    <mergeCell ref="AD37:AD44"/>
    <mergeCell ref="AE37:AE44"/>
    <mergeCell ref="AF39:AF46"/>
    <mergeCell ref="AG39:AG46"/>
    <mergeCell ref="AH39:AH46"/>
    <mergeCell ref="AI39:AI46"/>
    <mergeCell ref="AC32:AD33"/>
    <mergeCell ref="AG33:AH35"/>
    <mergeCell ref="AB6:AI31"/>
  </mergeCells>
  <pageMargins left="0.7" right="0.7" top="0.75" bottom="0.7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A7678-92EF-7741-8F43-77513E01B9AA}">
  <sheetPr codeName="Sheet17">
    <tabColor theme="4"/>
  </sheetPr>
  <dimension ref="A1:FF135"/>
  <sheetViews>
    <sheetView topLeftCell="AZ5" zoomScaleNormal="100" workbookViewId="0">
      <selection activeCell="AB7" sqref="AB7"/>
    </sheetView>
  </sheetViews>
  <sheetFormatPr baseColWidth="10" defaultColWidth="6.83203125" defaultRowHeight="11.25" customHeight="1" x14ac:dyDescent="0.15"/>
  <cols>
    <col min="1" max="1" width="10.5" style="161" hidden="1" customWidth="1"/>
    <col min="2" max="2" width="8.5" style="161" hidden="1" customWidth="1"/>
    <col min="3" max="3" width="31.5" style="161" hidden="1" customWidth="1"/>
    <col min="4" max="5" width="14.5" style="161" hidden="1" customWidth="1"/>
    <col min="6" max="6" width="14.1640625" style="161" hidden="1" customWidth="1"/>
    <col min="7" max="7" width="10.1640625" style="161" hidden="1" customWidth="1"/>
    <col min="8" max="8" width="14.5" style="161" hidden="1" customWidth="1"/>
    <col min="9" max="9" width="15.5" style="161" hidden="1" customWidth="1"/>
    <col min="10" max="10" width="12" style="161" hidden="1" customWidth="1"/>
    <col min="11" max="11" width="14.5" style="161" hidden="1" customWidth="1"/>
    <col min="12" max="12" width="3.83203125" style="183" hidden="1" customWidth="1"/>
    <col min="13" max="13" width="12.5" style="161" customWidth="1"/>
    <col min="14" max="14" width="19.1640625" style="161" bestFit="1" customWidth="1"/>
    <col min="15" max="15" width="18.5" style="161" customWidth="1"/>
    <col min="16" max="16" width="19.5" style="161" customWidth="1"/>
    <col min="17" max="17" width="18.1640625" style="161" customWidth="1"/>
    <col min="18" max="18" width="18.6640625" style="161" customWidth="1"/>
    <col min="19" max="19" width="19.5" style="161" customWidth="1"/>
    <col min="20" max="20" width="12.5" style="161" customWidth="1"/>
    <col min="21" max="21" width="17.83203125" style="161" customWidth="1"/>
    <col min="22" max="22" width="16.5" style="161" customWidth="1"/>
    <col min="23" max="23" width="17" style="161" customWidth="1"/>
    <col min="24" max="24" width="18.33203125" style="161" customWidth="1"/>
    <col min="25" max="25" width="18.5" style="161" customWidth="1"/>
    <col min="26" max="26" width="19.5" style="161" customWidth="1"/>
    <col min="27" max="27" width="18.1640625" style="161" customWidth="1"/>
    <col min="28" max="28" width="18.6640625" style="161" customWidth="1"/>
    <col min="29" max="29" width="19.5" style="161" customWidth="1"/>
    <col min="30" max="34" width="12.5" style="161" customWidth="1"/>
    <col min="35" max="35" width="15.5" style="161" bestFit="1" customWidth="1"/>
    <col min="36" max="36" width="18.33203125" style="161" customWidth="1"/>
    <col min="37" max="37" width="18.1640625" style="161" customWidth="1"/>
    <col min="38" max="38" width="15.6640625" style="161" customWidth="1"/>
    <col min="39" max="39" width="16.6640625" style="161" customWidth="1"/>
    <col min="40" max="41" width="12.5" style="161" customWidth="1"/>
    <col min="42" max="42" width="25.6640625" style="161" bestFit="1" customWidth="1"/>
    <col min="43" max="48" width="18.5" style="161" customWidth="1"/>
    <col min="49" max="49" width="25.6640625" style="161" bestFit="1" customWidth="1"/>
    <col min="50" max="57" width="18.5" style="161" customWidth="1"/>
    <col min="58" max="58" width="28.5" style="180" customWidth="1"/>
    <col min="59" max="74" width="18.5" style="161" customWidth="1"/>
    <col min="75" max="75" width="18.5" style="180" customWidth="1"/>
    <col min="76" max="91" width="18.5" style="161" customWidth="1"/>
    <col min="92" max="92" width="18.5" style="180" customWidth="1"/>
    <col min="93" max="108" width="18.5" style="161" customWidth="1"/>
    <col min="109" max="109" width="18.5" style="180" customWidth="1"/>
    <col min="110" max="125" width="18.5" style="161" customWidth="1"/>
    <col min="126" max="126" width="18.5" style="180" customWidth="1"/>
    <col min="127" max="158" width="18.5" style="161" customWidth="1"/>
    <col min="159" max="16384" width="6.83203125" style="161"/>
  </cols>
  <sheetData>
    <row r="1" spans="1:162" s="886" customFormat="1" ht="15" customHeight="1" x14ac:dyDescent="0.2">
      <c r="A1" s="889" t="s">
        <v>67</v>
      </c>
      <c r="B1" s="889"/>
      <c r="C1" s="889"/>
      <c r="D1" s="889"/>
      <c r="E1" s="889"/>
      <c r="F1" s="889"/>
      <c r="G1" s="889"/>
      <c r="H1" s="889"/>
      <c r="I1" s="889"/>
      <c r="J1" s="889"/>
      <c r="K1" s="889"/>
      <c r="L1" s="889"/>
      <c r="M1" s="2021"/>
      <c r="N1" s="2021"/>
      <c r="O1" s="2021"/>
      <c r="P1" s="2021"/>
      <c r="Q1" s="2021"/>
      <c r="R1" s="2021"/>
      <c r="S1" s="2021"/>
      <c r="T1" s="2021"/>
      <c r="U1" s="2021"/>
      <c r="V1" s="2021"/>
      <c r="W1" s="2021"/>
      <c r="X1" s="2021"/>
      <c r="Y1" s="2021"/>
      <c r="Z1" s="2021"/>
      <c r="AA1" s="2021"/>
      <c r="AB1" s="2021"/>
      <c r="AC1" s="2021"/>
      <c r="AD1" s="2021"/>
      <c r="AE1" s="2021"/>
      <c r="AF1" s="2021"/>
      <c r="AG1" s="2021"/>
      <c r="AH1" s="2021"/>
      <c r="AI1" s="2021"/>
      <c r="AJ1" s="2021"/>
      <c r="AK1" s="2021"/>
      <c r="AL1" s="2021"/>
      <c r="AM1" s="2021"/>
      <c r="AN1" s="2021"/>
      <c r="AO1" s="2021"/>
      <c r="AP1" s="2021"/>
      <c r="AQ1" s="2021"/>
      <c r="AR1" s="2021"/>
      <c r="AS1" s="2021"/>
      <c r="AT1" s="2021"/>
      <c r="AU1" s="2021"/>
      <c r="AV1" s="2021"/>
      <c r="AW1" s="2021"/>
      <c r="AX1" s="2021"/>
      <c r="AY1" s="2021"/>
      <c r="AZ1" s="2021"/>
      <c r="BA1" s="2021"/>
      <c r="BB1" s="2021"/>
      <c r="BC1" s="2021"/>
      <c r="BD1" s="2021"/>
      <c r="BE1" s="2021"/>
      <c r="BF1" s="2021"/>
      <c r="BG1" s="2021"/>
      <c r="BH1" s="2021"/>
      <c r="BI1" s="2021"/>
      <c r="BJ1" s="2021"/>
      <c r="BK1" s="2021"/>
      <c r="BL1" s="2021"/>
      <c r="BM1" s="2021"/>
      <c r="BN1" s="2021"/>
      <c r="BO1" s="2021"/>
      <c r="BP1" s="2021"/>
      <c r="BQ1" s="2021"/>
      <c r="BR1" s="2021"/>
      <c r="BS1" s="2021"/>
      <c r="BT1" s="2021"/>
      <c r="BU1" s="2021"/>
      <c r="BV1" s="2021"/>
      <c r="BW1" s="2021"/>
      <c r="BX1" s="2021"/>
      <c r="BY1" s="2021"/>
      <c r="BZ1" s="2021"/>
      <c r="CA1" s="2021"/>
      <c r="CB1" s="2021"/>
      <c r="CC1" s="2021"/>
      <c r="CD1" s="2021"/>
      <c r="CE1" s="2021"/>
      <c r="CF1" s="2021"/>
      <c r="CG1" s="2021"/>
      <c r="CH1" s="2021"/>
      <c r="CI1" s="2021"/>
      <c r="CJ1" s="2021"/>
      <c r="CK1" s="2021"/>
      <c r="CL1" s="2021"/>
      <c r="CM1" s="2021"/>
      <c r="CN1" s="2021"/>
      <c r="CO1" s="2021"/>
      <c r="CP1" s="2021"/>
      <c r="CQ1" s="2021"/>
      <c r="CR1" s="2021"/>
      <c r="CS1" s="2021"/>
      <c r="CT1" s="2021"/>
      <c r="CU1" s="2021"/>
      <c r="CV1" s="2021"/>
      <c r="CW1" s="2021"/>
      <c r="CX1" s="2021"/>
      <c r="CY1" s="2021"/>
      <c r="CZ1" s="2021"/>
      <c r="DA1" s="2021"/>
      <c r="DB1" s="2021"/>
      <c r="DC1" s="2021"/>
      <c r="DD1" s="2021"/>
      <c r="DE1" s="2021"/>
      <c r="DF1" s="1914"/>
      <c r="DG1" s="889"/>
      <c r="DH1" s="889"/>
      <c r="DI1" s="889"/>
      <c r="DJ1" s="889"/>
      <c r="DK1" s="889"/>
      <c r="DL1" s="889"/>
      <c r="DM1" s="889"/>
      <c r="DN1" s="889"/>
      <c r="DO1" s="889"/>
      <c r="DP1" s="889"/>
      <c r="DQ1" s="889"/>
      <c r="DR1" s="889"/>
      <c r="DS1" s="889"/>
      <c r="DT1" s="889"/>
      <c r="DU1" s="889"/>
      <c r="DV1" s="889"/>
      <c r="DW1" s="889"/>
      <c r="DX1" s="889"/>
      <c r="DY1" s="889"/>
      <c r="DZ1" s="889"/>
      <c r="EA1" s="889"/>
      <c r="EB1" s="889"/>
      <c r="EC1" s="889"/>
      <c r="ED1" s="889"/>
      <c r="EE1" s="889"/>
      <c r="EF1" s="889"/>
      <c r="EG1" s="889"/>
      <c r="EH1" s="889"/>
      <c r="EI1" s="889"/>
      <c r="EJ1" s="889"/>
      <c r="EK1" s="889"/>
      <c r="EL1" s="889"/>
      <c r="EM1" s="889"/>
      <c r="EN1" s="889"/>
      <c r="EO1" s="889"/>
      <c r="EP1" s="889"/>
      <c r="EQ1" s="889"/>
      <c r="ER1" s="889"/>
      <c r="ES1" s="889"/>
      <c r="ET1" s="889"/>
      <c r="EU1" s="889"/>
      <c r="EV1" s="889"/>
      <c r="EW1" s="889"/>
      <c r="EX1" s="889"/>
      <c r="EY1" s="889"/>
      <c r="EZ1" s="889"/>
      <c r="FA1" s="889"/>
      <c r="FB1" s="889"/>
      <c r="FC1" s="889"/>
      <c r="FD1" s="889"/>
      <c r="FE1" s="889"/>
      <c r="FF1" s="889"/>
    </row>
    <row r="2" spans="1:162" s="886" customFormat="1" ht="15" customHeight="1" thickBot="1" x14ac:dyDescent="0.2">
      <c r="A2" s="889"/>
      <c r="B2" s="889"/>
      <c r="C2" s="889"/>
      <c r="D2" s="889"/>
      <c r="E2" s="889"/>
      <c r="F2" s="889"/>
      <c r="G2" s="889"/>
      <c r="H2" s="889"/>
      <c r="I2" s="889"/>
      <c r="J2" s="889"/>
      <c r="K2" s="889"/>
      <c r="L2" s="889"/>
      <c r="M2" s="1140"/>
      <c r="N2" s="1776" t="s">
        <v>69</v>
      </c>
      <c r="O2" s="1776"/>
      <c r="P2" s="891"/>
      <c r="Q2" s="891"/>
      <c r="R2" s="891"/>
      <c r="S2" s="891"/>
      <c r="T2" s="891"/>
      <c r="U2" s="891"/>
      <c r="V2" s="891"/>
      <c r="W2" s="891"/>
      <c r="X2" s="891"/>
      <c r="Y2" s="891"/>
      <c r="Z2" s="891"/>
      <c r="AA2" s="891"/>
      <c r="AB2" s="1915"/>
      <c r="AC2" s="1915"/>
      <c r="AD2" s="1915"/>
      <c r="AE2" s="1915"/>
      <c r="AF2" s="1916" t="s">
        <v>17</v>
      </c>
      <c r="AG2" s="1916"/>
      <c r="AH2" s="1919" t="s">
        <v>69</v>
      </c>
      <c r="AI2" s="1922"/>
      <c r="AJ2" s="206"/>
      <c r="AK2" s="206"/>
      <c r="AL2" s="206"/>
      <c r="AM2" s="206"/>
      <c r="AN2" s="206"/>
      <c r="AO2" s="206"/>
      <c r="AP2" s="1917"/>
      <c r="AQ2" s="1917"/>
      <c r="AR2" s="1917"/>
      <c r="AS2" s="1917"/>
      <c r="AT2" s="1917"/>
      <c r="AU2" s="1917"/>
      <c r="AV2" s="1917"/>
      <c r="AW2" s="1918" t="s">
        <v>17</v>
      </c>
      <c r="AX2" s="1918"/>
      <c r="AY2" s="1949" t="s">
        <v>69</v>
      </c>
      <c r="AZ2" s="1950"/>
      <c r="BA2" s="1139"/>
      <c r="BB2" s="206"/>
      <c r="BC2" s="206"/>
      <c r="BD2" s="206"/>
      <c r="BE2" s="206"/>
      <c r="BF2" s="206"/>
      <c r="BG2" s="867"/>
      <c r="BH2" s="206"/>
      <c r="BI2" s="1139"/>
      <c r="BJ2" s="1915"/>
      <c r="BK2" s="1915"/>
      <c r="BL2" s="1915"/>
      <c r="BM2" s="1915"/>
      <c r="BN2" s="1916" t="s">
        <v>17</v>
      </c>
      <c r="BO2" s="1916"/>
      <c r="BP2" s="1919" t="s">
        <v>69</v>
      </c>
      <c r="BQ2" s="1920"/>
      <c r="BR2" s="1139"/>
      <c r="BS2" s="206"/>
      <c r="BT2" s="206"/>
      <c r="BU2" s="206"/>
      <c r="BV2" s="206"/>
      <c r="BW2" s="206"/>
      <c r="BX2" s="206"/>
      <c r="BY2" s="206"/>
      <c r="BZ2" s="1915"/>
      <c r="CA2" s="1915"/>
      <c r="CB2" s="1915"/>
      <c r="CC2" s="1915"/>
      <c r="CD2" s="1916" t="s">
        <v>17</v>
      </c>
      <c r="CE2" s="1916"/>
      <c r="CF2" s="1916" t="s">
        <v>69</v>
      </c>
      <c r="CG2" s="1916"/>
      <c r="CH2" s="1138"/>
      <c r="CI2" s="1138"/>
      <c r="CJ2" s="1138"/>
      <c r="CK2" s="1138"/>
      <c r="CL2" s="1138"/>
      <c r="CM2" s="1138"/>
      <c r="CN2" s="1138"/>
      <c r="CO2" s="1138"/>
      <c r="CP2" s="1138"/>
      <c r="CQ2" s="1915"/>
      <c r="CR2" s="1915"/>
      <c r="CS2" s="1915"/>
      <c r="CT2" s="1915"/>
      <c r="CU2" s="1916" t="s">
        <v>17</v>
      </c>
      <c r="CV2" s="1916"/>
      <c r="CW2" s="1916" t="s">
        <v>69</v>
      </c>
      <c r="CX2" s="1916"/>
      <c r="CY2" s="1138"/>
      <c r="CZ2" s="1138"/>
      <c r="DA2" s="1138"/>
      <c r="DB2" s="1138"/>
      <c r="DC2" s="1138"/>
      <c r="DD2" s="1138"/>
      <c r="DE2" s="1138"/>
      <c r="DF2" s="892"/>
      <c r="DG2" s="889"/>
      <c r="DH2" s="889"/>
      <c r="DI2" s="889"/>
      <c r="DJ2" s="889"/>
      <c r="DK2" s="889"/>
      <c r="DL2" s="889"/>
      <c r="DM2" s="889"/>
      <c r="DN2" s="889"/>
      <c r="DO2" s="889"/>
      <c r="DP2" s="889"/>
      <c r="DQ2" s="889"/>
      <c r="DR2" s="889"/>
      <c r="DS2" s="889"/>
      <c r="DT2" s="889"/>
      <c r="DU2" s="889"/>
      <c r="DV2" s="889"/>
      <c r="DW2" s="889"/>
      <c r="DX2" s="889"/>
      <c r="DY2" s="889"/>
      <c r="DZ2" s="889"/>
      <c r="EA2" s="889"/>
      <c r="EB2" s="889"/>
      <c r="EC2" s="889"/>
      <c r="ED2" s="889"/>
      <c r="EE2" s="889"/>
      <c r="EF2" s="889"/>
      <c r="EG2" s="889"/>
      <c r="EH2" s="889"/>
      <c r="EI2" s="889"/>
      <c r="EJ2" s="889"/>
      <c r="EK2" s="889"/>
      <c r="EL2" s="889"/>
      <c r="EM2" s="889"/>
      <c r="EN2" s="889"/>
      <c r="EO2" s="889"/>
      <c r="EP2" s="889"/>
      <c r="EQ2" s="889"/>
      <c r="ER2" s="889"/>
      <c r="ES2" s="889"/>
      <c r="ET2" s="889"/>
      <c r="EU2" s="889"/>
      <c r="EV2" s="889"/>
      <c r="EW2" s="889"/>
      <c r="EX2" s="889"/>
      <c r="EY2" s="889"/>
      <c r="EZ2" s="889"/>
      <c r="FA2" s="889"/>
      <c r="FB2" s="889"/>
      <c r="FC2" s="889"/>
      <c r="FD2" s="889"/>
      <c r="FE2" s="889"/>
      <c r="FF2" s="889"/>
    </row>
    <row r="3" spans="1:162" s="886" customFormat="1" ht="71" customHeight="1" thickBot="1" x14ac:dyDescent="0.25">
      <c r="A3" s="889"/>
      <c r="B3" s="889"/>
      <c r="C3" s="889"/>
      <c r="D3" s="889"/>
      <c r="E3" s="889"/>
      <c r="F3" s="889"/>
      <c r="G3" s="889"/>
      <c r="H3" s="889"/>
      <c r="I3" s="889"/>
      <c r="J3" s="889"/>
      <c r="K3" s="889"/>
      <c r="L3" s="889"/>
      <c r="M3" s="246" t="s">
        <v>84</v>
      </c>
      <c r="N3" s="680" t="s">
        <v>89</v>
      </c>
      <c r="O3" s="680" t="s">
        <v>90</v>
      </c>
      <c r="P3" s="680" t="s">
        <v>85</v>
      </c>
      <c r="Q3" s="680" t="s">
        <v>86</v>
      </c>
      <c r="R3" s="680" t="s">
        <v>83</v>
      </c>
      <c r="S3" s="680" t="s">
        <v>82</v>
      </c>
      <c r="T3" s="197" t="s">
        <v>84</v>
      </c>
      <c r="U3" s="680" t="s">
        <v>89</v>
      </c>
      <c r="V3" s="680" t="s">
        <v>90</v>
      </c>
      <c r="W3" s="680" t="s">
        <v>85</v>
      </c>
      <c r="X3" s="680" t="s">
        <v>86</v>
      </c>
      <c r="Y3" s="680" t="s">
        <v>83</v>
      </c>
      <c r="Z3" s="680" t="s">
        <v>82</v>
      </c>
      <c r="AA3" s="232" t="s">
        <v>84</v>
      </c>
      <c r="AB3" s="843" t="s">
        <v>85</v>
      </c>
      <c r="AC3" s="843" t="s">
        <v>769</v>
      </c>
      <c r="AD3" s="843" t="s">
        <v>83</v>
      </c>
      <c r="AE3" s="843" t="s">
        <v>82</v>
      </c>
      <c r="AF3" s="843" t="s">
        <v>87</v>
      </c>
      <c r="AG3" s="843" t="s">
        <v>88</v>
      </c>
      <c r="AH3" s="843" t="s">
        <v>89</v>
      </c>
      <c r="AI3" s="844" t="s">
        <v>90</v>
      </c>
      <c r="AJ3" s="233" t="s">
        <v>84</v>
      </c>
      <c r="AK3" s="805" t="s">
        <v>91</v>
      </c>
      <c r="AL3" s="805" t="s">
        <v>92</v>
      </c>
      <c r="AM3" s="805" t="s">
        <v>97</v>
      </c>
      <c r="AN3" s="805" t="s">
        <v>94</v>
      </c>
      <c r="AO3" s="805" t="s">
        <v>95</v>
      </c>
      <c r="AP3" s="854" t="s">
        <v>96</v>
      </c>
      <c r="AQ3" s="893"/>
      <c r="AR3" s="197" t="s">
        <v>84</v>
      </c>
      <c r="AS3" s="857" t="s">
        <v>85</v>
      </c>
      <c r="AT3" s="855" t="s">
        <v>769</v>
      </c>
      <c r="AU3" s="855" t="s">
        <v>83</v>
      </c>
      <c r="AV3" s="855" t="s">
        <v>82</v>
      </c>
      <c r="AW3" s="856" t="s">
        <v>87</v>
      </c>
      <c r="AX3" s="856" t="s">
        <v>88</v>
      </c>
      <c r="AY3" s="856" t="s">
        <v>89</v>
      </c>
      <c r="AZ3" s="864" t="s">
        <v>90</v>
      </c>
      <c r="BA3" s="233" t="s">
        <v>84</v>
      </c>
      <c r="BB3" s="749" t="s">
        <v>91</v>
      </c>
      <c r="BC3" s="749" t="s">
        <v>92</v>
      </c>
      <c r="BD3" s="749" t="s">
        <v>97</v>
      </c>
      <c r="BE3" s="749" t="s">
        <v>94</v>
      </c>
      <c r="BF3" s="749" t="s">
        <v>95</v>
      </c>
      <c r="BG3" s="730" t="s">
        <v>96</v>
      </c>
      <c r="BH3" s="258"/>
      <c r="BI3" s="233" t="s">
        <v>84</v>
      </c>
      <c r="BJ3" s="843" t="s">
        <v>85</v>
      </c>
      <c r="BK3" s="843" t="s">
        <v>769</v>
      </c>
      <c r="BL3" s="843" t="s">
        <v>83</v>
      </c>
      <c r="BM3" s="843" t="s">
        <v>82</v>
      </c>
      <c r="BN3" s="843" t="s">
        <v>87</v>
      </c>
      <c r="BO3" s="843" t="s">
        <v>88</v>
      </c>
      <c r="BP3" s="843" t="s">
        <v>89</v>
      </c>
      <c r="BQ3" s="843" t="s">
        <v>90</v>
      </c>
      <c r="BR3" s="233" t="s">
        <v>84</v>
      </c>
      <c r="BS3" s="749" t="s">
        <v>91</v>
      </c>
      <c r="BT3" s="749" t="s">
        <v>92</v>
      </c>
      <c r="BU3" s="749" t="s">
        <v>97</v>
      </c>
      <c r="BV3" s="749" t="s">
        <v>94</v>
      </c>
      <c r="BW3" s="749" t="s">
        <v>95</v>
      </c>
      <c r="BX3" s="730" t="s">
        <v>96</v>
      </c>
      <c r="BY3" s="258"/>
      <c r="BZ3" s="843" t="s">
        <v>85</v>
      </c>
      <c r="CA3" s="843" t="s">
        <v>769</v>
      </c>
      <c r="CB3" s="843" t="s">
        <v>83</v>
      </c>
      <c r="CC3" s="843" t="s">
        <v>82</v>
      </c>
      <c r="CD3" s="843" t="s">
        <v>87</v>
      </c>
      <c r="CE3" s="843" t="s">
        <v>88</v>
      </c>
      <c r="CF3" s="843" t="s">
        <v>89</v>
      </c>
      <c r="CG3" s="843" t="s">
        <v>90</v>
      </c>
      <c r="CH3" s="197" t="s">
        <v>84</v>
      </c>
      <c r="CI3" s="749" t="s">
        <v>91</v>
      </c>
      <c r="CJ3" s="749" t="s">
        <v>92</v>
      </c>
      <c r="CK3" s="749" t="s">
        <v>97</v>
      </c>
      <c r="CL3" s="749" t="s">
        <v>94</v>
      </c>
      <c r="CM3" s="749" t="s">
        <v>95</v>
      </c>
      <c r="CN3" s="730" t="s">
        <v>96</v>
      </c>
      <c r="CO3" s="258"/>
      <c r="CP3" s="197" t="s">
        <v>84</v>
      </c>
      <c r="CQ3" s="843" t="s">
        <v>85</v>
      </c>
      <c r="CR3" s="843" t="s">
        <v>769</v>
      </c>
      <c r="CS3" s="843" t="s">
        <v>83</v>
      </c>
      <c r="CT3" s="843" t="s">
        <v>82</v>
      </c>
      <c r="CU3" s="843" t="s">
        <v>87</v>
      </c>
      <c r="CV3" s="843" t="s">
        <v>88</v>
      </c>
      <c r="CW3" s="843" t="s">
        <v>89</v>
      </c>
      <c r="CX3" s="843" t="s">
        <v>90</v>
      </c>
      <c r="CY3" s="197" t="s">
        <v>84</v>
      </c>
      <c r="CZ3" s="749" t="s">
        <v>91</v>
      </c>
      <c r="DA3" s="749" t="s">
        <v>92</v>
      </c>
      <c r="DB3" s="749" t="s">
        <v>97</v>
      </c>
      <c r="DC3" s="749" t="s">
        <v>94</v>
      </c>
      <c r="DD3" s="749" t="s">
        <v>95</v>
      </c>
      <c r="DE3" s="730" t="s">
        <v>96</v>
      </c>
      <c r="DF3" s="197"/>
      <c r="DG3" s="889"/>
      <c r="DH3" s="889"/>
      <c r="DI3" s="889"/>
      <c r="DJ3" s="889"/>
      <c r="DK3" s="889"/>
      <c r="DL3" s="889"/>
      <c r="DM3" s="889"/>
      <c r="DN3" s="889"/>
      <c r="DO3" s="889"/>
      <c r="DP3" s="889"/>
      <c r="DQ3" s="889"/>
      <c r="DR3" s="889"/>
      <c r="DS3" s="889"/>
      <c r="DT3" s="889"/>
      <c r="DU3" s="889"/>
      <c r="DV3" s="889"/>
      <c r="DW3" s="889"/>
      <c r="DX3" s="889"/>
      <c r="DY3" s="889"/>
      <c r="DZ3" s="889"/>
      <c r="EA3" s="889"/>
      <c r="EB3" s="889"/>
      <c r="EC3" s="889"/>
      <c r="ED3" s="889"/>
      <c r="EE3" s="889"/>
      <c r="EF3" s="889"/>
      <c r="EG3" s="889"/>
      <c r="EH3" s="889"/>
      <c r="EI3" s="889"/>
      <c r="EJ3" s="889"/>
      <c r="EK3" s="889"/>
      <c r="EL3" s="889"/>
      <c r="EM3" s="889"/>
      <c r="EN3" s="889"/>
      <c r="EO3" s="889"/>
      <c r="EP3" s="889"/>
      <c r="EQ3" s="889"/>
      <c r="ER3" s="889"/>
      <c r="ES3" s="889"/>
      <c r="ET3" s="889"/>
      <c r="EU3" s="889"/>
      <c r="EV3" s="889"/>
      <c r="EW3" s="889"/>
      <c r="EX3" s="889"/>
      <c r="EY3" s="889"/>
      <c r="EZ3" s="889"/>
      <c r="FA3" s="889"/>
      <c r="FB3" s="889"/>
      <c r="FC3" s="889"/>
      <c r="FD3" s="889"/>
      <c r="FE3" s="889"/>
      <c r="FF3" s="889"/>
    </row>
    <row r="4" spans="1:162" s="886" customFormat="1" ht="30" customHeight="1" thickBot="1" x14ac:dyDescent="0.3">
      <c r="A4" s="889"/>
      <c r="B4" s="889"/>
      <c r="C4" s="889"/>
      <c r="D4" s="889"/>
      <c r="E4" s="889"/>
      <c r="F4" s="889"/>
      <c r="G4" s="889"/>
      <c r="H4" s="889"/>
      <c r="I4" s="889"/>
      <c r="J4" s="889"/>
      <c r="K4" s="889"/>
      <c r="L4" s="889"/>
      <c r="M4" s="161"/>
      <c r="N4" s="1754" t="s">
        <v>948</v>
      </c>
      <c r="O4" s="1762"/>
      <c r="P4" s="1762"/>
      <c r="Q4" s="1762"/>
      <c r="R4" s="1762"/>
      <c r="S4" s="1924"/>
      <c r="T4" s="894"/>
      <c r="U4" s="2001" t="s">
        <v>949</v>
      </c>
      <c r="V4" s="2002"/>
      <c r="W4" s="2002"/>
      <c r="X4" s="2002"/>
      <c r="Y4" s="2002"/>
      <c r="Z4" s="2003"/>
      <c r="AA4" s="895"/>
      <c r="AB4" s="1730" t="s">
        <v>950</v>
      </c>
      <c r="AC4" s="1763"/>
      <c r="AD4" s="1763"/>
      <c r="AE4" s="1763"/>
      <c r="AF4" s="1763"/>
      <c r="AG4" s="1763"/>
      <c r="AH4" s="1763"/>
      <c r="AI4" s="1795"/>
      <c r="AJ4" s="896"/>
      <c r="AK4" s="1941" t="s">
        <v>951</v>
      </c>
      <c r="AL4" s="1942"/>
      <c r="AM4" s="1942"/>
      <c r="AN4" s="1942"/>
      <c r="AO4" s="1942"/>
      <c r="AP4" s="1943"/>
      <c r="AQ4" s="199" t="s">
        <v>882</v>
      </c>
      <c r="AR4" s="897"/>
      <c r="AS4" s="1730" t="s">
        <v>952</v>
      </c>
      <c r="AT4" s="1763"/>
      <c r="AU4" s="1763"/>
      <c r="AV4" s="1763"/>
      <c r="AW4" s="1763"/>
      <c r="AX4" s="1763"/>
      <c r="AY4" s="1763"/>
      <c r="AZ4" s="1763"/>
      <c r="BA4" s="897"/>
      <c r="BB4" s="1730" t="s">
        <v>953</v>
      </c>
      <c r="BC4" s="1763"/>
      <c r="BD4" s="1763"/>
      <c r="BE4" s="1763"/>
      <c r="BF4" s="1763"/>
      <c r="BG4" s="1763"/>
      <c r="BH4" s="858" t="s">
        <v>885</v>
      </c>
      <c r="BI4" s="897"/>
      <c r="BJ4" s="1730" t="s">
        <v>954</v>
      </c>
      <c r="BK4" s="1763"/>
      <c r="BL4" s="1763"/>
      <c r="BM4" s="1763"/>
      <c r="BN4" s="1763"/>
      <c r="BO4" s="1763"/>
      <c r="BP4" s="1763"/>
      <c r="BQ4" s="1795"/>
      <c r="BR4" s="897"/>
      <c r="BS4" s="1730" t="s">
        <v>955</v>
      </c>
      <c r="BT4" s="1763"/>
      <c r="BU4" s="1763"/>
      <c r="BV4" s="1763"/>
      <c r="BW4" s="1763"/>
      <c r="BX4" s="1795"/>
      <c r="BY4" s="253" t="s">
        <v>888</v>
      </c>
      <c r="BZ4" s="1729" t="s">
        <v>956</v>
      </c>
      <c r="CA4" s="1807"/>
      <c r="CB4" s="1807"/>
      <c r="CC4" s="1807"/>
      <c r="CD4" s="1807"/>
      <c r="CE4" s="1807"/>
      <c r="CF4" s="1807"/>
      <c r="CG4" s="2022"/>
      <c r="CH4" s="161"/>
      <c r="CI4" s="1730" t="s">
        <v>957</v>
      </c>
      <c r="CJ4" s="1763"/>
      <c r="CK4" s="1763"/>
      <c r="CL4" s="1763"/>
      <c r="CM4" s="1763"/>
      <c r="CN4" s="1795"/>
      <c r="CO4" s="253" t="s">
        <v>891</v>
      </c>
      <c r="CP4" s="161"/>
      <c r="CQ4" s="1730" t="s">
        <v>958</v>
      </c>
      <c r="CR4" s="1763"/>
      <c r="CS4" s="1763"/>
      <c r="CT4" s="1763"/>
      <c r="CU4" s="1763"/>
      <c r="CV4" s="1763"/>
      <c r="CW4" s="1763"/>
      <c r="CX4" s="1795"/>
      <c r="CY4" s="161"/>
      <c r="CZ4" s="1730" t="s">
        <v>893</v>
      </c>
      <c r="DA4" s="1763"/>
      <c r="DB4" s="1763"/>
      <c r="DC4" s="1763"/>
      <c r="DD4" s="1763"/>
      <c r="DE4" s="1795"/>
      <c r="DF4" s="253" t="s">
        <v>894</v>
      </c>
      <c r="DG4" s="889"/>
      <c r="DH4" s="889"/>
      <c r="DI4" s="889"/>
      <c r="DJ4" s="889"/>
      <c r="DK4" s="889"/>
      <c r="DL4" s="889"/>
      <c r="DM4" s="889"/>
      <c r="DN4" s="889"/>
      <c r="DO4" s="889"/>
      <c r="DP4" s="889"/>
      <c r="DQ4" s="889"/>
      <c r="DR4" s="889"/>
      <c r="DS4" s="889"/>
      <c r="DT4" s="889"/>
      <c r="DU4" s="889"/>
      <c r="DV4" s="889"/>
      <c r="DW4" s="889"/>
      <c r="DX4" s="889"/>
      <c r="DY4" s="889"/>
      <c r="DZ4" s="889"/>
      <c r="EA4" s="889"/>
      <c r="EB4" s="889"/>
      <c r="EC4" s="889"/>
      <c r="ED4" s="889"/>
      <c r="EE4" s="889"/>
      <c r="EF4" s="889"/>
      <c r="EG4" s="889"/>
      <c r="EH4" s="889"/>
      <c r="EI4" s="889"/>
      <c r="EJ4" s="889"/>
      <c r="EK4" s="889"/>
      <c r="EL4" s="889"/>
      <c r="EM4" s="889"/>
      <c r="EN4" s="889"/>
      <c r="EO4" s="889"/>
      <c r="EP4" s="889"/>
      <c r="EQ4" s="889"/>
      <c r="ER4" s="889"/>
      <c r="ES4" s="889"/>
      <c r="ET4" s="889"/>
      <c r="EU4" s="889"/>
      <c r="EV4" s="889"/>
      <c r="EW4" s="889"/>
      <c r="EX4" s="889"/>
      <c r="EY4" s="889"/>
      <c r="EZ4" s="889"/>
      <c r="FA4" s="889"/>
      <c r="FB4" s="889"/>
      <c r="FC4" s="889"/>
      <c r="FD4" s="889"/>
      <c r="FE4" s="889"/>
      <c r="FF4" s="889"/>
    </row>
    <row r="5" spans="1:162" s="886" customFormat="1" ht="12.75" customHeight="1" thickBot="1" x14ac:dyDescent="0.25">
      <c r="A5" s="889"/>
      <c r="B5" s="889"/>
      <c r="C5" s="889"/>
      <c r="D5" s="889"/>
      <c r="E5" s="889"/>
      <c r="F5" s="889"/>
      <c r="G5" s="889"/>
      <c r="H5" s="889"/>
      <c r="I5" s="889"/>
      <c r="J5" s="889"/>
      <c r="K5" s="889"/>
      <c r="L5" s="889"/>
      <c r="M5" s="352">
        <v>0.3125</v>
      </c>
      <c r="N5" s="1112" t="s">
        <v>959</v>
      </c>
      <c r="O5" s="917"/>
      <c r="P5" s="400"/>
      <c r="Q5" s="917"/>
      <c r="R5" s="918"/>
      <c r="S5" s="401"/>
      <c r="T5" s="489">
        <v>0.3125</v>
      </c>
      <c r="U5" s="1113" t="s">
        <v>959</v>
      </c>
      <c r="V5" s="400"/>
      <c r="W5" s="400"/>
      <c r="X5" s="919"/>
      <c r="Y5" s="919"/>
      <c r="Z5" s="920"/>
      <c r="AA5" s="571">
        <v>0.3125</v>
      </c>
      <c r="AB5" s="1110" t="s">
        <v>320</v>
      </c>
      <c r="AC5" s="434"/>
      <c r="AD5" s="434"/>
      <c r="AE5" s="434"/>
      <c r="AF5" s="434"/>
      <c r="AG5" s="434"/>
      <c r="AH5" s="161"/>
      <c r="AI5" s="845"/>
      <c r="AJ5" s="666">
        <v>0.3125</v>
      </c>
      <c r="AK5" s="434"/>
      <c r="AL5" s="434"/>
      <c r="AM5" s="434"/>
      <c r="AN5" s="851"/>
      <c r="AO5" s="898"/>
      <c r="AP5" s="899"/>
      <c r="AQ5" s="861"/>
      <c r="AR5" s="666">
        <v>0.3125</v>
      </c>
      <c r="AS5" s="161"/>
      <c r="AT5" s="438"/>
      <c r="AU5" s="437"/>
      <c r="AV5" s="437"/>
      <c r="AW5" s="437"/>
      <c r="AX5" s="437"/>
      <c r="AY5" s="437"/>
      <c r="AZ5" s="437"/>
      <c r="BA5" s="666">
        <v>0.3125</v>
      </c>
      <c r="BB5" s="436" t="s">
        <v>897</v>
      </c>
      <c r="BC5" s="900"/>
      <c r="BD5" s="436"/>
      <c r="BE5" s="435"/>
      <c r="BF5" s="434"/>
      <c r="BG5" s="435"/>
      <c r="BH5" s="434"/>
      <c r="BI5" s="666">
        <v>0.3125</v>
      </c>
      <c r="BJ5" s="434"/>
      <c r="BK5" s="434"/>
      <c r="BL5" s="434"/>
      <c r="BM5" s="436"/>
      <c r="BN5" s="851"/>
      <c r="BO5" s="900"/>
      <c r="BP5" s="851"/>
      <c r="BQ5" s="161"/>
      <c r="BR5" s="907">
        <v>0.3125</v>
      </c>
      <c r="BS5" s="910" t="s">
        <v>897</v>
      </c>
      <c r="BT5" s="3"/>
      <c r="BU5" s="3"/>
      <c r="BV5" s="3"/>
      <c r="BW5" s="3"/>
      <c r="BX5" s="912"/>
      <c r="BY5" s="914"/>
      <c r="BZ5" s="915" t="s">
        <v>960</v>
      </c>
      <c r="CA5" s="915"/>
      <c r="CB5" s="915"/>
      <c r="CC5" s="915"/>
      <c r="CD5" s="915"/>
      <c r="CE5" s="915"/>
      <c r="CF5" s="915"/>
      <c r="CG5" s="916"/>
      <c r="CH5" s="710">
        <v>0.3125</v>
      </c>
      <c r="CI5" s="161"/>
      <c r="CJ5" s="161"/>
      <c r="CK5" s="161"/>
      <c r="CL5" s="161"/>
      <c r="CM5" s="161"/>
      <c r="CN5" s="161"/>
      <c r="CO5" s="406"/>
      <c r="CP5" s="907">
        <v>0.3125</v>
      </c>
      <c r="CQ5" s="910"/>
      <c r="CR5" s="3"/>
      <c r="CS5" s="3"/>
      <c r="CT5" s="3"/>
      <c r="CU5" s="3"/>
      <c r="CV5" s="3"/>
      <c r="CW5" s="3"/>
      <c r="CX5" s="912"/>
      <c r="CY5" s="710">
        <v>0.3125</v>
      </c>
      <c r="CZ5" s="161"/>
      <c r="DA5" s="161"/>
      <c r="DB5" s="161"/>
      <c r="DC5" s="161"/>
      <c r="DD5" s="161"/>
      <c r="DE5" s="161"/>
      <c r="DF5" s="406"/>
      <c r="DG5" s="889"/>
      <c r="DH5" s="889"/>
      <c r="DI5" s="889"/>
      <c r="DJ5" s="889"/>
      <c r="DK5" s="889"/>
      <c r="DL5" s="889"/>
      <c r="DM5" s="889"/>
      <c r="DN5" s="889"/>
      <c r="DO5" s="889"/>
      <c r="DP5" s="889"/>
      <c r="DQ5" s="889"/>
      <c r="DR5" s="889"/>
      <c r="DS5" s="889"/>
      <c r="DT5" s="889"/>
      <c r="DU5" s="889"/>
      <c r="DV5" s="889"/>
      <c r="DW5" s="889"/>
      <c r="DX5" s="889"/>
      <c r="DY5" s="889"/>
      <c r="DZ5" s="889"/>
      <c r="EA5" s="889"/>
      <c r="EB5" s="889"/>
      <c r="EC5" s="889"/>
      <c r="ED5" s="889"/>
      <c r="EE5" s="889"/>
      <c r="EF5" s="889"/>
      <c r="EG5" s="889"/>
      <c r="EH5" s="889"/>
      <c r="EI5" s="889"/>
      <c r="EJ5" s="889"/>
      <c r="EK5" s="889"/>
      <c r="EL5" s="889"/>
      <c r="EM5" s="889"/>
      <c r="EN5" s="889"/>
      <c r="EO5" s="889"/>
      <c r="EP5" s="889"/>
      <c r="EQ5" s="889"/>
      <c r="ER5" s="889"/>
      <c r="ES5" s="889"/>
      <c r="ET5" s="889"/>
      <c r="EU5" s="889"/>
      <c r="EV5" s="889"/>
      <c r="EW5" s="889"/>
      <c r="EX5" s="889"/>
      <c r="EY5" s="889"/>
      <c r="EZ5" s="889"/>
      <c r="FA5" s="889"/>
      <c r="FB5" s="889"/>
      <c r="FC5" s="889"/>
      <c r="FD5" s="889"/>
      <c r="FE5" s="889"/>
      <c r="FF5" s="889"/>
    </row>
    <row r="6" spans="1:162" s="886" customFormat="1" ht="12.75" customHeight="1" x14ac:dyDescent="0.2">
      <c r="A6" s="889"/>
      <c r="B6" s="889"/>
      <c r="C6" s="889"/>
      <c r="D6" s="889"/>
      <c r="E6" s="889"/>
      <c r="F6" s="889"/>
      <c r="G6" s="889"/>
      <c r="H6" s="889"/>
      <c r="I6" s="889"/>
      <c r="J6" s="889"/>
      <c r="K6" s="889"/>
      <c r="L6" s="889"/>
      <c r="M6" s="163">
        <v>0.32291666666666669</v>
      </c>
      <c r="N6" s="412"/>
      <c r="O6" s="51"/>
      <c r="P6" s="51"/>
      <c r="Q6" s="51"/>
      <c r="R6" s="51"/>
      <c r="S6" s="344"/>
      <c r="T6" s="352">
        <v>0.32291666666666669</v>
      </c>
      <c r="U6" s="927"/>
      <c r="V6" s="162"/>
      <c r="W6" s="928"/>
      <c r="X6" s="929"/>
      <c r="Y6" s="921"/>
      <c r="Z6" s="922"/>
      <c r="AA6" s="318">
        <v>0.32291666666666669</v>
      </c>
      <c r="AB6" s="910"/>
      <c r="AC6" s="3"/>
      <c r="AD6" s="3"/>
      <c r="AE6" s="3"/>
      <c r="AF6" s="3"/>
      <c r="AG6" s="3"/>
      <c r="AH6" s="3"/>
      <c r="AI6" s="912"/>
      <c r="AJ6" s="642">
        <v>0.32291666666666669</v>
      </c>
      <c r="AK6" s="910"/>
      <c r="AL6" s="3"/>
      <c r="AM6" s="3"/>
      <c r="AN6" s="3"/>
      <c r="AO6" s="3"/>
      <c r="AP6" s="912"/>
      <c r="AQ6" s="710"/>
      <c r="AR6" s="667">
        <v>0.32291666666666669</v>
      </c>
      <c r="AS6" s="180"/>
      <c r="AT6" s="439"/>
      <c r="AU6" s="439"/>
      <c r="AV6" s="330"/>
      <c r="AW6" s="876"/>
      <c r="AX6" s="306"/>
      <c r="AY6" s="306"/>
      <c r="AZ6" s="306"/>
      <c r="BA6" s="667">
        <v>0.32291666666666669</v>
      </c>
      <c r="BB6"/>
      <c r="BC6"/>
      <c r="BD6"/>
      <c r="BE6"/>
      <c r="BF6"/>
      <c r="BG6"/>
      <c r="BH6" s="311"/>
      <c r="BI6" s="667">
        <v>0.32291666666666669</v>
      </c>
      <c r="BJ6" s="439"/>
      <c r="BK6" s="439"/>
      <c r="BL6" s="330"/>
      <c r="BM6" s="304"/>
      <c r="BN6" s="304"/>
      <c r="BO6" s="309"/>
      <c r="BP6" s="304"/>
      <c r="BQ6" s="161"/>
      <c r="BR6" s="384">
        <v>0.32291666666666669</v>
      </c>
      <c r="BS6" s="412"/>
      <c r="BT6" s="51"/>
      <c r="BU6" s="51"/>
      <c r="BV6" s="51"/>
      <c r="BW6" s="51"/>
      <c r="BX6" s="344"/>
      <c r="BY6" s="412"/>
      <c r="BZ6" s="51"/>
      <c r="CA6" s="51"/>
      <c r="CB6" s="51"/>
      <c r="CC6" s="51"/>
      <c r="CD6" s="51"/>
      <c r="CE6" s="51"/>
      <c r="CF6" s="51"/>
      <c r="CG6" s="344"/>
      <c r="CH6" s="676">
        <v>0.32291666666666669</v>
      </c>
      <c r="CI6" s="161"/>
      <c r="CJ6" s="161"/>
      <c r="CK6" s="161"/>
      <c r="CL6" s="161"/>
      <c r="CM6" s="161"/>
      <c r="CN6" s="161"/>
      <c r="CO6" s="161"/>
      <c r="CP6" s="384">
        <v>0.32291666666666669</v>
      </c>
      <c r="CQ6" s="412"/>
      <c r="CR6" s="51"/>
      <c r="CS6" s="51"/>
      <c r="CT6" s="51"/>
      <c r="CU6" s="51"/>
      <c r="CV6" s="51"/>
      <c r="CW6" s="51"/>
      <c r="CX6" s="344"/>
      <c r="CY6" s="676">
        <v>0.32291666666666669</v>
      </c>
      <c r="CZ6" s="161"/>
      <c r="DA6" s="161"/>
      <c r="DB6" s="161"/>
      <c r="DC6" s="161"/>
      <c r="DD6" s="161"/>
      <c r="DE6" s="161"/>
      <c r="DF6" s="167"/>
      <c r="DG6" s="889"/>
      <c r="DH6" s="889"/>
      <c r="DI6" s="889"/>
      <c r="DJ6" s="889"/>
      <c r="DK6" s="889"/>
      <c r="DL6" s="889"/>
      <c r="DM6" s="889"/>
      <c r="DN6" s="889"/>
      <c r="DO6" s="889"/>
      <c r="DP6" s="889"/>
      <c r="DQ6" s="889"/>
      <c r="DR6" s="889"/>
      <c r="DS6" s="889"/>
      <c r="DT6" s="889"/>
      <c r="DU6" s="889"/>
      <c r="DV6" s="889"/>
      <c r="DW6" s="889"/>
      <c r="DX6" s="889"/>
      <c r="DY6" s="889"/>
      <c r="DZ6" s="889"/>
      <c r="EA6" s="889"/>
      <c r="EB6" s="889"/>
      <c r="EC6" s="889"/>
      <c r="ED6" s="889"/>
      <c r="EE6" s="889"/>
      <c r="EF6" s="889"/>
      <c r="EG6" s="889"/>
      <c r="EH6" s="889"/>
      <c r="EI6" s="889"/>
      <c r="EJ6" s="889"/>
      <c r="EK6" s="889"/>
      <c r="EL6" s="889"/>
      <c r="EM6" s="889"/>
      <c r="EN6" s="889"/>
      <c r="EO6" s="889"/>
      <c r="EP6" s="889"/>
      <c r="EQ6" s="889"/>
      <c r="ER6" s="889"/>
      <c r="ES6" s="889"/>
      <c r="ET6" s="889"/>
      <c r="EU6" s="889"/>
      <c r="EV6" s="889"/>
      <c r="EW6" s="889"/>
      <c r="EX6" s="889"/>
      <c r="EY6" s="889"/>
      <c r="EZ6" s="889"/>
      <c r="FA6" s="889"/>
      <c r="FB6" s="889"/>
      <c r="FC6" s="889"/>
      <c r="FD6" s="889"/>
      <c r="FE6" s="889"/>
      <c r="FF6" s="889"/>
    </row>
    <row r="7" spans="1:162" s="886" customFormat="1" ht="12.75" customHeight="1" x14ac:dyDescent="0.2">
      <c r="A7" s="889"/>
      <c r="B7" s="889"/>
      <c r="C7" s="889"/>
      <c r="D7" s="889"/>
      <c r="E7" s="889"/>
      <c r="F7" s="889"/>
      <c r="G7" s="889"/>
      <c r="H7" s="889"/>
      <c r="I7" s="889"/>
      <c r="J7" s="889"/>
      <c r="K7" s="889"/>
      <c r="L7" s="889"/>
      <c r="M7" s="163">
        <v>0.33333333333333298</v>
      </c>
      <c r="N7" s="1986" t="s">
        <v>961</v>
      </c>
      <c r="O7" s="1973" t="s">
        <v>962</v>
      </c>
      <c r="P7" s="1991" t="s">
        <v>963</v>
      </c>
      <c r="Q7" s="1973" t="s">
        <v>964</v>
      </c>
      <c r="R7" s="51"/>
      <c r="S7" s="344"/>
      <c r="T7" s="352">
        <v>0.33333333333333298</v>
      </c>
      <c r="U7" s="2016" t="s">
        <v>965</v>
      </c>
      <c r="V7" s="2010" t="s">
        <v>966</v>
      </c>
      <c r="W7" s="2010" t="s">
        <v>967</v>
      </c>
      <c r="X7" s="2004" t="s">
        <v>968</v>
      </c>
      <c r="Y7" s="921"/>
      <c r="Z7" s="922"/>
      <c r="AA7" s="318">
        <v>0.33333333333333331</v>
      </c>
      <c r="AB7" s="1999" t="s">
        <v>969</v>
      </c>
      <c r="AC7" s="1954"/>
      <c r="AD7" s="1954"/>
      <c r="AE7" s="1954"/>
      <c r="AF7" s="1954"/>
      <c r="AG7" s="1954"/>
      <c r="AH7" s="1954"/>
      <c r="AI7" s="2000"/>
      <c r="AJ7" s="642">
        <v>0.33333333333333331</v>
      </c>
      <c r="AK7" s="1993" t="s">
        <v>970</v>
      </c>
      <c r="AL7" s="1994"/>
      <c r="AM7" s="1994"/>
      <c r="AN7" s="1994"/>
      <c r="AO7" s="1994"/>
      <c r="AP7" s="1995"/>
      <c r="AQ7" s="468"/>
      <c r="AR7" s="384">
        <v>0.33333333333333331</v>
      </c>
      <c r="AS7" s="1114"/>
      <c r="AT7" s="1031"/>
      <c r="AU7" s="1031"/>
      <c r="AV7" s="1031"/>
      <c r="AW7" s="1031"/>
      <c r="AX7" s="1031"/>
      <c r="AY7" s="1031"/>
      <c r="AZ7" s="1014"/>
      <c r="BA7" s="384">
        <v>0.33333333333333331</v>
      </c>
      <c r="BB7" s="1996" t="s">
        <v>971</v>
      </c>
      <c r="BC7" s="1994"/>
      <c r="BD7" s="1994"/>
      <c r="BE7" s="1994"/>
      <c r="BF7" s="1994"/>
      <c r="BG7" s="1994"/>
      <c r="BH7" s="1995"/>
      <c r="BI7" s="667">
        <v>0.33333333333333331</v>
      </c>
      <c r="BJ7" s="1993" t="s">
        <v>970</v>
      </c>
      <c r="BK7" s="1997"/>
      <c r="BL7" s="1997"/>
      <c r="BM7" s="1997"/>
      <c r="BN7" s="1997"/>
      <c r="BO7" s="1997"/>
      <c r="BP7" s="1997"/>
      <c r="BQ7" s="1995"/>
      <c r="BR7" s="384">
        <v>0.33333333333333331</v>
      </c>
      <c r="BS7" s="412"/>
      <c r="BT7" s="51"/>
      <c r="BU7" s="51"/>
      <c r="BV7" s="51"/>
      <c r="BW7" s="51"/>
      <c r="BX7" s="344"/>
      <c r="BY7" s="412"/>
      <c r="BZ7" s="51"/>
      <c r="CA7" s="51"/>
      <c r="CB7" s="51"/>
      <c r="CC7" s="51"/>
      <c r="CD7" s="51"/>
      <c r="CE7" s="51"/>
      <c r="CF7" s="51"/>
      <c r="CG7" s="344"/>
      <c r="CH7" s="676">
        <v>0.33333333333333331</v>
      </c>
      <c r="CI7" s="888"/>
      <c r="CJ7" s="888"/>
      <c r="CK7" s="888"/>
      <c r="CL7" s="888"/>
      <c r="CM7" s="888"/>
      <c r="CN7" s="888"/>
      <c r="CO7" s="888"/>
      <c r="CP7" s="384">
        <v>0.33333333333333331</v>
      </c>
      <c r="CQ7" s="412"/>
      <c r="CR7" s="51"/>
      <c r="CS7" s="51"/>
      <c r="CT7" s="51"/>
      <c r="CU7" s="51"/>
      <c r="CV7" s="51"/>
      <c r="CW7" s="51"/>
      <c r="CX7" s="344"/>
      <c r="CY7" s="676">
        <v>0.33333333333333331</v>
      </c>
      <c r="CZ7" s="888"/>
      <c r="DA7" s="888"/>
      <c r="DB7" s="888"/>
      <c r="DC7" s="888"/>
      <c r="DD7" s="888"/>
      <c r="DE7" s="888"/>
      <c r="DF7" s="903"/>
      <c r="DG7" s="889"/>
      <c r="DH7" s="889"/>
      <c r="DI7" s="889"/>
      <c r="DJ7" s="889"/>
      <c r="DK7" s="889"/>
      <c r="DL7" s="889"/>
      <c r="DM7" s="889"/>
      <c r="DN7" s="889"/>
      <c r="DO7" s="889"/>
      <c r="DP7" s="889"/>
      <c r="DQ7" s="889"/>
      <c r="DR7" s="889"/>
      <c r="DS7" s="889"/>
      <c r="DT7" s="889"/>
      <c r="DU7" s="889"/>
      <c r="DV7" s="889"/>
      <c r="DW7" s="889"/>
      <c r="DX7" s="889"/>
      <c r="DY7" s="889"/>
      <c r="DZ7" s="889"/>
      <c r="EA7" s="889"/>
      <c r="EB7" s="889"/>
      <c r="EC7" s="889"/>
      <c r="ED7" s="889"/>
      <c r="EE7" s="889"/>
      <c r="EF7" s="889"/>
      <c r="EG7" s="889"/>
      <c r="EH7" s="889"/>
      <c r="EI7" s="889"/>
      <c r="EJ7" s="889"/>
      <c r="EK7" s="889"/>
      <c r="EL7" s="889"/>
      <c r="EM7" s="889"/>
      <c r="EN7" s="889"/>
      <c r="EO7" s="889"/>
      <c r="EP7" s="889"/>
      <c r="EQ7" s="889"/>
      <c r="ER7" s="889"/>
      <c r="ES7" s="889"/>
      <c r="ET7" s="889"/>
      <c r="EU7" s="889"/>
      <c r="EV7" s="889"/>
      <c r="EW7" s="889"/>
      <c r="EX7" s="889"/>
      <c r="EY7" s="889"/>
      <c r="EZ7" s="889"/>
      <c r="FA7" s="889"/>
      <c r="FB7" s="889"/>
      <c r="FC7" s="889"/>
      <c r="FD7" s="889"/>
      <c r="FE7" s="889"/>
      <c r="FF7" s="889"/>
    </row>
    <row r="8" spans="1:162" s="886" customFormat="1" ht="12.75" customHeight="1" x14ac:dyDescent="0.2">
      <c r="A8" s="889"/>
      <c r="B8" s="889"/>
      <c r="C8" s="889"/>
      <c r="D8" s="889"/>
      <c r="E8" s="889"/>
      <c r="F8" s="889"/>
      <c r="G8" s="889"/>
      <c r="H8" s="889"/>
      <c r="I8" s="889"/>
      <c r="J8" s="889"/>
      <c r="K8" s="889"/>
      <c r="L8" s="889"/>
      <c r="M8" s="163">
        <v>0.34375</v>
      </c>
      <c r="N8" s="1987"/>
      <c r="O8" s="1989"/>
      <c r="P8" s="1992"/>
      <c r="Q8" s="1989"/>
      <c r="R8" s="51"/>
      <c r="S8" s="344"/>
      <c r="T8" s="352">
        <v>0.34375</v>
      </c>
      <c r="U8" s="2017"/>
      <c r="V8" s="2019"/>
      <c r="W8" s="2019"/>
      <c r="X8" s="2005"/>
      <c r="Y8" s="921"/>
      <c r="Z8" s="922"/>
      <c r="AA8" s="318">
        <v>0.34375</v>
      </c>
      <c r="AB8" s="1999"/>
      <c r="AC8" s="1954"/>
      <c r="AD8" s="1954"/>
      <c r="AE8" s="1954"/>
      <c r="AF8" s="1954"/>
      <c r="AG8" s="1954"/>
      <c r="AH8" s="1954"/>
      <c r="AI8" s="2000"/>
      <c r="AJ8" s="642">
        <v>0.34375</v>
      </c>
      <c r="AK8" s="1993"/>
      <c r="AL8" s="1994"/>
      <c r="AM8" s="1994"/>
      <c r="AN8" s="1994"/>
      <c r="AO8" s="1994"/>
      <c r="AP8" s="1995"/>
      <c r="AQ8" s="468"/>
      <c r="AR8" s="667">
        <v>0.34375</v>
      </c>
      <c r="AS8" s="1013"/>
      <c r="AT8" s="1031"/>
      <c r="AU8" s="1031"/>
      <c r="AV8" s="1031"/>
      <c r="AW8" s="1031"/>
      <c r="AX8" s="1031"/>
      <c r="AY8" s="1031"/>
      <c r="AZ8" s="1014"/>
      <c r="BA8" s="384">
        <v>0.34375</v>
      </c>
      <c r="BB8" s="1996"/>
      <c r="BC8" s="1994"/>
      <c r="BD8" s="1994"/>
      <c r="BE8" s="1994"/>
      <c r="BF8" s="1994"/>
      <c r="BG8" s="1994"/>
      <c r="BH8" s="1995"/>
      <c r="BI8" s="667">
        <v>0.34375</v>
      </c>
      <c r="BJ8" s="1993"/>
      <c r="BK8" s="1997"/>
      <c r="BL8" s="1997"/>
      <c r="BM8" s="1997"/>
      <c r="BN8" s="1997"/>
      <c r="BO8" s="1997"/>
      <c r="BP8" s="1997"/>
      <c r="BQ8" s="1995"/>
      <c r="BR8" s="384">
        <v>0.34375</v>
      </c>
      <c r="BS8" s="412"/>
      <c r="BT8" s="51"/>
      <c r="BU8" s="51"/>
      <c r="BV8" s="51"/>
      <c r="BW8" s="51"/>
      <c r="BX8" s="344"/>
      <c r="BY8" s="412"/>
      <c r="BZ8" s="51"/>
      <c r="CA8" s="51"/>
      <c r="CB8" s="51"/>
      <c r="CC8" s="1977" t="s">
        <v>972</v>
      </c>
      <c r="CD8" s="1978"/>
      <c r="CE8" s="1979"/>
      <c r="CF8" s="51"/>
      <c r="CG8" s="344"/>
      <c r="CH8" s="676">
        <v>0.34375</v>
      </c>
      <c r="CI8" s="888"/>
      <c r="CJ8" s="888"/>
      <c r="CK8" s="888"/>
      <c r="CL8" s="888"/>
      <c r="CM8" s="888"/>
      <c r="CN8" s="888"/>
      <c r="CO8" s="888"/>
      <c r="CP8" s="384">
        <v>0.34375</v>
      </c>
      <c r="CQ8" s="412"/>
      <c r="CR8" s="51"/>
      <c r="CS8" s="51"/>
      <c r="CT8" s="51"/>
      <c r="CU8" s="51"/>
      <c r="CV8" s="51"/>
      <c r="CW8" s="51"/>
      <c r="CX8" s="344"/>
      <c r="CY8" s="676">
        <v>0.34375</v>
      </c>
      <c r="CZ8" s="888"/>
      <c r="DA8" s="888"/>
      <c r="DB8" s="888"/>
      <c r="DC8" s="888"/>
      <c r="DD8" s="888"/>
      <c r="DE8" s="888"/>
      <c r="DF8" s="903"/>
      <c r="DG8" s="889"/>
      <c r="DH8" s="889"/>
      <c r="DI8" s="889"/>
      <c r="DJ8" s="889"/>
      <c r="DK8" s="889"/>
      <c r="DL8" s="889"/>
      <c r="DM8" s="889"/>
      <c r="DN8" s="889"/>
      <c r="DO8" s="889"/>
      <c r="DP8" s="889"/>
      <c r="DQ8" s="889"/>
      <c r="DR8" s="889"/>
      <c r="DS8" s="889"/>
      <c r="DT8" s="889"/>
      <c r="DU8" s="889"/>
      <c r="DV8" s="889"/>
      <c r="DW8" s="889"/>
      <c r="DX8" s="889"/>
      <c r="DY8" s="889"/>
      <c r="DZ8" s="889"/>
      <c r="EA8" s="889"/>
      <c r="EB8" s="889"/>
      <c r="EC8" s="889"/>
      <c r="ED8" s="889"/>
      <c r="EE8" s="889"/>
      <c r="EF8" s="889"/>
      <c r="EG8" s="889"/>
      <c r="EH8" s="889"/>
      <c r="EI8" s="889"/>
      <c r="EJ8" s="889"/>
      <c r="EK8" s="889"/>
      <c r="EL8" s="889"/>
      <c r="EM8" s="889"/>
      <c r="EN8" s="889"/>
      <c r="EO8" s="889"/>
      <c r="EP8" s="889"/>
      <c r="EQ8" s="889"/>
      <c r="ER8" s="889"/>
      <c r="ES8" s="889"/>
      <c r="ET8" s="889"/>
      <c r="EU8" s="889"/>
      <c r="EV8" s="889"/>
      <c r="EW8" s="889"/>
      <c r="EX8" s="889"/>
      <c r="EY8" s="889"/>
      <c r="EZ8" s="889"/>
      <c r="FA8" s="889"/>
      <c r="FB8" s="889"/>
      <c r="FC8" s="889"/>
      <c r="FD8" s="889"/>
      <c r="FE8" s="889"/>
      <c r="FF8" s="889"/>
    </row>
    <row r="9" spans="1:162" s="886" customFormat="1" ht="12.75" customHeight="1" x14ac:dyDescent="0.2">
      <c r="A9" s="889"/>
      <c r="B9" s="889"/>
      <c r="C9" s="889"/>
      <c r="D9" s="889"/>
      <c r="E9" s="889"/>
      <c r="F9" s="889"/>
      <c r="G9" s="889"/>
      <c r="H9" s="889"/>
      <c r="I9" s="889"/>
      <c r="J9" s="889"/>
      <c r="K9" s="889"/>
      <c r="L9" s="889"/>
      <c r="M9" s="163">
        <v>0.35416666666666702</v>
      </c>
      <c r="N9" s="1987"/>
      <c r="O9" s="1989"/>
      <c r="P9" s="1992"/>
      <c r="Q9" s="1989"/>
      <c r="R9" s="51"/>
      <c r="S9" s="344"/>
      <c r="T9" s="352">
        <v>0.35416666666666702</v>
      </c>
      <c r="U9" s="2017"/>
      <c r="V9" s="2019"/>
      <c r="W9" s="2019"/>
      <c r="X9" s="2005"/>
      <c r="Y9" s="921"/>
      <c r="Z9" s="922"/>
      <c r="AA9" s="318">
        <v>0.35416666666666669</v>
      </c>
      <c r="AB9" s="1999"/>
      <c r="AC9" s="1954"/>
      <c r="AD9" s="1954"/>
      <c r="AE9" s="1954"/>
      <c r="AF9" s="1954"/>
      <c r="AG9" s="1954"/>
      <c r="AH9" s="1954"/>
      <c r="AI9" s="2000"/>
      <c r="AJ9" s="642">
        <v>0.35416666666666669</v>
      </c>
      <c r="AK9" s="1993"/>
      <c r="AL9" s="1994"/>
      <c r="AM9" s="1994"/>
      <c r="AN9" s="1994"/>
      <c r="AO9" s="1994"/>
      <c r="AP9" s="1995"/>
      <c r="AQ9" s="468"/>
      <c r="AR9" s="667">
        <v>0.35416666666666669</v>
      </c>
      <c r="AS9" s="1013"/>
      <c r="AT9" s="1031"/>
      <c r="AU9" s="1031"/>
      <c r="AV9" s="1031"/>
      <c r="AW9" s="1031"/>
      <c r="AX9" s="1031"/>
      <c r="AY9" s="1031"/>
      <c r="AZ9" s="1014"/>
      <c r="BA9" s="384">
        <v>0.35416666666666669</v>
      </c>
      <c r="BB9" s="1996"/>
      <c r="BC9" s="1994"/>
      <c r="BD9" s="1994"/>
      <c r="BE9" s="1994"/>
      <c r="BF9" s="1994"/>
      <c r="BG9" s="1994"/>
      <c r="BH9" s="1995"/>
      <c r="BI9" s="667">
        <v>0.35416666666666669</v>
      </c>
      <c r="BJ9" s="1993"/>
      <c r="BK9" s="1997"/>
      <c r="BL9" s="1997"/>
      <c r="BM9" s="1997"/>
      <c r="BN9" s="1997"/>
      <c r="BO9" s="1997"/>
      <c r="BP9" s="1997"/>
      <c r="BQ9" s="1995"/>
      <c r="BR9" s="384">
        <v>0.35416666666666669</v>
      </c>
      <c r="BS9" s="412"/>
      <c r="BT9" s="51"/>
      <c r="BU9" s="51"/>
      <c r="BV9" s="51"/>
      <c r="BW9" s="51"/>
      <c r="BX9" s="344"/>
      <c r="BY9" s="412"/>
      <c r="BZ9" s="51"/>
      <c r="CA9" s="51"/>
      <c r="CB9" s="51"/>
      <c r="CC9" s="1980"/>
      <c r="CD9" s="1981"/>
      <c r="CE9" s="1982"/>
      <c r="CF9" s="51"/>
      <c r="CG9" s="344"/>
      <c r="CH9" s="676">
        <v>0.35416666666666669</v>
      </c>
      <c r="CI9" s="888"/>
      <c r="CJ9" s="888"/>
      <c r="CK9" s="1976" t="s">
        <v>973</v>
      </c>
      <c r="CL9" s="1976"/>
      <c r="CM9" s="888"/>
      <c r="CN9" s="888"/>
      <c r="CO9" s="888"/>
      <c r="CP9" s="384">
        <v>0.35416666666666669</v>
      </c>
      <c r="CQ9" s="412"/>
      <c r="CR9" s="51"/>
      <c r="CS9" s="51"/>
      <c r="CT9" s="51"/>
      <c r="CU9" s="51"/>
      <c r="CV9" s="51"/>
      <c r="CW9" s="51"/>
      <c r="CX9" s="344"/>
      <c r="CY9" s="676">
        <v>0.35416666666666669</v>
      </c>
      <c r="CZ9" s="888"/>
      <c r="DA9" s="888"/>
      <c r="DB9" s="888"/>
      <c r="DC9" s="888"/>
      <c r="DD9" s="888"/>
      <c r="DE9" s="888"/>
      <c r="DF9" s="903"/>
      <c r="DG9" s="889"/>
      <c r="DH9" s="889"/>
      <c r="DI9" s="889"/>
      <c r="DJ9" s="889"/>
      <c r="DK9" s="889"/>
      <c r="DL9" s="889"/>
      <c r="DM9" s="889"/>
      <c r="DN9" s="889"/>
      <c r="DO9" s="889"/>
      <c r="DP9" s="889"/>
      <c r="DQ9" s="889"/>
      <c r="DR9" s="889"/>
      <c r="DS9" s="889"/>
      <c r="DT9" s="889"/>
      <c r="DU9" s="889"/>
      <c r="DV9" s="889"/>
      <c r="DW9" s="889"/>
      <c r="DX9" s="889"/>
      <c r="DY9" s="889"/>
      <c r="DZ9" s="889"/>
      <c r="EA9" s="889"/>
      <c r="EB9" s="889"/>
      <c r="EC9" s="889"/>
      <c r="ED9" s="889"/>
      <c r="EE9" s="889"/>
      <c r="EF9" s="889"/>
      <c r="EG9" s="889"/>
      <c r="EH9" s="889"/>
      <c r="EI9" s="889"/>
      <c r="EJ9" s="889"/>
      <c r="EK9" s="889"/>
      <c r="EL9" s="889"/>
      <c r="EM9" s="889"/>
      <c r="EN9" s="889"/>
      <c r="EO9" s="889"/>
      <c r="EP9" s="889"/>
      <c r="EQ9" s="889"/>
      <c r="ER9" s="889"/>
      <c r="ES9" s="889"/>
      <c r="ET9" s="889"/>
      <c r="EU9" s="889"/>
      <c r="EV9" s="889"/>
      <c r="EW9" s="889"/>
      <c r="EX9" s="889"/>
      <c r="EY9" s="889"/>
      <c r="EZ9" s="889"/>
      <c r="FA9" s="889"/>
      <c r="FB9" s="889"/>
      <c r="FC9" s="889"/>
      <c r="FD9" s="889"/>
      <c r="FE9" s="889"/>
      <c r="FF9" s="889"/>
    </row>
    <row r="10" spans="1:162" s="886" customFormat="1" ht="12.75" customHeight="1" x14ac:dyDescent="0.2">
      <c r="A10" s="889"/>
      <c r="B10" s="889"/>
      <c r="C10" s="889"/>
      <c r="D10" s="889"/>
      <c r="E10" s="889"/>
      <c r="F10" s="889"/>
      <c r="G10" s="889"/>
      <c r="H10" s="889"/>
      <c r="I10" s="889"/>
      <c r="J10" s="889"/>
      <c r="K10" s="889"/>
      <c r="L10" s="889"/>
      <c r="M10" s="163">
        <v>0.36458333333333298</v>
      </c>
      <c r="N10" s="1987"/>
      <c r="O10" s="1989"/>
      <c r="P10" s="1992"/>
      <c r="Q10" s="1989"/>
      <c r="R10" s="51"/>
      <c r="S10" s="344"/>
      <c r="T10" s="352">
        <v>0.36458333333333298</v>
      </c>
      <c r="U10" s="2017"/>
      <c r="V10" s="2019"/>
      <c r="W10" s="2019"/>
      <c r="X10" s="2005"/>
      <c r="Y10"/>
      <c r="Z10"/>
      <c r="AA10" s="318">
        <v>0.36458333333333331</v>
      </c>
      <c r="AB10" s="1999"/>
      <c r="AC10" s="1954"/>
      <c r="AD10" s="1954"/>
      <c r="AE10" s="1954"/>
      <c r="AF10" s="1954"/>
      <c r="AG10" s="1954"/>
      <c r="AH10" s="1954"/>
      <c r="AI10" s="2000"/>
      <c r="AJ10" s="642">
        <v>0.36458333333333331</v>
      </c>
      <c r="AK10" s="1993"/>
      <c r="AL10" s="1994"/>
      <c r="AM10" s="1994"/>
      <c r="AN10" s="1994"/>
      <c r="AO10" s="1994"/>
      <c r="AP10" s="1995"/>
      <c r="AQ10" s="468"/>
      <c r="AR10" s="667">
        <v>0.36458333333333331</v>
      </c>
      <c r="AS10" s="1013"/>
      <c r="AT10" s="1031"/>
      <c r="AU10" s="1031"/>
      <c r="AV10" s="1031"/>
      <c r="AW10" s="1031"/>
      <c r="AX10" s="1031"/>
      <c r="AY10" s="1031"/>
      <c r="AZ10" s="1014"/>
      <c r="BA10" s="384">
        <v>0.36458333333333331</v>
      </c>
      <c r="BB10" s="1996"/>
      <c r="BC10" s="1994"/>
      <c r="BD10" s="1994"/>
      <c r="BE10" s="1994"/>
      <c r="BF10" s="1994"/>
      <c r="BG10" s="1994"/>
      <c r="BH10" s="1995"/>
      <c r="BI10" s="667">
        <v>0.36458333333333331</v>
      </c>
      <c r="BJ10" s="1993"/>
      <c r="BK10" s="1997"/>
      <c r="BL10" s="1997"/>
      <c r="BM10" s="1997"/>
      <c r="BN10" s="1997"/>
      <c r="BO10" s="1997"/>
      <c r="BP10" s="1997"/>
      <c r="BQ10" s="1995"/>
      <c r="BR10" s="384">
        <v>0.36458333333333331</v>
      </c>
      <c r="BS10" s="412"/>
      <c r="BT10" s="51"/>
      <c r="BU10" s="51"/>
      <c r="BV10" s="51"/>
      <c r="BW10" s="51"/>
      <c r="BX10" s="344"/>
      <c r="BY10" s="412"/>
      <c r="BZ10" s="51"/>
      <c r="CA10" s="51"/>
      <c r="CB10" s="51"/>
      <c r="CC10" s="1980"/>
      <c r="CD10" s="1981"/>
      <c r="CE10" s="1982"/>
      <c r="CF10" s="51"/>
      <c r="CG10" s="344"/>
      <c r="CH10" s="676">
        <v>0.36458333333333331</v>
      </c>
      <c r="CI10" s="888"/>
      <c r="CJ10" s="888"/>
      <c r="CK10" s="1976"/>
      <c r="CL10" s="1976"/>
      <c r="CM10" s="888"/>
      <c r="CN10" s="888"/>
      <c r="CO10" s="888"/>
      <c r="CP10" s="384">
        <v>0.36458333333333331</v>
      </c>
      <c r="CQ10" s="412"/>
      <c r="CR10" s="51"/>
      <c r="CS10" s="51"/>
      <c r="CT10" s="51"/>
      <c r="CU10" s="51"/>
      <c r="CV10" s="51"/>
      <c r="CW10" s="51"/>
      <c r="CX10" s="344"/>
      <c r="CY10" s="676">
        <v>0.36458333333333331</v>
      </c>
      <c r="CZ10" s="888"/>
      <c r="DA10" s="888"/>
      <c r="DB10" s="1976" t="s">
        <v>973</v>
      </c>
      <c r="DC10" s="1976"/>
      <c r="DD10" s="888"/>
      <c r="DE10" s="888"/>
      <c r="DF10" s="903"/>
      <c r="DG10" s="889"/>
      <c r="DH10" s="889"/>
      <c r="DI10" s="889"/>
      <c r="DJ10" s="889"/>
      <c r="DK10" s="889"/>
      <c r="DL10" s="889"/>
      <c r="DM10" s="889"/>
      <c r="DN10" s="889"/>
      <c r="DO10" s="889"/>
      <c r="DP10" s="889"/>
      <c r="DQ10" s="889"/>
      <c r="DR10" s="889"/>
      <c r="DS10" s="889"/>
      <c r="DT10" s="889"/>
      <c r="DU10" s="889"/>
      <c r="DV10" s="889"/>
      <c r="DW10" s="889"/>
      <c r="DX10" s="889"/>
      <c r="DY10" s="889"/>
      <c r="DZ10" s="889"/>
      <c r="EA10" s="889"/>
      <c r="EB10" s="889"/>
      <c r="EC10" s="889"/>
      <c r="ED10" s="889"/>
      <c r="EE10" s="889"/>
      <c r="EF10" s="889"/>
      <c r="EG10" s="889"/>
      <c r="EH10" s="889"/>
      <c r="EI10" s="889"/>
      <c r="EJ10" s="889"/>
      <c r="EK10" s="889"/>
      <c r="EL10" s="889"/>
      <c r="EM10" s="889"/>
      <c r="EN10" s="889"/>
      <c r="EO10" s="889"/>
      <c r="EP10" s="889"/>
      <c r="EQ10" s="889"/>
      <c r="ER10" s="889"/>
      <c r="ES10" s="889"/>
      <c r="ET10" s="889"/>
      <c r="EU10" s="889"/>
      <c r="EV10" s="889"/>
      <c r="EW10" s="889"/>
      <c r="EX10" s="889"/>
      <c r="EY10" s="889"/>
      <c r="EZ10" s="889"/>
      <c r="FA10" s="889"/>
      <c r="FB10" s="889"/>
      <c r="FC10" s="889"/>
      <c r="FD10" s="889"/>
      <c r="FE10" s="889"/>
      <c r="FF10" s="889"/>
    </row>
    <row r="11" spans="1:162" s="886" customFormat="1" ht="12.75" customHeight="1" x14ac:dyDescent="0.2">
      <c r="A11" s="889"/>
      <c r="B11" s="889"/>
      <c r="C11" s="889"/>
      <c r="D11" s="889"/>
      <c r="E11" s="889"/>
      <c r="F11" s="889"/>
      <c r="G11" s="889"/>
      <c r="H11" s="889"/>
      <c r="I11" s="889"/>
      <c r="J11" s="889"/>
      <c r="K11" s="889"/>
      <c r="L11" s="889"/>
      <c r="M11" s="163">
        <v>0.375</v>
      </c>
      <c r="N11" s="1987"/>
      <c r="O11" s="1989"/>
      <c r="P11" s="1992"/>
      <c r="Q11" s="1989"/>
      <c r="R11" s="51"/>
      <c r="S11" s="344"/>
      <c r="T11" s="352">
        <v>0.375</v>
      </c>
      <c r="U11" s="2017"/>
      <c r="V11" s="2019"/>
      <c r="W11" s="2019"/>
      <c r="X11" s="2005"/>
      <c r="Y11"/>
      <c r="Z11"/>
      <c r="AA11" s="318">
        <v>0.375</v>
      </c>
      <c r="AB11" s="1999"/>
      <c r="AC11" s="1954"/>
      <c r="AD11" s="1954"/>
      <c r="AE11" s="1954"/>
      <c r="AF11" s="1954"/>
      <c r="AG11" s="1954"/>
      <c r="AH11" s="1954"/>
      <c r="AI11" s="2000"/>
      <c r="AJ11" s="642">
        <v>0.375</v>
      </c>
      <c r="AK11" s="1993"/>
      <c r="AL11" s="1994"/>
      <c r="AM11" s="1994"/>
      <c r="AN11" s="1994"/>
      <c r="AO11" s="1994"/>
      <c r="AP11" s="1995"/>
      <c r="AQ11" s="468"/>
      <c r="AR11" s="667">
        <v>0.375</v>
      </c>
      <c r="AS11" s="1013"/>
      <c r="AT11" s="1031"/>
      <c r="AU11" s="1031"/>
      <c r="AV11" s="1031"/>
      <c r="AW11" s="1998" t="s">
        <v>970</v>
      </c>
      <c r="AX11" s="1998"/>
      <c r="AY11" s="1031"/>
      <c r="AZ11" s="1014"/>
      <c r="BA11" s="384">
        <v>0.375</v>
      </c>
      <c r="BB11" s="1996"/>
      <c r="BC11" s="1994"/>
      <c r="BD11" s="1994"/>
      <c r="BE11" s="1994"/>
      <c r="BF11" s="1994"/>
      <c r="BG11" s="1994"/>
      <c r="BH11" s="1995"/>
      <c r="BI11" s="667">
        <v>0.375</v>
      </c>
      <c r="BJ11" s="1993"/>
      <c r="BK11" s="1997"/>
      <c r="BL11" s="1997"/>
      <c r="BM11" s="1997"/>
      <c r="BN11" s="1997"/>
      <c r="BO11" s="1997"/>
      <c r="BP11" s="1997"/>
      <c r="BQ11" s="1995"/>
      <c r="BR11" s="384">
        <v>0.375</v>
      </c>
      <c r="BS11" s="412"/>
      <c r="BT11" s="51"/>
      <c r="BU11" s="51"/>
      <c r="BV11" s="51"/>
      <c r="BW11" s="51"/>
      <c r="BX11" s="344"/>
      <c r="BY11" s="412"/>
      <c r="BZ11" s="51"/>
      <c r="CA11" s="51"/>
      <c r="CB11" s="51"/>
      <c r="CC11" s="1980"/>
      <c r="CD11" s="1981"/>
      <c r="CE11" s="1982"/>
      <c r="CF11" s="51"/>
      <c r="CG11" s="344"/>
      <c r="CH11" s="676">
        <v>0.375</v>
      </c>
      <c r="CI11" s="888"/>
      <c r="CJ11" s="888"/>
      <c r="CK11" s="1976"/>
      <c r="CL11" s="1976"/>
      <c r="CM11" s="888"/>
      <c r="CN11" s="888"/>
      <c r="CO11" s="888"/>
      <c r="CP11" s="384">
        <v>0.375</v>
      </c>
      <c r="CQ11" s="412"/>
      <c r="CR11" s="51"/>
      <c r="CS11" s="51"/>
      <c r="CT11" s="51" t="s">
        <v>974</v>
      </c>
      <c r="CU11" s="51"/>
      <c r="CV11" s="51"/>
      <c r="CW11" s="51"/>
      <c r="CX11" s="344"/>
      <c r="CY11" s="676">
        <v>0.375</v>
      </c>
      <c r="CZ11" s="888"/>
      <c r="DA11" s="888"/>
      <c r="DB11" s="1976"/>
      <c r="DC11" s="1976"/>
      <c r="DD11" s="888"/>
      <c r="DE11" s="888"/>
      <c r="DF11" s="903"/>
      <c r="DG11" s="889"/>
      <c r="DH11" s="889"/>
      <c r="DI11" s="889"/>
      <c r="DJ11" s="889"/>
      <c r="DK11" s="889"/>
      <c r="DL11" s="889"/>
      <c r="DM11" s="889"/>
      <c r="DN11" s="889"/>
      <c r="DO11" s="889"/>
      <c r="DP11" s="889"/>
      <c r="DQ11" s="889"/>
      <c r="DR11" s="889"/>
      <c r="DS11" s="889"/>
      <c r="DT11" s="889"/>
      <c r="DU11" s="889"/>
      <c r="DV11" s="889"/>
      <c r="DW11" s="889"/>
      <c r="DX11" s="889"/>
      <c r="DY11" s="889"/>
      <c r="DZ11" s="889"/>
      <c r="EA11" s="889"/>
      <c r="EB11" s="889"/>
      <c r="EC11" s="889"/>
      <c r="ED11" s="889"/>
      <c r="EE11" s="889"/>
      <c r="EF11" s="889"/>
      <c r="EG11" s="889"/>
      <c r="EH11" s="889"/>
      <c r="EI11" s="889"/>
      <c r="EJ11" s="889"/>
      <c r="EK11" s="889"/>
      <c r="EL11" s="889"/>
      <c r="EM11" s="889"/>
      <c r="EN11" s="889"/>
      <c r="EO11" s="889"/>
      <c r="EP11" s="889"/>
      <c r="EQ11" s="889"/>
      <c r="ER11" s="889"/>
      <c r="ES11" s="889"/>
      <c r="ET11" s="889"/>
      <c r="EU11" s="889"/>
      <c r="EV11" s="889"/>
      <c r="EW11" s="889"/>
      <c r="EX11" s="889"/>
      <c r="EY11" s="889"/>
      <c r="EZ11" s="889"/>
      <c r="FA11" s="889"/>
      <c r="FB11" s="889"/>
      <c r="FC11" s="889"/>
      <c r="FD11" s="889"/>
      <c r="FE11" s="889"/>
      <c r="FF11" s="889"/>
    </row>
    <row r="12" spans="1:162" s="886" customFormat="1" ht="12.75" customHeight="1" x14ac:dyDescent="0.2">
      <c r="A12" s="889"/>
      <c r="B12" s="889"/>
      <c r="C12" s="889"/>
      <c r="D12" s="889"/>
      <c r="E12" s="889"/>
      <c r="F12" s="889"/>
      <c r="G12" s="889"/>
      <c r="H12" s="889"/>
      <c r="I12" s="889"/>
      <c r="J12" s="889"/>
      <c r="K12" s="889"/>
      <c r="L12" s="889"/>
      <c r="M12" s="163">
        <v>0.38541666666666702</v>
      </c>
      <c r="N12" s="1987"/>
      <c r="O12" s="1989"/>
      <c r="P12" s="1992"/>
      <c r="Q12" s="1989"/>
      <c r="R12" s="51"/>
      <c r="S12" s="344"/>
      <c r="T12" s="352">
        <v>0.38541666666666702</v>
      </c>
      <c r="U12" s="2017"/>
      <c r="V12" s="2019"/>
      <c r="W12" s="2019"/>
      <c r="X12" s="2005"/>
      <c r="Y12"/>
      <c r="Z12"/>
      <c r="AA12" s="318">
        <v>0.38541666666666669</v>
      </c>
      <c r="AB12" s="1999"/>
      <c r="AC12" s="1954"/>
      <c r="AD12" s="1954"/>
      <c r="AE12" s="1954"/>
      <c r="AF12" s="1954"/>
      <c r="AG12" s="1954"/>
      <c r="AH12" s="1954"/>
      <c r="AI12" s="2000"/>
      <c r="AJ12" s="642">
        <v>0.38541666666666669</v>
      </c>
      <c r="AK12" s="1993"/>
      <c r="AL12" s="1994"/>
      <c r="AM12" s="1994"/>
      <c r="AN12" s="1994"/>
      <c r="AO12" s="1994"/>
      <c r="AP12" s="1995"/>
      <c r="AQ12" s="468"/>
      <c r="AR12" s="667">
        <v>0.38541666666666669</v>
      </c>
      <c r="AS12" s="1013"/>
      <c r="AT12" s="1031"/>
      <c r="AU12" s="1031"/>
      <c r="AV12" s="1031"/>
      <c r="AW12" s="1998"/>
      <c r="AX12" s="1998"/>
      <c r="AY12" s="1031"/>
      <c r="AZ12" s="1014"/>
      <c r="BA12" s="384">
        <v>0.38541666666666669</v>
      </c>
      <c r="BB12" s="1996"/>
      <c r="BC12" s="1994"/>
      <c r="BD12" s="1994"/>
      <c r="BE12" s="1994"/>
      <c r="BF12" s="1994"/>
      <c r="BG12" s="1994"/>
      <c r="BH12" s="1995"/>
      <c r="BI12" s="667">
        <v>0.38541666666666669</v>
      </c>
      <c r="BJ12" s="1993"/>
      <c r="BK12" s="1997"/>
      <c r="BL12" s="1997"/>
      <c r="BM12" s="1997"/>
      <c r="BN12" s="1997"/>
      <c r="BO12" s="1997"/>
      <c r="BP12" s="1997"/>
      <c r="BQ12" s="1995"/>
      <c r="BR12" s="384">
        <v>0.38541666666666669</v>
      </c>
      <c r="BS12" s="412"/>
      <c r="BT12" s="51"/>
      <c r="BU12" s="51"/>
      <c r="BV12" s="51"/>
      <c r="BW12" s="51"/>
      <c r="BX12" s="344"/>
      <c r="BY12" s="412"/>
      <c r="BZ12" s="51"/>
      <c r="CA12" s="51"/>
      <c r="CB12" s="51"/>
      <c r="CC12" s="1980"/>
      <c r="CD12" s="1981"/>
      <c r="CE12" s="1982"/>
      <c r="CF12" s="51"/>
      <c r="CG12" s="344"/>
      <c r="CH12" s="676">
        <v>0.38541666666666669</v>
      </c>
      <c r="CI12" s="888"/>
      <c r="CJ12" s="888"/>
      <c r="CK12" s="888"/>
      <c r="CL12" s="888"/>
      <c r="CM12" s="888"/>
      <c r="CN12" s="888"/>
      <c r="CO12" s="888"/>
      <c r="CP12" s="384">
        <v>0.38541666666666669</v>
      </c>
      <c r="CQ12" s="412"/>
      <c r="CR12" s="51"/>
      <c r="CS12" s="51"/>
      <c r="CT12" s="51"/>
      <c r="CU12" s="51"/>
      <c r="CV12" s="51"/>
      <c r="CW12" s="51"/>
      <c r="CX12" s="344"/>
      <c r="CY12" s="676">
        <v>0.38541666666666669</v>
      </c>
      <c r="CZ12" s="888"/>
      <c r="DA12" s="888"/>
      <c r="DB12" s="1976"/>
      <c r="DC12" s="1976"/>
      <c r="DD12" s="888"/>
      <c r="DE12" s="888"/>
      <c r="DF12" s="903"/>
      <c r="DG12" s="889"/>
      <c r="DH12" s="889"/>
      <c r="DI12" s="889"/>
      <c r="DJ12" s="889"/>
      <c r="DK12" s="889"/>
      <c r="DL12" s="889"/>
      <c r="DM12" s="889"/>
      <c r="DN12" s="889"/>
      <c r="DO12" s="889"/>
      <c r="DP12" s="889"/>
      <c r="DQ12" s="889"/>
      <c r="DR12" s="889"/>
      <c r="DS12" s="889"/>
      <c r="DT12" s="889"/>
      <c r="DU12" s="889"/>
      <c r="DV12" s="889"/>
      <c r="DW12" s="889"/>
      <c r="DX12" s="889"/>
      <c r="DY12" s="889"/>
      <c r="DZ12" s="889"/>
      <c r="EA12" s="889"/>
      <c r="EB12" s="889"/>
      <c r="EC12" s="889"/>
      <c r="ED12" s="889"/>
      <c r="EE12" s="889"/>
      <c r="EF12" s="889"/>
      <c r="EG12" s="889"/>
      <c r="EH12" s="889"/>
      <c r="EI12" s="889"/>
      <c r="EJ12" s="889"/>
      <c r="EK12" s="889"/>
      <c r="EL12" s="889"/>
      <c r="EM12" s="889"/>
      <c r="EN12" s="889"/>
      <c r="EO12" s="889"/>
      <c r="EP12" s="889"/>
      <c r="EQ12" s="889"/>
      <c r="ER12" s="889"/>
      <c r="ES12" s="889"/>
      <c r="ET12" s="889"/>
      <c r="EU12" s="889"/>
      <c r="EV12" s="889"/>
      <c r="EW12" s="889"/>
      <c r="EX12" s="889"/>
      <c r="EY12" s="889"/>
      <c r="EZ12" s="889"/>
      <c r="FA12" s="889"/>
      <c r="FB12" s="889"/>
      <c r="FC12" s="889"/>
      <c r="FD12" s="889"/>
      <c r="FE12" s="889"/>
      <c r="FF12" s="889"/>
    </row>
    <row r="13" spans="1:162" s="886" customFormat="1" ht="12.75" customHeight="1" x14ac:dyDescent="0.2">
      <c r="A13" s="889"/>
      <c r="B13" s="889"/>
      <c r="C13" s="889"/>
      <c r="D13" s="889"/>
      <c r="E13" s="889"/>
      <c r="F13" s="889"/>
      <c r="G13" s="889"/>
      <c r="H13" s="889"/>
      <c r="I13" s="889"/>
      <c r="J13" s="889"/>
      <c r="K13" s="889"/>
      <c r="L13" s="889"/>
      <c r="M13" s="163">
        <v>0.39583333333333298</v>
      </c>
      <c r="N13" s="1987"/>
      <c r="O13" s="1989"/>
      <c r="P13" s="1992"/>
      <c r="Q13" s="1989"/>
      <c r="R13" s="51"/>
      <c r="S13" s="344"/>
      <c r="T13" s="352">
        <v>0.39583333333333298</v>
      </c>
      <c r="U13" s="2017"/>
      <c r="V13" s="2019"/>
      <c r="W13" s="2019"/>
      <c r="X13" s="2005"/>
      <c r="Y13"/>
      <c r="Z13"/>
      <c r="AA13" s="318">
        <v>0.39583333333333331</v>
      </c>
      <c r="AB13" s="1999"/>
      <c r="AC13" s="1954"/>
      <c r="AD13" s="1954"/>
      <c r="AE13" s="1954"/>
      <c r="AF13" s="1954"/>
      <c r="AG13" s="1954"/>
      <c r="AH13" s="1954"/>
      <c r="AI13" s="2000"/>
      <c r="AJ13" s="642">
        <v>0.39583333333333331</v>
      </c>
      <c r="AK13" s="1993"/>
      <c r="AL13" s="1994"/>
      <c r="AM13" s="1994"/>
      <c r="AN13" s="1994"/>
      <c r="AO13" s="1994"/>
      <c r="AP13" s="1995"/>
      <c r="AQ13" s="468"/>
      <c r="AR13" s="667">
        <v>0.39583333333333331</v>
      </c>
      <c r="AS13" s="1013"/>
      <c r="AT13" s="1031"/>
      <c r="AU13" s="1031"/>
      <c r="AV13" s="1031"/>
      <c r="AW13" s="1998"/>
      <c r="AX13" s="1998"/>
      <c r="AY13" s="1031"/>
      <c r="AZ13" s="1014"/>
      <c r="BA13" s="384">
        <v>0.39583333333333331</v>
      </c>
      <c r="BB13" s="1996"/>
      <c r="BC13" s="1994"/>
      <c r="BD13" s="1994"/>
      <c r="BE13" s="1994"/>
      <c r="BF13" s="1994"/>
      <c r="BG13" s="1994"/>
      <c r="BH13" s="1995"/>
      <c r="BI13" s="667">
        <v>0.39583333333333331</v>
      </c>
      <c r="BJ13" s="1993"/>
      <c r="BK13" s="1997"/>
      <c r="BL13" s="1997"/>
      <c r="BM13" s="1997"/>
      <c r="BN13" s="1997"/>
      <c r="BO13" s="1997"/>
      <c r="BP13" s="1997"/>
      <c r="BQ13" s="1995"/>
      <c r="BR13" s="384">
        <v>0.39583333333333331</v>
      </c>
      <c r="BS13" s="412"/>
      <c r="BT13" s="51"/>
      <c r="BU13" s="51"/>
      <c r="BV13" s="51"/>
      <c r="BW13" s="51"/>
      <c r="BX13" s="344"/>
      <c r="BY13" s="412"/>
      <c r="BZ13" s="51"/>
      <c r="CA13" s="51"/>
      <c r="CB13" s="51"/>
      <c r="CC13" s="1980"/>
      <c r="CD13" s="1981"/>
      <c r="CE13" s="1982"/>
      <c r="CF13" s="51"/>
      <c r="CG13" s="344"/>
      <c r="CH13" s="676">
        <v>0.39583333333333331</v>
      </c>
      <c r="CI13" s="888"/>
      <c r="CJ13" s="888"/>
      <c r="CK13" s="888"/>
      <c r="CL13" s="888"/>
      <c r="CM13" s="888"/>
      <c r="CN13" s="888"/>
      <c r="CO13" s="888"/>
      <c r="CP13" s="384">
        <v>0.39583333333333331</v>
      </c>
      <c r="CQ13" s="412"/>
      <c r="CR13" s="51"/>
      <c r="CS13" s="51"/>
      <c r="CT13" s="51"/>
      <c r="CU13" s="51"/>
      <c r="CV13" s="51"/>
      <c r="CW13" s="51"/>
      <c r="CX13" s="344"/>
      <c r="CY13" s="676">
        <v>0.39583333333333331</v>
      </c>
      <c r="CZ13" s="888"/>
      <c r="DA13" s="888"/>
      <c r="DB13" s="888"/>
      <c r="DC13" s="888"/>
      <c r="DD13" s="888"/>
      <c r="DE13" s="888"/>
      <c r="DF13" s="903"/>
      <c r="DG13" s="889"/>
      <c r="DH13" s="889"/>
      <c r="DI13" s="889"/>
      <c r="DJ13" s="889"/>
      <c r="DK13" s="889"/>
      <c r="DL13" s="889"/>
      <c r="DM13" s="889"/>
      <c r="DN13" s="889"/>
      <c r="DO13" s="889"/>
      <c r="DP13" s="889"/>
      <c r="DQ13" s="889"/>
      <c r="DR13" s="889"/>
      <c r="DS13" s="889"/>
      <c r="DT13" s="889"/>
      <c r="DU13" s="889"/>
      <c r="DV13" s="889"/>
      <c r="DW13" s="889"/>
      <c r="DX13" s="889"/>
      <c r="DY13" s="889"/>
      <c r="DZ13" s="889"/>
      <c r="EA13" s="889"/>
      <c r="EB13" s="889"/>
      <c r="EC13" s="889"/>
      <c r="ED13" s="889"/>
      <c r="EE13" s="889"/>
      <c r="EF13" s="889"/>
      <c r="EG13" s="889"/>
      <c r="EH13" s="889"/>
      <c r="EI13" s="889"/>
      <c r="EJ13" s="889"/>
      <c r="EK13" s="889"/>
      <c r="EL13" s="889"/>
      <c r="EM13" s="889"/>
      <c r="EN13" s="889"/>
      <c r="EO13" s="889"/>
      <c r="EP13" s="889"/>
      <c r="EQ13" s="889"/>
      <c r="ER13" s="889"/>
      <c r="ES13" s="889"/>
      <c r="ET13" s="889"/>
      <c r="EU13" s="889"/>
      <c r="EV13" s="889"/>
      <c r="EW13" s="889"/>
      <c r="EX13" s="889"/>
      <c r="EY13" s="889"/>
      <c r="EZ13" s="889"/>
      <c r="FA13" s="889"/>
      <c r="FB13" s="889"/>
      <c r="FC13" s="889"/>
      <c r="FD13" s="889"/>
      <c r="FE13" s="889"/>
      <c r="FF13" s="889"/>
    </row>
    <row r="14" spans="1:162" s="886" customFormat="1" ht="12.75" customHeight="1" x14ac:dyDescent="0.2">
      <c r="A14" s="889"/>
      <c r="B14" s="889"/>
      <c r="C14" s="889"/>
      <c r="D14" s="889"/>
      <c r="E14" s="889"/>
      <c r="F14" s="889"/>
      <c r="G14" s="889"/>
      <c r="H14" s="889"/>
      <c r="I14" s="889"/>
      <c r="J14" s="889"/>
      <c r="K14" s="889"/>
      <c r="L14" s="889"/>
      <c r="M14" s="163">
        <v>0.40625</v>
      </c>
      <c r="N14" s="1987"/>
      <c r="O14" s="1989"/>
      <c r="P14" s="1992"/>
      <c r="Q14" s="1989"/>
      <c r="R14" s="51"/>
      <c r="S14" s="344"/>
      <c r="T14" s="352">
        <v>0.40625</v>
      </c>
      <c r="U14" s="2017"/>
      <c r="V14" s="2019"/>
      <c r="W14" s="2019"/>
      <c r="X14" s="2005"/>
      <c r="Y14"/>
      <c r="Z14"/>
      <c r="AA14" s="318">
        <v>0.40625</v>
      </c>
      <c r="AB14" s="1999"/>
      <c r="AC14" s="1954"/>
      <c r="AD14" s="1954"/>
      <c r="AE14" s="1954"/>
      <c r="AF14" s="1954"/>
      <c r="AG14" s="1954"/>
      <c r="AH14" s="1954"/>
      <c r="AI14" s="2000"/>
      <c r="AJ14" s="642">
        <v>0.40625</v>
      </c>
      <c r="AK14" s="1993"/>
      <c r="AL14" s="1994"/>
      <c r="AM14" s="1994"/>
      <c r="AN14" s="1994"/>
      <c r="AO14" s="1994"/>
      <c r="AP14" s="1995"/>
      <c r="AQ14" s="468"/>
      <c r="AR14" s="667">
        <v>0.40625</v>
      </c>
      <c r="AS14" s="1013"/>
      <c r="AT14" s="1031"/>
      <c r="AU14" s="1031"/>
      <c r="AV14" s="1031"/>
      <c r="AW14" s="1031"/>
      <c r="AX14" s="1031"/>
      <c r="AY14" s="1031"/>
      <c r="AZ14" s="1014"/>
      <c r="BA14" s="384">
        <v>0.40625</v>
      </c>
      <c r="BB14" s="1996"/>
      <c r="BC14" s="1994"/>
      <c r="BD14" s="1994"/>
      <c r="BE14" s="1994"/>
      <c r="BF14" s="1994"/>
      <c r="BG14" s="1994"/>
      <c r="BH14" s="1995"/>
      <c r="BI14" s="667">
        <v>0.40625</v>
      </c>
      <c r="BJ14" s="1993"/>
      <c r="BK14" s="1997"/>
      <c r="BL14" s="1997"/>
      <c r="BM14" s="1997"/>
      <c r="BN14" s="1997"/>
      <c r="BO14" s="1997"/>
      <c r="BP14" s="1997"/>
      <c r="BQ14" s="1995"/>
      <c r="BR14" s="384">
        <v>0.40625</v>
      </c>
      <c r="BS14" s="412"/>
      <c r="BT14" s="51"/>
      <c r="BU14" s="51"/>
      <c r="BV14" s="51"/>
      <c r="BW14" s="51"/>
      <c r="BX14" s="344"/>
      <c r="BY14" s="412"/>
      <c r="BZ14" s="51"/>
      <c r="CA14" s="51"/>
      <c r="CB14" s="51"/>
      <c r="CC14" s="1980"/>
      <c r="CD14" s="1981"/>
      <c r="CE14" s="1982"/>
      <c r="CF14" s="51"/>
      <c r="CG14" s="344"/>
      <c r="CH14" s="676">
        <v>0.40625</v>
      </c>
      <c r="CI14" s="888"/>
      <c r="CJ14" s="888"/>
      <c r="CK14" s="888"/>
      <c r="CL14" s="888"/>
      <c r="CM14" s="888"/>
      <c r="CN14" s="888"/>
      <c r="CO14" s="888"/>
      <c r="CP14" s="384">
        <v>0.40625</v>
      </c>
      <c r="CQ14" s="412"/>
      <c r="CR14" s="51"/>
      <c r="CS14" s="51"/>
      <c r="CT14" s="51"/>
      <c r="CU14" s="51"/>
      <c r="CV14" s="51"/>
      <c r="CW14" s="51"/>
      <c r="CX14" s="344"/>
      <c r="CY14" s="676">
        <v>0.40625</v>
      </c>
      <c r="CZ14" s="888"/>
      <c r="DA14" s="888"/>
      <c r="DB14" s="888"/>
      <c r="DC14" s="888"/>
      <c r="DD14" s="888"/>
      <c r="DE14" s="888"/>
      <c r="DF14" s="903"/>
      <c r="DG14" s="889"/>
      <c r="DH14" s="889"/>
      <c r="DI14" s="889"/>
      <c r="DJ14" s="889"/>
      <c r="DK14" s="889"/>
      <c r="DL14" s="889"/>
      <c r="DM14" s="889"/>
      <c r="DN14" s="889"/>
      <c r="DO14" s="889"/>
      <c r="DP14" s="889"/>
      <c r="DQ14" s="889"/>
      <c r="DR14" s="889"/>
      <c r="DS14" s="889"/>
      <c r="DT14" s="889"/>
      <c r="DU14" s="889"/>
      <c r="DV14" s="889"/>
      <c r="DW14" s="889"/>
      <c r="DX14" s="889"/>
      <c r="DY14" s="889"/>
      <c r="DZ14" s="889"/>
      <c r="EA14" s="889"/>
      <c r="EB14" s="889"/>
      <c r="EC14" s="889"/>
      <c r="ED14" s="889"/>
      <c r="EE14" s="889"/>
      <c r="EF14" s="889"/>
      <c r="EG14" s="889"/>
      <c r="EH14" s="889"/>
      <c r="EI14" s="889"/>
      <c r="EJ14" s="889"/>
      <c r="EK14" s="889"/>
      <c r="EL14" s="889"/>
      <c r="EM14" s="889"/>
      <c r="EN14" s="889"/>
      <c r="EO14" s="889"/>
      <c r="EP14" s="889"/>
      <c r="EQ14" s="889"/>
      <c r="ER14" s="889"/>
      <c r="ES14" s="889"/>
      <c r="ET14" s="889"/>
      <c r="EU14" s="889"/>
      <c r="EV14" s="889"/>
      <c r="EW14" s="889"/>
      <c r="EX14" s="889"/>
      <c r="EY14" s="889"/>
      <c r="EZ14" s="889"/>
      <c r="FA14" s="889"/>
      <c r="FB14" s="889"/>
      <c r="FC14" s="889"/>
      <c r="FD14" s="889"/>
      <c r="FE14" s="889"/>
      <c r="FF14" s="889"/>
    </row>
    <row r="15" spans="1:162" s="886" customFormat="1" ht="12.75" customHeight="1" x14ac:dyDescent="0.2">
      <c r="A15" s="889"/>
      <c r="B15" s="889"/>
      <c r="C15" s="889"/>
      <c r="D15" s="889"/>
      <c r="E15" s="889"/>
      <c r="F15" s="889"/>
      <c r="G15" s="889"/>
      <c r="H15" s="889"/>
      <c r="I15" s="889"/>
      <c r="J15" s="889"/>
      <c r="K15" s="889"/>
      <c r="L15" s="889"/>
      <c r="M15" s="163">
        <v>0.41666666666666702</v>
      </c>
      <c r="N15" s="1987"/>
      <c r="O15" s="1989"/>
      <c r="P15" s="1992"/>
      <c r="Q15" s="1989"/>
      <c r="R15" s="51"/>
      <c r="S15" s="344"/>
      <c r="T15" s="352">
        <v>0.41666666666666702</v>
      </c>
      <c r="U15" s="2017"/>
      <c r="V15" s="2019"/>
      <c r="W15" s="2019"/>
      <c r="X15" s="2005"/>
      <c r="Y15"/>
      <c r="Z15"/>
      <c r="AA15" s="318">
        <v>0.41666666666666669</v>
      </c>
      <c r="AB15" s="1999"/>
      <c r="AC15" s="1954"/>
      <c r="AD15" s="1954"/>
      <c r="AE15" s="1954"/>
      <c r="AF15" s="1954"/>
      <c r="AG15" s="1954"/>
      <c r="AH15" s="1954"/>
      <c r="AI15" s="2000"/>
      <c r="AJ15" s="642">
        <v>0.41666666666666669</v>
      </c>
      <c r="AK15" s="1993"/>
      <c r="AL15" s="1994"/>
      <c r="AM15" s="1994"/>
      <c r="AN15" s="1994"/>
      <c r="AO15" s="1994"/>
      <c r="AP15" s="1995"/>
      <c r="AQ15" s="468"/>
      <c r="AR15" s="667">
        <v>0.41666666666666669</v>
      </c>
      <c r="AS15" s="1013"/>
      <c r="AT15" s="1031"/>
      <c r="AU15" s="1031"/>
      <c r="AV15" s="1031"/>
      <c r="AW15" s="1031"/>
      <c r="AX15" s="1031"/>
      <c r="AY15" s="1031"/>
      <c r="AZ15" s="1014"/>
      <c r="BA15" s="384">
        <v>0.41666666666666669</v>
      </c>
      <c r="BB15" s="1996"/>
      <c r="BC15" s="1994"/>
      <c r="BD15" s="1994"/>
      <c r="BE15" s="1994"/>
      <c r="BF15" s="1994"/>
      <c r="BG15" s="1994"/>
      <c r="BH15" s="1995"/>
      <c r="BI15" s="667">
        <v>0.41666666666666669</v>
      </c>
      <c r="BJ15" s="1993"/>
      <c r="BK15" s="1997"/>
      <c r="BL15" s="1997"/>
      <c r="BM15" s="1997"/>
      <c r="BN15" s="1997"/>
      <c r="BO15" s="1997"/>
      <c r="BP15" s="1997"/>
      <c r="BQ15" s="1995"/>
      <c r="BR15" s="384">
        <v>0.41666666666666669</v>
      </c>
      <c r="BS15" s="412"/>
      <c r="BT15" s="51"/>
      <c r="BU15" s="51"/>
      <c r="BV15" s="51"/>
      <c r="BW15" s="51"/>
      <c r="BX15" s="344"/>
      <c r="BY15" s="412"/>
      <c r="BZ15" s="51"/>
      <c r="CA15" s="51"/>
      <c r="CB15" s="51"/>
      <c r="CC15" s="1980"/>
      <c r="CD15" s="1981"/>
      <c r="CE15" s="1982"/>
      <c r="CF15" s="51"/>
      <c r="CG15" s="344"/>
      <c r="CH15" s="676">
        <v>0.41666666666666669</v>
      </c>
      <c r="CI15" s="888"/>
      <c r="CJ15" s="888"/>
      <c r="CK15" s="888"/>
      <c r="CL15" s="888"/>
      <c r="CM15" s="888"/>
      <c r="CN15" s="888"/>
      <c r="CO15" s="888"/>
      <c r="CP15" s="384">
        <v>0.41666666666666669</v>
      </c>
      <c r="CQ15" s="412"/>
      <c r="CR15" s="51"/>
      <c r="CS15" s="51"/>
      <c r="CT15" s="51"/>
      <c r="CU15" s="51"/>
      <c r="CV15" s="51"/>
      <c r="CW15" s="51"/>
      <c r="CX15" s="344"/>
      <c r="CY15" s="676">
        <v>0.41666666666666669</v>
      </c>
      <c r="CZ15" s="888"/>
      <c r="DA15" s="888"/>
      <c r="DB15" s="888"/>
      <c r="DC15" s="888"/>
      <c r="DD15" s="888"/>
      <c r="DE15" s="888"/>
      <c r="DF15" s="903"/>
      <c r="DG15" s="889"/>
      <c r="DH15" s="889"/>
      <c r="DI15" s="889"/>
      <c r="DJ15" s="889"/>
      <c r="DK15" s="889"/>
      <c r="DL15" s="889"/>
      <c r="DM15" s="889"/>
      <c r="DN15" s="889"/>
      <c r="DO15" s="889"/>
      <c r="DP15" s="889"/>
      <c r="DQ15" s="889"/>
      <c r="DR15" s="889"/>
      <c r="DS15" s="889"/>
      <c r="DT15" s="889"/>
      <c r="DU15" s="889"/>
      <c r="DV15" s="889"/>
      <c r="DW15" s="889"/>
      <c r="DX15" s="889"/>
      <c r="DY15" s="889"/>
      <c r="DZ15" s="889"/>
      <c r="EA15" s="889"/>
      <c r="EB15" s="889"/>
      <c r="EC15" s="889"/>
      <c r="ED15" s="889"/>
      <c r="EE15" s="889"/>
      <c r="EF15" s="889"/>
      <c r="EG15" s="889"/>
      <c r="EH15" s="889"/>
      <c r="EI15" s="889"/>
      <c r="EJ15" s="889"/>
      <c r="EK15" s="889"/>
      <c r="EL15" s="889"/>
      <c r="EM15" s="889"/>
      <c r="EN15" s="889"/>
      <c r="EO15" s="889"/>
      <c r="EP15" s="889"/>
      <c r="EQ15" s="889"/>
      <c r="ER15" s="889"/>
      <c r="ES15" s="889"/>
      <c r="ET15" s="889"/>
      <c r="EU15" s="889"/>
      <c r="EV15" s="889"/>
      <c r="EW15" s="889"/>
      <c r="EX15" s="889"/>
      <c r="EY15" s="889"/>
      <c r="EZ15" s="889"/>
      <c r="FA15" s="889"/>
      <c r="FB15" s="889"/>
      <c r="FC15" s="889"/>
      <c r="FD15" s="889"/>
      <c r="FE15" s="889"/>
      <c r="FF15" s="889"/>
    </row>
    <row r="16" spans="1:162" s="886" customFormat="1" ht="12.75" customHeight="1" x14ac:dyDescent="0.2">
      <c r="A16" s="889"/>
      <c r="B16" s="889"/>
      <c r="C16" s="889"/>
      <c r="D16" s="889"/>
      <c r="E16" s="889"/>
      <c r="F16" s="889"/>
      <c r="G16" s="889"/>
      <c r="H16" s="889"/>
      <c r="I16" s="889"/>
      <c r="J16" s="889"/>
      <c r="K16" s="889"/>
      <c r="L16" s="889"/>
      <c r="M16" s="163">
        <v>0.42708333333333398</v>
      </c>
      <c r="N16" s="1987"/>
      <c r="O16" s="1989"/>
      <c r="P16" s="1992"/>
      <c r="Q16" s="1989"/>
      <c r="R16" s="51"/>
      <c r="S16" s="344"/>
      <c r="T16" s="352">
        <v>0.42708333333333398</v>
      </c>
      <c r="U16" s="2017"/>
      <c r="V16" s="2019"/>
      <c r="W16" s="2019"/>
      <c r="X16" s="2005"/>
      <c r="Y16"/>
      <c r="Z16"/>
      <c r="AA16" s="318">
        <v>0.42708333333333331</v>
      </c>
      <c r="AB16" s="1999"/>
      <c r="AC16" s="1954"/>
      <c r="AD16" s="1954"/>
      <c r="AE16" s="1954"/>
      <c r="AF16" s="1954"/>
      <c r="AG16" s="1954"/>
      <c r="AH16" s="1954"/>
      <c r="AI16" s="2000"/>
      <c r="AJ16" s="642">
        <v>0.42708333333333331</v>
      </c>
      <c r="AK16" s="412"/>
      <c r="AL16" s="51"/>
      <c r="AM16" s="51"/>
      <c r="AN16" s="51"/>
      <c r="AO16" s="51"/>
      <c r="AP16" s="344"/>
      <c r="AQ16" s="468"/>
      <c r="AR16" s="667">
        <v>0.42708333333333331</v>
      </c>
      <c r="AS16" s="161"/>
      <c r="AT16" s="313"/>
      <c r="AU16" s="313"/>
      <c r="AV16" s="313"/>
      <c r="AW16" s="312"/>
      <c r="AX16" s="312"/>
      <c r="AY16" s="312"/>
      <c r="AZ16" s="385"/>
      <c r="BA16" s="384">
        <v>0.42708333333333331</v>
      </c>
      <c r="BB16" s="997"/>
      <c r="BC16"/>
      <c r="BD16"/>
      <c r="BE16"/>
      <c r="BF16"/>
      <c r="BG16"/>
      <c r="BH16" s="312"/>
      <c r="BI16" s="667">
        <v>0.42708333333333331</v>
      </c>
      <c r="BJ16" s="901"/>
      <c r="BK16" s="312"/>
      <c r="BL16" s="312"/>
      <c r="BM16" s="371"/>
      <c r="BN16" s="371"/>
      <c r="BO16" s="902"/>
      <c r="BP16" s="304"/>
      <c r="BQ16" s="444"/>
      <c r="BR16" s="384">
        <v>0.42708333333333331</v>
      </c>
      <c r="BS16" s="412"/>
      <c r="BT16" s="51"/>
      <c r="BU16" s="51"/>
      <c r="BV16" s="51"/>
      <c r="BW16" s="51"/>
      <c r="BX16" s="344"/>
      <c r="BY16" s="412"/>
      <c r="BZ16" s="51"/>
      <c r="CA16" s="51"/>
      <c r="CB16" s="51"/>
      <c r="CC16" s="1980"/>
      <c r="CD16" s="1981"/>
      <c r="CE16" s="1982"/>
      <c r="CF16" s="51"/>
      <c r="CG16" s="344"/>
      <c r="CH16" s="676">
        <v>0.42708333333333331</v>
      </c>
      <c r="CI16" s="888"/>
      <c r="CJ16" s="888"/>
      <c r="CK16" s="888"/>
      <c r="CL16" s="888"/>
      <c r="CM16" s="888"/>
      <c r="CN16" s="888"/>
      <c r="CO16" s="888"/>
      <c r="CP16" s="384">
        <v>0.42708333333333331</v>
      </c>
      <c r="CQ16" s="412"/>
      <c r="CR16" s="51"/>
      <c r="CS16" s="51"/>
      <c r="CT16" s="51"/>
      <c r="CU16" s="51"/>
      <c r="CV16" s="51"/>
      <c r="CW16" s="51"/>
      <c r="CX16" s="344"/>
      <c r="CY16" s="676">
        <v>0.42708333333333331</v>
      </c>
      <c r="CZ16" s="888"/>
      <c r="DA16" s="888"/>
      <c r="DB16" s="888"/>
      <c r="DC16" s="888"/>
      <c r="DD16" s="888"/>
      <c r="DE16" s="888"/>
      <c r="DF16" s="903"/>
      <c r="DG16" s="889"/>
      <c r="DH16" s="889"/>
      <c r="DI16" s="889"/>
      <c r="DJ16" s="889"/>
      <c r="DK16" s="889"/>
      <c r="DL16" s="889"/>
      <c r="DM16" s="889"/>
      <c r="DN16" s="889"/>
      <c r="DO16" s="889"/>
      <c r="DP16" s="889"/>
      <c r="DQ16" s="889"/>
      <c r="DR16" s="889"/>
      <c r="DS16" s="889"/>
      <c r="DT16" s="889"/>
      <c r="DU16" s="889"/>
      <c r="DV16" s="889"/>
      <c r="DW16" s="889"/>
      <c r="DX16" s="889"/>
      <c r="DY16" s="889"/>
      <c r="DZ16" s="889"/>
      <c r="EA16" s="889"/>
      <c r="EB16" s="889"/>
      <c r="EC16" s="889"/>
      <c r="ED16" s="889"/>
      <c r="EE16" s="889"/>
      <c r="EF16" s="889"/>
      <c r="EG16" s="889"/>
      <c r="EH16" s="889"/>
      <c r="EI16" s="889"/>
      <c r="EJ16" s="889"/>
      <c r="EK16" s="889"/>
      <c r="EL16" s="889"/>
      <c r="EM16" s="889"/>
      <c r="EN16" s="889"/>
      <c r="EO16" s="889"/>
      <c r="EP16" s="889"/>
      <c r="EQ16" s="889"/>
      <c r="ER16" s="889"/>
      <c r="ES16" s="889"/>
      <c r="ET16" s="889"/>
      <c r="EU16" s="889"/>
      <c r="EV16" s="889"/>
      <c r="EW16" s="889"/>
      <c r="EX16" s="889"/>
      <c r="EY16" s="889"/>
      <c r="EZ16" s="889"/>
      <c r="FA16" s="889"/>
      <c r="FB16" s="889"/>
      <c r="FC16" s="889"/>
      <c r="FD16" s="889"/>
      <c r="FE16" s="889"/>
      <c r="FF16" s="889"/>
    </row>
    <row r="17" spans="1:162" s="886" customFormat="1" ht="12.75" customHeight="1" x14ac:dyDescent="0.2">
      <c r="A17" s="889"/>
      <c r="B17" s="889"/>
      <c r="C17" s="889"/>
      <c r="D17" s="889"/>
      <c r="E17" s="889"/>
      <c r="F17" s="889"/>
      <c r="G17" s="889"/>
      <c r="H17" s="889"/>
      <c r="I17" s="889"/>
      <c r="J17" s="889"/>
      <c r="K17" s="889"/>
      <c r="L17" s="889"/>
      <c r="M17" s="163">
        <v>0.4375</v>
      </c>
      <c r="N17" s="1987"/>
      <c r="O17" s="1989"/>
      <c r="P17" s="1992"/>
      <c r="Q17" s="1989"/>
      <c r="R17" s="51"/>
      <c r="S17" s="344"/>
      <c r="T17" s="352">
        <v>0.4375</v>
      </c>
      <c r="U17" s="2017"/>
      <c r="V17" s="2019"/>
      <c r="W17" s="2019"/>
      <c r="X17" s="2005"/>
      <c r="Y17"/>
      <c r="Z17"/>
      <c r="AA17" s="318">
        <v>0.4375</v>
      </c>
      <c r="AB17" s="1999"/>
      <c r="AC17" s="1954"/>
      <c r="AD17" s="1954"/>
      <c r="AE17" s="1954"/>
      <c r="AF17" s="1954"/>
      <c r="AG17" s="1954"/>
      <c r="AH17" s="1954"/>
      <c r="AI17" s="2000"/>
      <c r="AJ17" s="642">
        <v>0.4375</v>
      </c>
      <c r="AK17" s="412"/>
      <c r="AL17" s="51"/>
      <c r="AM17" s="51"/>
      <c r="AN17" s="51"/>
      <c r="AO17" s="51"/>
      <c r="AP17" s="344"/>
      <c r="AQ17" s="468"/>
      <c r="AR17" s="667">
        <v>0.4375</v>
      </c>
      <c r="AS17" s="161"/>
      <c r="AT17" s="313"/>
      <c r="AU17" s="313"/>
      <c r="AV17" s="313"/>
      <c r="AW17" s="312"/>
      <c r="AX17" s="312"/>
      <c r="AY17" s="312"/>
      <c r="AZ17" s="385"/>
      <c r="BA17" s="384">
        <v>0.4375</v>
      </c>
      <c r="BB17" s="997"/>
      <c r="BC17"/>
      <c r="BD17"/>
      <c r="BE17"/>
      <c r="BF17"/>
      <c r="BG17"/>
      <c r="BH17" s="312"/>
      <c r="BI17" s="667">
        <v>0.4375</v>
      </c>
      <c r="BJ17" s="331"/>
      <c r="BK17" s="331"/>
      <c r="BL17" s="331"/>
      <c r="BM17" s="371"/>
      <c r="BN17" s="371"/>
      <c r="BO17" s="902"/>
      <c r="BP17" s="304"/>
      <c r="BQ17" s="444"/>
      <c r="BR17" s="384">
        <v>0.4375</v>
      </c>
      <c r="BS17" s="412"/>
      <c r="BT17" s="51"/>
      <c r="BU17" s="51"/>
      <c r="BV17" s="51"/>
      <c r="BW17" s="51"/>
      <c r="BX17" s="344"/>
      <c r="BY17" s="412"/>
      <c r="BZ17" s="51"/>
      <c r="CA17" s="51"/>
      <c r="CB17" s="51"/>
      <c r="CC17" s="1980"/>
      <c r="CD17" s="1981"/>
      <c r="CE17" s="1982"/>
      <c r="CF17" s="51"/>
      <c r="CG17" s="344"/>
      <c r="CH17" s="676">
        <v>0.4375</v>
      </c>
      <c r="CI17" s="888"/>
      <c r="CJ17" s="888"/>
      <c r="CK17" s="888"/>
      <c r="CL17" s="888"/>
      <c r="CM17" s="888"/>
      <c r="CN17" s="888"/>
      <c r="CO17" s="888"/>
      <c r="CP17" s="384">
        <v>0.4375</v>
      </c>
      <c r="CQ17" s="412"/>
      <c r="CR17" s="51"/>
      <c r="CS17" s="51"/>
      <c r="CT17" s="51"/>
      <c r="CU17" s="51"/>
      <c r="CV17" s="51"/>
      <c r="CW17" s="51"/>
      <c r="CX17" s="344"/>
      <c r="CY17" s="676">
        <v>0.4375</v>
      </c>
      <c r="CZ17" s="888"/>
      <c r="DA17" s="888"/>
      <c r="DB17" s="888"/>
      <c r="DC17" s="888"/>
      <c r="DD17" s="888"/>
      <c r="DE17" s="888"/>
      <c r="DF17" s="903"/>
      <c r="DG17" s="889"/>
      <c r="DH17" s="889"/>
      <c r="DI17" s="889"/>
      <c r="DJ17" s="889"/>
      <c r="DK17" s="889"/>
      <c r="DL17" s="889"/>
      <c r="DM17" s="889"/>
      <c r="DN17" s="889"/>
      <c r="DO17" s="889"/>
      <c r="DP17" s="889"/>
      <c r="DQ17" s="889"/>
      <c r="DR17" s="889"/>
      <c r="DS17" s="889"/>
      <c r="DT17" s="889"/>
      <c r="DU17" s="889"/>
      <c r="DV17" s="889"/>
      <c r="DW17" s="889"/>
      <c r="DX17" s="889"/>
      <c r="DY17" s="889"/>
      <c r="DZ17" s="889"/>
      <c r="EA17" s="889"/>
      <c r="EB17" s="889"/>
      <c r="EC17" s="889"/>
      <c r="ED17" s="889"/>
      <c r="EE17" s="889"/>
      <c r="EF17" s="889"/>
      <c r="EG17" s="889"/>
      <c r="EH17" s="889"/>
      <c r="EI17" s="889"/>
      <c r="EJ17" s="889"/>
      <c r="EK17" s="889"/>
      <c r="EL17" s="889"/>
      <c r="EM17" s="889"/>
      <c r="EN17" s="889"/>
      <c r="EO17" s="889"/>
      <c r="EP17" s="889"/>
      <c r="EQ17" s="889"/>
      <c r="ER17" s="889"/>
      <c r="ES17" s="889"/>
      <c r="ET17" s="889"/>
      <c r="EU17" s="889"/>
      <c r="EV17" s="889"/>
      <c r="EW17" s="889"/>
      <c r="EX17" s="889"/>
      <c r="EY17" s="889"/>
      <c r="EZ17" s="889"/>
      <c r="FA17" s="889"/>
      <c r="FB17" s="889"/>
      <c r="FC17" s="889"/>
      <c r="FD17" s="889"/>
      <c r="FE17" s="889"/>
      <c r="FF17" s="889"/>
    </row>
    <row r="18" spans="1:162" s="886" customFormat="1" ht="12.75" customHeight="1" x14ac:dyDescent="0.2">
      <c r="A18" s="889"/>
      <c r="B18" s="889"/>
      <c r="C18" s="889"/>
      <c r="D18" s="889"/>
      <c r="E18" s="889"/>
      <c r="F18" s="889"/>
      <c r="G18" s="889"/>
      <c r="H18" s="889"/>
      <c r="I18" s="889"/>
      <c r="J18" s="889"/>
      <c r="K18" s="889"/>
      <c r="L18" s="889"/>
      <c r="M18" s="163">
        <v>0.44791666666666702</v>
      </c>
      <c r="N18" s="1987"/>
      <c r="O18" s="1989"/>
      <c r="P18" s="1992"/>
      <c r="Q18" s="1989"/>
      <c r="R18" s="51"/>
      <c r="S18" s="344"/>
      <c r="T18" s="352">
        <v>0.44791666666666702</v>
      </c>
      <c r="U18" s="2017"/>
      <c r="V18" s="2019"/>
      <c r="W18" s="2019"/>
      <c r="X18" s="2005"/>
      <c r="Y18"/>
      <c r="Z18"/>
      <c r="AA18" s="318">
        <v>0.44791666666666669</v>
      </c>
      <c r="AB18" s="1999"/>
      <c r="AC18" s="1954"/>
      <c r="AD18" s="1954"/>
      <c r="AE18" s="1954"/>
      <c r="AF18" s="1954"/>
      <c r="AG18" s="1954"/>
      <c r="AH18" s="1954"/>
      <c r="AI18" s="2000"/>
      <c r="AJ18" s="642">
        <v>0.44791666666666669</v>
      </c>
      <c r="AK18" s="412"/>
      <c r="AL18" s="51"/>
      <c r="AM18" s="51"/>
      <c r="AN18" s="51"/>
      <c r="AO18" s="51"/>
      <c r="AP18" s="344"/>
      <c r="AQ18" s="468"/>
      <c r="AR18" s="667">
        <v>0.44791666666666669</v>
      </c>
      <c r="AS18" s="161"/>
      <c r="AT18" s="313"/>
      <c r="AU18" s="313"/>
      <c r="AV18" s="313"/>
      <c r="AW18" s="312"/>
      <c r="AX18" s="313"/>
      <c r="AY18" s="313"/>
      <c r="AZ18" s="313"/>
      <c r="BA18" s="384">
        <v>0.44791666666666669</v>
      </c>
      <c r="BB18" s="997"/>
      <c r="BC18"/>
      <c r="BD18"/>
      <c r="BE18"/>
      <c r="BF18"/>
      <c r="BG18"/>
      <c r="BH18" s="312"/>
      <c r="BI18" s="667">
        <v>0.44791666666666669</v>
      </c>
      <c r="BJ18" s="331"/>
      <c r="BK18" s="331"/>
      <c r="BL18" s="331"/>
      <c r="BM18" s="371"/>
      <c r="BN18" s="371"/>
      <c r="BO18" s="902"/>
      <c r="BP18" s="304"/>
      <c r="BQ18" s="444"/>
      <c r="BR18" s="384">
        <v>0.44791666666666669</v>
      </c>
      <c r="BS18" s="412"/>
      <c r="BT18" s="51"/>
      <c r="BU18" s="51"/>
      <c r="BV18" s="51"/>
      <c r="BW18" s="51"/>
      <c r="BX18" s="344"/>
      <c r="BY18" s="412"/>
      <c r="BZ18" s="51"/>
      <c r="CA18" s="51"/>
      <c r="CB18" s="51"/>
      <c r="CC18" s="1980"/>
      <c r="CD18" s="1981"/>
      <c r="CE18" s="1982"/>
      <c r="CF18" s="51"/>
      <c r="CG18" s="344"/>
      <c r="CH18" s="676">
        <v>0.44791666666666669</v>
      </c>
      <c r="CI18" s="888"/>
      <c r="CJ18" s="888"/>
      <c r="CK18" s="888"/>
      <c r="CL18" s="888"/>
      <c r="CM18" s="888"/>
      <c r="CN18" s="888"/>
      <c r="CO18" s="888"/>
      <c r="CP18" s="384">
        <v>0.44791666666666669</v>
      </c>
      <c r="CQ18" s="412"/>
      <c r="CR18" s="51"/>
      <c r="CS18" s="51"/>
      <c r="CT18" s="51"/>
      <c r="CU18" s="51"/>
      <c r="CV18" s="51"/>
      <c r="CW18" s="51"/>
      <c r="CX18" s="344"/>
      <c r="CY18" s="676">
        <v>0.44791666666666669</v>
      </c>
      <c r="CZ18" s="888"/>
      <c r="DA18" s="888"/>
      <c r="DB18" s="888"/>
      <c r="DC18" s="888"/>
      <c r="DD18" s="888"/>
      <c r="DE18" s="888"/>
      <c r="DF18" s="903"/>
      <c r="DG18" s="889"/>
      <c r="DH18" s="889"/>
      <c r="DI18" s="889"/>
      <c r="DJ18" s="889"/>
      <c r="DK18" s="889"/>
      <c r="DL18" s="889"/>
      <c r="DM18" s="889"/>
      <c r="DN18" s="889"/>
      <c r="DO18" s="889"/>
      <c r="DP18" s="889"/>
      <c r="DQ18" s="889"/>
      <c r="DR18" s="889"/>
      <c r="DS18" s="889"/>
      <c r="DT18" s="889"/>
      <c r="DU18" s="889"/>
      <c r="DV18" s="889"/>
      <c r="DW18" s="889"/>
      <c r="DX18" s="889"/>
      <c r="DY18" s="889"/>
      <c r="DZ18" s="889"/>
      <c r="EA18" s="889"/>
      <c r="EB18" s="889"/>
      <c r="EC18" s="889"/>
      <c r="ED18" s="889"/>
      <c r="EE18" s="889"/>
      <c r="EF18" s="889"/>
      <c r="EG18" s="889"/>
      <c r="EH18" s="889"/>
      <c r="EI18" s="889"/>
      <c r="EJ18" s="889"/>
      <c r="EK18" s="889"/>
      <c r="EL18" s="889"/>
      <c r="EM18" s="889"/>
      <c r="EN18" s="889"/>
      <c r="EO18" s="889"/>
      <c r="EP18" s="889"/>
      <c r="EQ18" s="889"/>
      <c r="ER18" s="889"/>
      <c r="ES18" s="889"/>
      <c r="ET18" s="889"/>
      <c r="EU18" s="889"/>
      <c r="EV18" s="889"/>
      <c r="EW18" s="889"/>
      <c r="EX18" s="889"/>
      <c r="EY18" s="889"/>
      <c r="EZ18" s="889"/>
      <c r="FA18" s="889"/>
      <c r="FB18" s="889"/>
      <c r="FC18" s="889"/>
      <c r="FD18" s="889"/>
      <c r="FE18" s="889"/>
      <c r="FF18" s="889"/>
    </row>
    <row r="19" spans="1:162" s="886" customFormat="1" ht="12.75" customHeight="1" x14ac:dyDescent="0.2">
      <c r="A19" s="889"/>
      <c r="B19" s="889"/>
      <c r="C19" s="889"/>
      <c r="D19" s="889"/>
      <c r="E19" s="889"/>
      <c r="F19" s="889"/>
      <c r="G19" s="889"/>
      <c r="H19" s="889"/>
      <c r="I19" s="889"/>
      <c r="J19" s="889"/>
      <c r="K19" s="889"/>
      <c r="L19" s="889"/>
      <c r="M19" s="163">
        <v>0.45833333333333398</v>
      </c>
      <c r="N19" s="1987"/>
      <c r="O19" s="1989"/>
      <c r="P19" s="1992"/>
      <c r="Q19" s="1989"/>
      <c r="R19" s="51"/>
      <c r="S19" s="344"/>
      <c r="T19" s="352">
        <v>0.45833333333333398</v>
      </c>
      <c r="U19" s="2017"/>
      <c r="V19" s="2019"/>
      <c r="W19" s="2019"/>
      <c r="X19" s="2005"/>
      <c r="Y19"/>
      <c r="Z19"/>
      <c r="AA19" s="318">
        <v>0.45833333333333331</v>
      </c>
      <c r="AB19" s="1999"/>
      <c r="AC19" s="1954"/>
      <c r="AD19" s="1954"/>
      <c r="AE19" s="1954"/>
      <c r="AF19" s="1954"/>
      <c r="AG19" s="1954"/>
      <c r="AH19" s="1954"/>
      <c r="AI19" s="2000"/>
      <c r="AJ19" s="642">
        <v>0.45833333333333331</v>
      </c>
      <c r="AK19" s="412"/>
      <c r="AL19" s="51"/>
      <c r="AM19" s="51"/>
      <c r="AN19" s="51"/>
      <c r="AO19" s="51"/>
      <c r="AP19" s="344"/>
      <c r="AQ19" s="468"/>
      <c r="AR19" s="667">
        <v>0.45833333333333331</v>
      </c>
      <c r="AS19" s="161"/>
      <c r="AT19" s="312"/>
      <c r="AU19" s="312"/>
      <c r="AV19" s="307"/>
      <c r="AW19" s="312"/>
      <c r="AX19" s="331"/>
      <c r="AY19" s="331"/>
      <c r="AZ19" s="331"/>
      <c r="BA19" s="384">
        <v>0.45833333333333331</v>
      </c>
      <c r="BB19" s="997"/>
      <c r="BC19"/>
      <c r="BD19"/>
      <c r="BE19"/>
      <c r="BF19"/>
      <c r="BG19"/>
      <c r="BH19" s="312"/>
      <c r="BI19" s="667">
        <v>0.45833333333333331</v>
      </c>
      <c r="BJ19" s="161"/>
      <c r="BK19" s="161"/>
      <c r="BL19" s="161"/>
      <c r="BM19" s="371"/>
      <c r="BN19" s="371"/>
      <c r="BO19" s="902"/>
      <c r="BP19" s="304"/>
      <c r="BQ19" s="444"/>
      <c r="BR19" s="384">
        <v>0.45833333333333331</v>
      </c>
      <c r="BS19" s="412"/>
      <c r="BT19" s="51"/>
      <c r="BU19" s="51"/>
      <c r="BV19" s="51"/>
      <c r="BW19" s="51"/>
      <c r="BX19" s="344"/>
      <c r="BY19" s="412"/>
      <c r="BZ19" s="51"/>
      <c r="CA19" s="51"/>
      <c r="CB19" s="51"/>
      <c r="CC19" s="1980"/>
      <c r="CD19" s="1981"/>
      <c r="CE19" s="1982"/>
      <c r="CF19" s="51"/>
      <c r="CG19" s="344"/>
      <c r="CH19" s="676">
        <v>0.45833333333333331</v>
      </c>
      <c r="CI19" s="888"/>
      <c r="CJ19" s="888"/>
      <c r="CK19" s="888"/>
      <c r="CL19" s="888"/>
      <c r="CM19" s="888"/>
      <c r="CN19" s="888"/>
      <c r="CO19" s="888"/>
      <c r="CP19" s="384">
        <v>0.45833333333333331</v>
      </c>
      <c r="CQ19" s="412"/>
      <c r="CR19" s="51"/>
      <c r="CS19" s="51"/>
      <c r="CT19" s="51"/>
      <c r="CU19" s="51"/>
      <c r="CV19" s="51"/>
      <c r="CW19" s="51"/>
      <c r="CX19" s="344"/>
      <c r="CY19" s="676">
        <v>0.45833333333333331</v>
      </c>
      <c r="CZ19" s="888"/>
      <c r="DA19" s="888"/>
      <c r="DB19" s="888"/>
      <c r="DC19" s="888"/>
      <c r="DD19" s="888"/>
      <c r="DE19" s="888"/>
      <c r="DF19" s="903"/>
      <c r="DG19" s="889"/>
      <c r="DH19" s="889"/>
      <c r="DI19" s="889"/>
      <c r="DJ19" s="889"/>
      <c r="DK19" s="889"/>
      <c r="DL19" s="889"/>
      <c r="DM19" s="889"/>
      <c r="DN19" s="889"/>
      <c r="DO19" s="889"/>
      <c r="DP19" s="889"/>
      <c r="DQ19" s="889"/>
      <c r="DR19" s="889"/>
      <c r="DS19" s="889"/>
      <c r="DT19" s="889"/>
      <c r="DU19" s="889"/>
      <c r="DV19" s="889"/>
      <c r="DW19" s="889"/>
      <c r="DX19" s="889"/>
      <c r="DY19" s="889"/>
      <c r="DZ19" s="889"/>
      <c r="EA19" s="889"/>
      <c r="EB19" s="889"/>
      <c r="EC19" s="889"/>
      <c r="ED19" s="889"/>
      <c r="EE19" s="889"/>
      <c r="EF19" s="889"/>
      <c r="EG19" s="889"/>
      <c r="EH19" s="889"/>
      <c r="EI19" s="889"/>
      <c r="EJ19" s="889"/>
      <c r="EK19" s="889"/>
      <c r="EL19" s="889"/>
      <c r="EM19" s="889"/>
      <c r="EN19" s="889"/>
      <c r="EO19" s="889"/>
      <c r="EP19" s="889"/>
      <c r="EQ19" s="889"/>
      <c r="ER19" s="889"/>
      <c r="ES19" s="889"/>
      <c r="ET19" s="889"/>
      <c r="EU19" s="889"/>
      <c r="EV19" s="889"/>
      <c r="EW19" s="889"/>
      <c r="EX19" s="889"/>
      <c r="EY19" s="889"/>
      <c r="EZ19" s="889"/>
      <c r="FA19" s="889"/>
      <c r="FB19" s="889"/>
      <c r="FC19" s="889"/>
      <c r="FD19" s="889"/>
      <c r="FE19" s="889"/>
      <c r="FF19" s="889"/>
    </row>
    <row r="20" spans="1:162" s="886" customFormat="1" ht="12.75" customHeight="1" x14ac:dyDescent="0.2">
      <c r="A20" s="889"/>
      <c r="B20" s="889"/>
      <c r="C20" s="889"/>
      <c r="D20" s="889"/>
      <c r="E20" s="889"/>
      <c r="F20" s="889"/>
      <c r="G20" s="889"/>
      <c r="H20" s="889"/>
      <c r="I20" s="889"/>
      <c r="J20" s="889"/>
      <c r="K20" s="889"/>
      <c r="L20" s="889"/>
      <c r="M20" s="163">
        <v>0.46875</v>
      </c>
      <c r="N20" s="1987"/>
      <c r="O20" s="1989"/>
      <c r="P20" s="1992"/>
      <c r="Q20" s="1989"/>
      <c r="R20" s="51"/>
      <c r="S20" s="344"/>
      <c r="T20" s="352">
        <v>0.46875</v>
      </c>
      <c r="U20" s="2017"/>
      <c r="V20" s="2019"/>
      <c r="W20" s="2019"/>
      <c r="X20" s="2005"/>
      <c r="Y20"/>
      <c r="Z20"/>
      <c r="AA20" s="318">
        <v>0.46875</v>
      </c>
      <c r="AB20" s="1999"/>
      <c r="AC20" s="1954"/>
      <c r="AD20" s="1954"/>
      <c r="AE20" s="1954"/>
      <c r="AF20" s="1954"/>
      <c r="AG20" s="1954"/>
      <c r="AH20" s="1954"/>
      <c r="AI20" s="2000"/>
      <c r="AJ20" s="642">
        <v>0.46875</v>
      </c>
      <c r="AK20" s="412"/>
      <c r="AL20" s="51"/>
      <c r="AM20" s="51"/>
      <c r="AN20" s="51"/>
      <c r="AO20" s="51"/>
      <c r="AP20" s="344"/>
      <c r="AQ20" s="468"/>
      <c r="AR20" s="667">
        <v>0.46875</v>
      </c>
      <c r="AS20" s="161"/>
      <c r="AT20" s="312"/>
      <c r="AU20" s="312"/>
      <c r="AV20" s="307"/>
      <c r="AW20" s="307"/>
      <c r="AX20" s="313"/>
      <c r="AY20" s="313"/>
      <c r="AZ20" s="313"/>
      <c r="BA20" s="384">
        <v>0.46875</v>
      </c>
      <c r="BB20" s="997"/>
      <c r="BC20"/>
      <c r="BD20"/>
      <c r="BE20"/>
      <c r="BF20"/>
      <c r="BG20"/>
      <c r="BH20" s="307"/>
      <c r="BI20" s="667">
        <v>0.46875</v>
      </c>
      <c r="BJ20" s="161"/>
      <c r="BK20" s="161"/>
      <c r="BL20" s="161"/>
      <c r="BM20" s="371"/>
      <c r="BN20" s="371"/>
      <c r="BO20" s="902"/>
      <c r="BP20" s="304"/>
      <c r="BQ20" s="444"/>
      <c r="BR20" s="384">
        <v>0.46875</v>
      </c>
      <c r="BS20" s="412"/>
      <c r="BT20" s="51"/>
      <c r="BU20" s="51"/>
      <c r="BV20" s="51"/>
      <c r="BW20" s="51"/>
      <c r="BX20" s="344"/>
      <c r="BY20" s="412"/>
      <c r="BZ20" s="51"/>
      <c r="CA20" s="51"/>
      <c r="CB20" s="51"/>
      <c r="CC20" s="1980"/>
      <c r="CD20" s="1981"/>
      <c r="CE20" s="1982"/>
      <c r="CF20" s="51"/>
      <c r="CG20" s="344"/>
      <c r="CH20" s="676">
        <v>0.46875</v>
      </c>
      <c r="CI20" s="888"/>
      <c r="CJ20" s="888"/>
      <c r="CK20" s="888"/>
      <c r="CL20" s="888"/>
      <c r="CM20" s="888"/>
      <c r="CN20" s="888"/>
      <c r="CO20" s="888"/>
      <c r="CP20" s="384">
        <v>0.46875</v>
      </c>
      <c r="CQ20" s="412"/>
      <c r="CR20" s="51"/>
      <c r="CS20" s="51"/>
      <c r="CT20" s="51"/>
      <c r="CU20" s="51"/>
      <c r="CV20" s="51"/>
      <c r="CW20" s="51"/>
      <c r="CX20" s="344"/>
      <c r="CY20" s="676">
        <v>0.46875</v>
      </c>
      <c r="CZ20" s="888"/>
      <c r="DA20" s="888"/>
      <c r="DB20" s="888"/>
      <c r="DC20" s="888"/>
      <c r="DD20" s="888"/>
      <c r="DE20" s="888"/>
      <c r="DF20" s="903"/>
      <c r="DG20" s="889"/>
      <c r="DH20" s="889"/>
      <c r="DI20" s="889"/>
      <c r="DJ20" s="889"/>
      <c r="DK20" s="889"/>
      <c r="DL20" s="889"/>
      <c r="DM20" s="889"/>
      <c r="DN20" s="889"/>
      <c r="DO20" s="889"/>
      <c r="DP20" s="889"/>
      <c r="DQ20" s="889"/>
      <c r="DR20" s="889"/>
      <c r="DS20" s="889"/>
      <c r="DT20" s="889"/>
      <c r="DU20" s="889"/>
      <c r="DV20" s="889"/>
      <c r="DW20" s="889"/>
      <c r="DX20" s="889"/>
      <c r="DY20" s="889"/>
      <c r="DZ20" s="889"/>
      <c r="EA20" s="889"/>
      <c r="EB20" s="889"/>
      <c r="EC20" s="889"/>
      <c r="ED20" s="889"/>
      <c r="EE20" s="889"/>
      <c r="EF20" s="889"/>
      <c r="EG20" s="889"/>
      <c r="EH20" s="889"/>
      <c r="EI20" s="889"/>
      <c r="EJ20" s="889"/>
      <c r="EK20" s="889"/>
      <c r="EL20" s="889"/>
      <c r="EM20" s="889"/>
      <c r="EN20" s="889"/>
      <c r="EO20" s="889"/>
      <c r="EP20" s="889"/>
      <c r="EQ20" s="889"/>
      <c r="ER20" s="889"/>
      <c r="ES20" s="889"/>
      <c r="ET20" s="889"/>
      <c r="EU20" s="889"/>
      <c r="EV20" s="889"/>
      <c r="EW20" s="889"/>
      <c r="EX20" s="889"/>
      <c r="EY20" s="889"/>
      <c r="EZ20" s="889"/>
      <c r="FA20" s="889"/>
      <c r="FB20" s="889"/>
      <c r="FC20" s="889"/>
      <c r="FD20" s="889"/>
      <c r="FE20" s="889"/>
      <c r="FF20" s="889"/>
    </row>
    <row r="21" spans="1:162" s="886" customFormat="1" ht="12.75" customHeight="1" x14ac:dyDescent="0.2">
      <c r="A21" s="889"/>
      <c r="B21" s="889"/>
      <c r="C21" s="889"/>
      <c r="D21" s="889"/>
      <c r="E21" s="889"/>
      <c r="F21" s="889"/>
      <c r="G21" s="889"/>
      <c r="H21" s="889"/>
      <c r="I21" s="889"/>
      <c r="J21" s="889"/>
      <c r="K21" s="889"/>
      <c r="L21" s="889"/>
      <c r="M21" s="163">
        <v>0.47916666666666702</v>
      </c>
      <c r="N21" s="1987"/>
      <c r="O21" s="1989"/>
      <c r="P21" s="1992"/>
      <c r="Q21" s="1989"/>
      <c r="R21" s="51"/>
      <c r="S21" s="344"/>
      <c r="T21" s="352">
        <v>0.47916666666666702</v>
      </c>
      <c r="U21" s="2017"/>
      <c r="V21" s="2019"/>
      <c r="W21" s="2019"/>
      <c r="X21" s="2005"/>
      <c r="Y21"/>
      <c r="Z21"/>
      <c r="AA21" s="318">
        <v>0.47916666666666669</v>
      </c>
      <c r="AB21" s="1999"/>
      <c r="AC21" s="1954"/>
      <c r="AD21" s="1954"/>
      <c r="AE21" s="1954"/>
      <c r="AF21" s="1954"/>
      <c r="AG21" s="1954"/>
      <c r="AH21" s="1954"/>
      <c r="AI21" s="2000"/>
      <c r="AJ21" s="642">
        <v>0.47916666666666669</v>
      </c>
      <c r="AK21" s="412"/>
      <c r="AL21" s="51"/>
      <c r="AM21" s="51"/>
      <c r="AN21" s="51"/>
      <c r="AO21" s="51"/>
      <c r="AP21" s="344"/>
      <c r="AQ21" s="468"/>
      <c r="AR21" s="667">
        <v>0.47916666666666669</v>
      </c>
      <c r="AS21" s="161"/>
      <c r="AT21" s="312"/>
      <c r="AU21" s="312"/>
      <c r="AV21" s="312"/>
      <c r="AW21" s="307"/>
      <c r="AX21" s="313"/>
      <c r="AY21" s="313"/>
      <c r="AZ21" s="313"/>
      <c r="BA21" s="384">
        <v>0.47916666666666669</v>
      </c>
      <c r="BB21" s="997"/>
      <c r="BC21"/>
      <c r="BD21"/>
      <c r="BE21"/>
      <c r="BF21"/>
      <c r="BG21"/>
      <c r="BH21" s="307"/>
      <c r="BI21" s="667">
        <v>0.47916666666666669</v>
      </c>
      <c r="BJ21" s="161"/>
      <c r="BK21" s="161"/>
      <c r="BL21" s="161"/>
      <c r="BM21" s="371"/>
      <c r="BN21" s="371"/>
      <c r="BO21" s="902"/>
      <c r="BP21" s="371"/>
      <c r="BQ21" s="444"/>
      <c r="BR21" s="384">
        <v>0.47916666666666669</v>
      </c>
      <c r="BS21" s="412"/>
      <c r="BT21" s="51"/>
      <c r="BU21" s="51"/>
      <c r="BV21" s="51"/>
      <c r="BW21" s="51"/>
      <c r="BX21" s="344"/>
      <c r="BY21" s="412"/>
      <c r="BZ21" s="51"/>
      <c r="CA21" s="51"/>
      <c r="CB21" s="51"/>
      <c r="CC21" s="1980"/>
      <c r="CD21" s="1981"/>
      <c r="CE21" s="1982"/>
      <c r="CF21" s="51"/>
      <c r="CG21" s="344"/>
      <c r="CH21" s="676">
        <v>0.47916666666666669</v>
      </c>
      <c r="CI21" s="888"/>
      <c r="CJ21" s="888"/>
      <c r="CK21" s="888"/>
      <c r="CL21" s="888"/>
      <c r="CM21" s="888"/>
      <c r="CN21" s="888"/>
      <c r="CO21" s="888"/>
      <c r="CP21" s="384">
        <v>0.47916666666666669</v>
      </c>
      <c r="CQ21" s="412"/>
      <c r="CR21" s="51"/>
      <c r="CS21" s="51"/>
      <c r="CT21" s="51"/>
      <c r="CU21" s="51"/>
      <c r="CV21" s="51"/>
      <c r="CW21" s="51"/>
      <c r="CX21" s="344"/>
      <c r="CY21" s="676">
        <v>0.47916666666666669</v>
      </c>
      <c r="CZ21" s="888"/>
      <c r="DA21" s="888"/>
      <c r="DB21" s="888"/>
      <c r="DC21" s="888"/>
      <c r="DD21" s="888"/>
      <c r="DE21" s="888"/>
      <c r="DF21" s="903"/>
      <c r="DG21" s="889"/>
      <c r="DH21" s="889"/>
      <c r="DI21" s="889"/>
      <c r="DJ21" s="889"/>
      <c r="DK21" s="889"/>
      <c r="DL21" s="889"/>
      <c r="DM21" s="889"/>
      <c r="DN21" s="889"/>
      <c r="DO21" s="889"/>
      <c r="DP21" s="889"/>
      <c r="DQ21" s="889"/>
      <c r="DR21" s="889"/>
      <c r="DS21" s="889"/>
      <c r="DT21" s="889"/>
      <c r="DU21" s="889"/>
      <c r="DV21" s="889"/>
      <c r="DW21" s="889"/>
      <c r="DX21" s="889"/>
      <c r="DY21" s="889"/>
      <c r="DZ21" s="889"/>
      <c r="EA21" s="889"/>
      <c r="EB21" s="889"/>
      <c r="EC21" s="889"/>
      <c r="ED21" s="889"/>
      <c r="EE21" s="889"/>
      <c r="EF21" s="889"/>
      <c r="EG21" s="889"/>
      <c r="EH21" s="889"/>
      <c r="EI21" s="889"/>
      <c r="EJ21" s="889"/>
      <c r="EK21" s="889"/>
      <c r="EL21" s="889"/>
      <c r="EM21" s="889"/>
      <c r="EN21" s="889"/>
      <c r="EO21" s="889"/>
      <c r="EP21" s="889"/>
      <c r="EQ21" s="889"/>
      <c r="ER21" s="889"/>
      <c r="ES21" s="889"/>
      <c r="ET21" s="889"/>
      <c r="EU21" s="889"/>
      <c r="EV21" s="889"/>
      <c r="EW21" s="889"/>
      <c r="EX21" s="889"/>
      <c r="EY21" s="889"/>
      <c r="EZ21" s="889"/>
      <c r="FA21" s="889"/>
      <c r="FB21" s="889"/>
      <c r="FC21" s="889"/>
      <c r="FD21" s="889"/>
      <c r="FE21" s="889"/>
      <c r="FF21" s="889"/>
    </row>
    <row r="22" spans="1:162" s="886" customFormat="1" ht="12.75" customHeight="1" thickBot="1" x14ac:dyDescent="0.25">
      <c r="A22" s="889"/>
      <c r="B22" s="889"/>
      <c r="C22" s="889"/>
      <c r="D22" s="889"/>
      <c r="E22" s="889"/>
      <c r="F22" s="889"/>
      <c r="G22" s="889"/>
      <c r="H22" s="889"/>
      <c r="I22" s="889"/>
      <c r="J22" s="889"/>
      <c r="K22" s="889"/>
      <c r="L22" s="889"/>
      <c r="M22" s="163">
        <v>0.48958333333333398</v>
      </c>
      <c r="N22" s="1987"/>
      <c r="O22" s="1989"/>
      <c r="P22" s="1992"/>
      <c r="Q22" s="1989"/>
      <c r="R22" s="51"/>
      <c r="S22" s="344"/>
      <c r="T22" s="352">
        <v>0.48958333333333398</v>
      </c>
      <c r="U22" s="2017"/>
      <c r="V22" s="2019"/>
      <c r="W22" s="2019"/>
      <c r="X22" s="2005"/>
      <c r="Y22"/>
      <c r="Z22"/>
      <c r="AA22" s="318">
        <v>0.48958333333333331</v>
      </c>
      <c r="AB22" s="1999"/>
      <c r="AC22" s="1954"/>
      <c r="AD22" s="1954"/>
      <c r="AE22" s="1954"/>
      <c r="AF22" s="1954"/>
      <c r="AG22" s="1954"/>
      <c r="AH22" s="1954"/>
      <c r="AI22" s="2000"/>
      <c r="AJ22" s="642">
        <v>0.48958333333333331</v>
      </c>
      <c r="AK22" s="412"/>
      <c r="AL22" s="51"/>
      <c r="AM22" s="51"/>
      <c r="AN22" s="51"/>
      <c r="AO22" s="51"/>
      <c r="AP22" s="344"/>
      <c r="AQ22" s="468"/>
      <c r="AR22" s="667">
        <v>0.48958333333333331</v>
      </c>
      <c r="AS22" s="161"/>
      <c r="AT22" s="312"/>
      <c r="AU22" s="312"/>
      <c r="AV22" s="312"/>
      <c r="AW22" s="307"/>
      <c r="AX22" s="313"/>
      <c r="AY22" s="313"/>
      <c r="AZ22" s="313"/>
      <c r="BA22" s="384">
        <v>0.48958333333333331</v>
      </c>
      <c r="BB22" s="997"/>
      <c r="BC22"/>
      <c r="BD22"/>
      <c r="BE22"/>
      <c r="BF22"/>
      <c r="BG22"/>
      <c r="BH22" s="307"/>
      <c r="BI22" s="667">
        <v>0.48958333333333331</v>
      </c>
      <c r="BJ22" s="161"/>
      <c r="BK22" s="161"/>
      <c r="BL22" s="161"/>
      <c r="BM22" s="371"/>
      <c r="BN22" s="371"/>
      <c r="BO22" s="902"/>
      <c r="BP22" s="371"/>
      <c r="BQ22" s="444"/>
      <c r="BR22" s="384">
        <v>0.48958333333333331</v>
      </c>
      <c r="BS22" s="412"/>
      <c r="BT22" s="51"/>
      <c r="BU22" s="51"/>
      <c r="BV22" s="51"/>
      <c r="BW22" s="51"/>
      <c r="BX22" s="344"/>
      <c r="BY22" s="412"/>
      <c r="BZ22" s="51"/>
      <c r="CA22" s="51"/>
      <c r="CB22" s="51"/>
      <c r="CC22" s="1983"/>
      <c r="CD22" s="1984"/>
      <c r="CE22" s="1985"/>
      <c r="CF22" s="51"/>
      <c r="CG22" s="344"/>
      <c r="CH22" s="676">
        <v>0.48958333333333331</v>
      </c>
      <c r="CI22" s="888"/>
      <c r="CJ22" s="888"/>
      <c r="CK22" s="888"/>
      <c r="CL22" s="888"/>
      <c r="CM22" s="888"/>
      <c r="CN22" s="888"/>
      <c r="CO22" s="888"/>
      <c r="CP22" s="384">
        <v>0.48958333333333331</v>
      </c>
      <c r="CQ22" s="412"/>
      <c r="CR22" s="51"/>
      <c r="CS22" s="51"/>
      <c r="CT22" s="51"/>
      <c r="CU22" s="51"/>
      <c r="CV22" s="51"/>
      <c r="CW22" s="51"/>
      <c r="CX22" s="344"/>
      <c r="CY22" s="676">
        <v>0.48958333333333331</v>
      </c>
      <c r="CZ22" s="888"/>
      <c r="DA22" s="888"/>
      <c r="DB22" s="888"/>
      <c r="DC22" s="888"/>
      <c r="DD22" s="888"/>
      <c r="DE22" s="888"/>
      <c r="DF22" s="903"/>
      <c r="DG22" s="889"/>
      <c r="DH22" s="889"/>
      <c r="DI22" s="889"/>
      <c r="DJ22" s="889"/>
      <c r="DK22" s="889"/>
      <c r="DL22" s="889"/>
      <c r="DM22" s="889"/>
      <c r="DN22" s="889"/>
      <c r="DO22" s="889"/>
      <c r="DP22" s="889"/>
      <c r="DQ22" s="889"/>
      <c r="DR22" s="889"/>
      <c r="DS22" s="889"/>
      <c r="DT22" s="889"/>
      <c r="DU22" s="889"/>
      <c r="DV22" s="889"/>
      <c r="DW22" s="889"/>
      <c r="DX22" s="889"/>
      <c r="DY22" s="889"/>
      <c r="DZ22" s="889"/>
      <c r="EA22" s="889"/>
      <c r="EB22" s="889"/>
      <c r="EC22" s="889"/>
      <c r="ED22" s="889"/>
      <c r="EE22" s="889"/>
      <c r="EF22" s="889"/>
      <c r="EG22" s="889"/>
      <c r="EH22" s="889"/>
      <c r="EI22" s="889"/>
      <c r="EJ22" s="889"/>
      <c r="EK22" s="889"/>
      <c r="EL22" s="889"/>
      <c r="EM22" s="889"/>
      <c r="EN22" s="889"/>
      <c r="EO22" s="889"/>
      <c r="EP22" s="889"/>
      <c r="EQ22" s="889"/>
      <c r="ER22" s="889"/>
      <c r="ES22" s="889"/>
      <c r="ET22" s="889"/>
      <c r="EU22" s="889"/>
      <c r="EV22" s="889"/>
      <c r="EW22" s="889"/>
      <c r="EX22" s="889"/>
      <c r="EY22" s="889"/>
      <c r="EZ22" s="889"/>
      <c r="FA22" s="889"/>
      <c r="FB22" s="889"/>
      <c r="FC22" s="889"/>
      <c r="FD22" s="889"/>
      <c r="FE22" s="889"/>
      <c r="FF22" s="889"/>
    </row>
    <row r="23" spans="1:162" s="886" customFormat="1" ht="12.75" customHeight="1" x14ac:dyDescent="0.2">
      <c r="A23" s="889"/>
      <c r="B23" s="889"/>
      <c r="C23" s="889"/>
      <c r="D23" s="889"/>
      <c r="E23" s="889"/>
      <c r="F23" s="889"/>
      <c r="G23" s="889"/>
      <c r="H23" s="889"/>
      <c r="I23" s="889"/>
      <c r="J23" s="889"/>
      <c r="K23" s="889"/>
      <c r="L23" s="889"/>
      <c r="M23" s="163">
        <v>0.5</v>
      </c>
      <c r="N23" s="1988"/>
      <c r="O23" s="1990"/>
      <c r="P23" s="1992"/>
      <c r="Q23" s="1989"/>
      <c r="R23" s="51"/>
      <c r="S23" s="344"/>
      <c r="T23" s="352">
        <v>0.5</v>
      </c>
      <c r="U23" s="2018"/>
      <c r="V23" s="2020"/>
      <c r="W23" s="2020"/>
      <c r="X23" s="2006"/>
      <c r="Y23"/>
      <c r="Z23"/>
      <c r="AA23" s="318">
        <v>0.5</v>
      </c>
      <c r="AB23" s="1999"/>
      <c r="AC23" s="1954"/>
      <c r="AD23" s="1954"/>
      <c r="AE23" s="1954"/>
      <c r="AF23" s="1954"/>
      <c r="AG23" s="1954"/>
      <c r="AH23" s="1954"/>
      <c r="AI23" s="2000"/>
      <c r="AJ23" s="642">
        <v>0.5</v>
      </c>
      <c r="AK23" s="412"/>
      <c r="AL23" s="51"/>
      <c r="AM23" s="51"/>
      <c r="AN23" s="51"/>
      <c r="AO23" s="51"/>
      <c r="AP23" s="344"/>
      <c r="AQ23" s="468"/>
      <c r="AR23" s="667">
        <v>0.5</v>
      </c>
      <c r="AS23" s="161"/>
      <c r="AT23" s="312"/>
      <c r="AU23" s="312"/>
      <c r="AV23" s="312"/>
      <c r="AW23" s="307"/>
      <c r="AX23" s="313"/>
      <c r="AY23" s="313"/>
      <c r="AZ23" s="313"/>
      <c r="BA23" s="384">
        <v>0.5</v>
      </c>
      <c r="BB23" s="997"/>
      <c r="BC23"/>
      <c r="BD23"/>
      <c r="BE23"/>
      <c r="BF23"/>
      <c r="BG23"/>
      <c r="BH23" s="307"/>
      <c r="BI23" s="667">
        <v>0.5</v>
      </c>
      <c r="BJ23" s="161"/>
      <c r="BK23" s="161"/>
      <c r="BL23" s="161"/>
      <c r="BM23" s="371"/>
      <c r="BN23" s="371"/>
      <c r="BO23" s="902"/>
      <c r="BP23" s="371"/>
      <c r="BQ23" s="444"/>
      <c r="BR23" s="384">
        <v>0.5</v>
      </c>
      <c r="BS23" s="412"/>
      <c r="BT23" s="51"/>
      <c r="BU23" s="51"/>
      <c r="BV23" s="51"/>
      <c r="BW23" s="51"/>
      <c r="BX23" s="344"/>
      <c r="BY23" s="412"/>
      <c r="BZ23" s="51"/>
      <c r="CA23" s="51"/>
      <c r="CB23" s="51"/>
      <c r="CC23" s="51"/>
      <c r="CD23" s="51"/>
      <c r="CE23" s="51"/>
      <c r="CF23" s="51"/>
      <c r="CG23" s="344"/>
      <c r="CH23" s="676">
        <v>0.5</v>
      </c>
      <c r="CI23" s="888"/>
      <c r="CJ23" s="888"/>
      <c r="CK23" s="888"/>
      <c r="CL23" s="888"/>
      <c r="CM23" s="888"/>
      <c r="CN23" s="888"/>
      <c r="CO23" s="888"/>
      <c r="CP23" s="384">
        <v>0.5</v>
      </c>
      <c r="CQ23" s="412"/>
      <c r="CR23" s="51"/>
      <c r="CS23" s="51"/>
      <c r="CT23" s="51"/>
      <c r="CU23" s="51"/>
      <c r="CV23" s="51"/>
      <c r="CW23" s="51"/>
      <c r="CX23" s="344"/>
      <c r="CY23" s="676">
        <v>0.5</v>
      </c>
      <c r="CZ23" s="888"/>
      <c r="DA23" s="888"/>
      <c r="DB23" s="888"/>
      <c r="DC23" s="888"/>
      <c r="DD23" s="888"/>
      <c r="DE23" s="888"/>
      <c r="DF23" s="903"/>
      <c r="DG23" s="889"/>
      <c r="DH23" s="889"/>
      <c r="DI23" s="889"/>
      <c r="DJ23" s="889"/>
      <c r="DK23" s="889"/>
      <c r="DL23" s="889"/>
      <c r="DM23" s="889"/>
      <c r="DN23" s="889"/>
      <c r="DO23" s="889"/>
      <c r="DP23" s="889"/>
      <c r="DQ23" s="889"/>
      <c r="DR23" s="889"/>
      <c r="DS23" s="889"/>
      <c r="DT23" s="889"/>
      <c r="DU23" s="889"/>
      <c r="DV23" s="889"/>
      <c r="DW23" s="889"/>
      <c r="DX23" s="889"/>
      <c r="DY23" s="889"/>
      <c r="DZ23" s="889"/>
      <c r="EA23" s="889"/>
      <c r="EB23" s="889"/>
      <c r="EC23" s="889"/>
      <c r="ED23" s="889"/>
      <c r="EE23" s="889"/>
      <c r="EF23" s="889"/>
      <c r="EG23" s="889"/>
      <c r="EH23" s="889"/>
      <c r="EI23" s="889"/>
      <c r="EJ23" s="889"/>
      <c r="EK23" s="889"/>
      <c r="EL23" s="889"/>
      <c r="EM23" s="889"/>
      <c r="EN23" s="889"/>
      <c r="EO23" s="889"/>
      <c r="EP23" s="889"/>
      <c r="EQ23" s="889"/>
      <c r="ER23" s="889"/>
      <c r="ES23" s="889"/>
      <c r="ET23" s="889"/>
      <c r="EU23" s="889"/>
      <c r="EV23" s="889"/>
      <c r="EW23" s="889"/>
      <c r="EX23" s="889"/>
      <c r="EY23" s="889"/>
      <c r="EZ23" s="889"/>
      <c r="FA23" s="889"/>
      <c r="FB23" s="889"/>
      <c r="FC23" s="889"/>
      <c r="FD23" s="889"/>
      <c r="FE23" s="889"/>
      <c r="FF23" s="889"/>
    </row>
    <row r="24" spans="1:162" s="886" customFormat="1" ht="12.75" customHeight="1" x14ac:dyDescent="0.2">
      <c r="A24" s="889"/>
      <c r="B24" s="889"/>
      <c r="C24" s="889"/>
      <c r="D24" s="889"/>
      <c r="E24" s="889"/>
      <c r="F24" s="889"/>
      <c r="G24" s="889"/>
      <c r="H24" s="889"/>
      <c r="I24" s="889"/>
      <c r="J24" s="889"/>
      <c r="K24" s="889"/>
      <c r="L24" s="889"/>
      <c r="M24" s="163">
        <v>0.51041666666666696</v>
      </c>
      <c r="N24" s="924"/>
      <c r="O24" s="923"/>
      <c r="P24" s="923"/>
      <c r="Q24" s="923"/>
      <c r="R24" s="51"/>
      <c r="S24" s="344"/>
      <c r="T24" s="352">
        <v>0.51041666666666696</v>
      </c>
      <c r="U24" s="162"/>
      <c r="V24" s="162"/>
      <c r="W24" s="162"/>
      <c r="X24"/>
      <c r="Y24"/>
      <c r="Z24"/>
      <c r="AA24" s="318">
        <v>0.51041666666666663</v>
      </c>
      <c r="AB24" s="1999"/>
      <c r="AC24" s="1954"/>
      <c r="AD24" s="1954"/>
      <c r="AE24" s="1954"/>
      <c r="AF24" s="1954"/>
      <c r="AG24" s="1954"/>
      <c r="AH24" s="1954"/>
      <c r="AI24" s="2000"/>
      <c r="AJ24" s="642">
        <v>0.51041666666666663</v>
      </c>
      <c r="AK24" s="412"/>
      <c r="AL24" s="51"/>
      <c r="AM24" s="51"/>
      <c r="AN24" s="51"/>
      <c r="AO24" s="51"/>
      <c r="AP24" s="344"/>
      <c r="AQ24" s="468"/>
      <c r="AR24" s="667">
        <v>0.51041666666666663</v>
      </c>
      <c r="AS24" s="161"/>
      <c r="AT24" s="312"/>
      <c r="AU24" s="312"/>
      <c r="AV24" s="307"/>
      <c r="AW24"/>
      <c r="AX24" s="313"/>
      <c r="AY24" s="313"/>
      <c r="AZ24" s="313"/>
      <c r="BA24" s="384">
        <v>0.51041666666666663</v>
      </c>
      <c r="BB24" s="997"/>
      <c r="BC24"/>
      <c r="BD24"/>
      <c r="BE24"/>
      <c r="BF24"/>
      <c r="BG24"/>
      <c r="BH24" s="307"/>
      <c r="BI24" s="667">
        <v>0.51041666666666663</v>
      </c>
      <c r="BJ24" s="161"/>
      <c r="BK24" s="161"/>
      <c r="BL24" s="161"/>
      <c r="BM24" s="371"/>
      <c r="BN24" s="371"/>
      <c r="BO24" s="902"/>
      <c r="BP24" s="371"/>
      <c r="BQ24" s="444"/>
      <c r="BR24" s="384">
        <v>0.51041666666666663</v>
      </c>
      <c r="BS24" s="412"/>
      <c r="BT24" s="51"/>
      <c r="BU24" s="51"/>
      <c r="BV24" s="51"/>
      <c r="BW24" s="51"/>
      <c r="BX24" s="344"/>
      <c r="BY24" s="412"/>
      <c r="BZ24" s="51"/>
      <c r="CA24" s="51"/>
      <c r="CB24" s="51"/>
      <c r="CC24" s="51"/>
      <c r="CD24" s="51"/>
      <c r="CE24" s="51"/>
      <c r="CF24" s="51"/>
      <c r="CG24" s="344"/>
      <c r="CH24" s="676">
        <v>0.51041666666666663</v>
      </c>
      <c r="CI24" s="888"/>
      <c r="CJ24" s="888"/>
      <c r="CK24" s="888"/>
      <c r="CL24" s="888"/>
      <c r="CM24" s="888"/>
      <c r="CN24" s="888"/>
      <c r="CO24" s="888"/>
      <c r="CP24" s="384">
        <v>0.51041666666666663</v>
      </c>
      <c r="CQ24" s="412"/>
      <c r="CR24" s="51"/>
      <c r="CS24" s="51"/>
      <c r="CT24" s="51"/>
      <c r="CU24" s="51"/>
      <c r="CV24" s="51"/>
      <c r="CW24" s="51"/>
      <c r="CX24" s="344"/>
      <c r="CY24" s="676">
        <v>0.51041666666666663</v>
      </c>
      <c r="CZ24" s="888"/>
      <c r="DA24" s="888"/>
      <c r="DB24" s="888"/>
      <c r="DC24" s="888"/>
      <c r="DD24" s="888"/>
      <c r="DE24" s="888"/>
      <c r="DF24" s="903"/>
      <c r="DG24" s="889"/>
      <c r="DH24" s="889"/>
      <c r="DI24" s="889"/>
      <c r="DJ24" s="889"/>
      <c r="DK24" s="889"/>
      <c r="DL24" s="889"/>
      <c r="DM24" s="889"/>
      <c r="DN24" s="889"/>
      <c r="DO24" s="889"/>
      <c r="DP24" s="889"/>
      <c r="DQ24" s="889"/>
      <c r="DR24" s="889"/>
      <c r="DS24" s="889"/>
      <c r="DT24" s="889"/>
      <c r="DU24" s="889"/>
      <c r="DV24" s="889"/>
      <c r="DW24" s="889"/>
      <c r="DX24" s="889"/>
      <c r="DY24" s="889"/>
      <c r="DZ24" s="889"/>
      <c r="EA24" s="889"/>
      <c r="EB24" s="889"/>
      <c r="EC24" s="889"/>
      <c r="ED24" s="889"/>
      <c r="EE24" s="889"/>
      <c r="EF24" s="889"/>
      <c r="EG24" s="889"/>
      <c r="EH24" s="889"/>
      <c r="EI24" s="889"/>
      <c r="EJ24" s="889"/>
      <c r="EK24" s="889"/>
      <c r="EL24" s="889"/>
      <c r="EM24" s="889"/>
      <c r="EN24" s="889"/>
      <c r="EO24" s="889"/>
      <c r="EP24" s="889"/>
      <c r="EQ24" s="889"/>
      <c r="ER24" s="889"/>
      <c r="ES24" s="889"/>
      <c r="ET24" s="889"/>
      <c r="EU24" s="889"/>
      <c r="EV24" s="889"/>
      <c r="EW24" s="889"/>
      <c r="EX24" s="889"/>
      <c r="EY24" s="889"/>
      <c r="EZ24" s="889"/>
      <c r="FA24" s="889"/>
      <c r="FB24" s="889"/>
      <c r="FC24" s="889"/>
      <c r="FD24" s="889"/>
      <c r="FE24" s="889"/>
      <c r="FF24" s="889"/>
    </row>
    <row r="25" spans="1:162" s="886" customFormat="1" ht="12.75" customHeight="1" x14ac:dyDescent="0.2">
      <c r="A25" s="889"/>
      <c r="B25" s="889"/>
      <c r="C25" s="889"/>
      <c r="D25" s="889"/>
      <c r="E25" s="889"/>
      <c r="F25" s="889"/>
      <c r="G25" s="889"/>
      <c r="H25" s="889"/>
      <c r="I25" s="889"/>
      <c r="J25" s="889"/>
      <c r="K25" s="889"/>
      <c r="L25" s="889"/>
      <c r="M25" s="163">
        <v>0.52083333333333404</v>
      </c>
      <c r="N25" s="412"/>
      <c r="O25" s="51"/>
      <c r="P25" s="51"/>
      <c r="Q25" s="51"/>
      <c r="R25" s="51"/>
      <c r="S25" s="344"/>
      <c r="T25" s="352">
        <v>0.52083333333333404</v>
      </c>
      <c r="U25" s="162"/>
      <c r="V25" s="162"/>
      <c r="W25" s="162"/>
      <c r="X25"/>
      <c r="Y25"/>
      <c r="Z25"/>
      <c r="AA25" s="318">
        <v>0.52083333333333337</v>
      </c>
      <c r="AB25" s="1999"/>
      <c r="AC25" s="1954"/>
      <c r="AD25" s="1954"/>
      <c r="AE25" s="1954"/>
      <c r="AF25" s="1954"/>
      <c r="AG25" s="1954"/>
      <c r="AH25" s="1954"/>
      <c r="AI25" s="2000"/>
      <c r="AJ25" s="642">
        <v>0.52083333333333337</v>
      </c>
      <c r="AK25" s="412"/>
      <c r="AL25" s="51"/>
      <c r="AM25" s="51"/>
      <c r="AN25" s="51"/>
      <c r="AO25" s="51"/>
      <c r="AP25" s="344"/>
      <c r="AQ25" s="468"/>
      <c r="AR25" s="667">
        <v>0.52083333333333337</v>
      </c>
      <c r="AS25" s="161"/>
      <c r="AT25" s="312"/>
      <c r="AU25" s="312"/>
      <c r="AV25" s="312"/>
      <c r="AW25" s="307"/>
      <c r="AX25" s="313"/>
      <c r="AY25" s="313"/>
      <c r="AZ25" s="313"/>
      <c r="BA25" s="384">
        <v>0.52083333333333337</v>
      </c>
      <c r="BB25" s="997"/>
      <c r="BC25"/>
      <c r="BD25"/>
      <c r="BE25"/>
      <c r="BF25"/>
      <c r="BG25"/>
      <c r="BH25" s="307"/>
      <c r="BI25" s="667">
        <v>0.52083333333333337</v>
      </c>
      <c r="BJ25" s="161"/>
      <c r="BK25" s="161"/>
      <c r="BL25" s="161"/>
      <c r="BM25" s="371"/>
      <c r="BN25" s="371"/>
      <c r="BO25" s="902"/>
      <c r="BP25" s="371"/>
      <c r="BQ25" s="444"/>
      <c r="BR25" s="384">
        <v>0.52083333333333337</v>
      </c>
      <c r="BS25" s="412"/>
      <c r="BT25" s="51"/>
      <c r="BU25" s="51"/>
      <c r="BV25" s="51"/>
      <c r="BW25" s="51"/>
      <c r="BX25" s="344"/>
      <c r="BY25" s="412"/>
      <c r="BZ25" s="51"/>
      <c r="CA25" s="51"/>
      <c r="CB25" s="51"/>
      <c r="CC25" s="51"/>
      <c r="CD25" s="51"/>
      <c r="CE25" s="51"/>
      <c r="CF25" s="51"/>
      <c r="CG25" s="344"/>
      <c r="CH25" s="676">
        <v>0.52083333333333337</v>
      </c>
      <c r="CI25" s="888"/>
      <c r="CJ25" s="888"/>
      <c r="CK25" s="888"/>
      <c r="CL25" s="888"/>
      <c r="CM25" s="888"/>
      <c r="CN25" s="888"/>
      <c r="CO25" s="888"/>
      <c r="CP25" s="384">
        <v>0.52083333333333337</v>
      </c>
      <c r="CQ25" s="412"/>
      <c r="CR25" s="51"/>
      <c r="CS25" s="51"/>
      <c r="CT25" s="51"/>
      <c r="CU25" s="51"/>
      <c r="CV25" s="51"/>
      <c r="CW25" s="51"/>
      <c r="CX25" s="344"/>
      <c r="CY25" s="676">
        <v>0.52083333333333337</v>
      </c>
      <c r="CZ25" s="888"/>
      <c r="DA25" s="888"/>
      <c r="DB25" s="888"/>
      <c r="DC25" s="888"/>
      <c r="DD25" s="888"/>
      <c r="DE25" s="888"/>
      <c r="DF25" s="903"/>
      <c r="DG25" s="889"/>
      <c r="DH25" s="889"/>
      <c r="DI25" s="889"/>
      <c r="DJ25" s="889"/>
      <c r="DK25" s="889"/>
      <c r="DL25" s="889"/>
      <c r="DM25" s="889"/>
      <c r="DN25" s="889"/>
      <c r="DO25" s="889"/>
      <c r="DP25" s="889"/>
      <c r="DQ25" s="889"/>
      <c r="DR25" s="889"/>
      <c r="DS25" s="889"/>
      <c r="DT25" s="889"/>
      <c r="DU25" s="889"/>
      <c r="DV25" s="889"/>
      <c r="DW25" s="889"/>
      <c r="DX25" s="889"/>
      <c r="DY25" s="889"/>
      <c r="DZ25" s="889"/>
      <c r="EA25" s="889"/>
      <c r="EB25" s="889"/>
      <c r="EC25" s="889"/>
      <c r="ED25" s="889"/>
      <c r="EE25" s="889"/>
      <c r="EF25" s="889"/>
      <c r="EG25" s="889"/>
      <c r="EH25" s="889"/>
      <c r="EI25" s="889"/>
      <c r="EJ25" s="889"/>
      <c r="EK25" s="889"/>
      <c r="EL25" s="889"/>
      <c r="EM25" s="889"/>
      <c r="EN25" s="889"/>
      <c r="EO25" s="889"/>
      <c r="EP25" s="889"/>
      <c r="EQ25" s="889"/>
      <c r="ER25" s="889"/>
      <c r="ES25" s="889"/>
      <c r="ET25" s="889"/>
      <c r="EU25" s="889"/>
      <c r="EV25" s="889"/>
      <c r="EW25" s="889"/>
      <c r="EX25" s="889"/>
      <c r="EY25" s="889"/>
      <c r="EZ25" s="889"/>
      <c r="FA25" s="889"/>
      <c r="FB25" s="889"/>
      <c r="FC25" s="889"/>
      <c r="FD25" s="889"/>
      <c r="FE25" s="889"/>
      <c r="FF25" s="889"/>
    </row>
    <row r="26" spans="1:162" s="886" customFormat="1" ht="12.75" customHeight="1" x14ac:dyDescent="0.2">
      <c r="A26" s="889"/>
      <c r="B26" s="889"/>
      <c r="C26" s="889"/>
      <c r="D26" s="889"/>
      <c r="E26" s="889"/>
      <c r="F26" s="889"/>
      <c r="G26" s="889"/>
      <c r="H26" s="889"/>
      <c r="I26" s="889"/>
      <c r="J26" s="889"/>
      <c r="K26" s="889"/>
      <c r="L26" s="889"/>
      <c r="M26" s="163">
        <v>0.53125</v>
      </c>
      <c r="N26" s="925"/>
      <c r="O26" s="51"/>
      <c r="P26" s="51"/>
      <c r="Q26" s="926"/>
      <c r="R26" s="51"/>
      <c r="S26" s="344"/>
      <c r="T26" s="352">
        <v>0.53125</v>
      </c>
      <c r="U26" s="927"/>
      <c r="V26" s="162"/>
      <c r="W26" s="162"/>
      <c r="X26"/>
      <c r="Y26"/>
      <c r="Z26"/>
      <c r="AA26" s="318">
        <v>0.53125</v>
      </c>
      <c r="AB26" s="1999"/>
      <c r="AC26" s="1954"/>
      <c r="AD26" s="1954"/>
      <c r="AE26" s="1954"/>
      <c r="AF26" s="1954"/>
      <c r="AG26" s="1954"/>
      <c r="AH26" s="1954"/>
      <c r="AI26" s="2000"/>
      <c r="AJ26" s="642">
        <v>0.53125</v>
      </c>
      <c r="AK26" s="412"/>
      <c r="AL26" s="51"/>
      <c r="AM26" s="51"/>
      <c r="AN26" s="51"/>
      <c r="AO26" s="51"/>
      <c r="AP26" s="344"/>
      <c r="AQ26" s="468"/>
      <c r="AR26" s="667">
        <v>0.53125</v>
      </c>
      <c r="AS26" s="161"/>
      <c r="AT26" s="312"/>
      <c r="AU26" s="312"/>
      <c r="AV26" s="312"/>
      <c r="AW26" s="307"/>
      <c r="AX26" s="313"/>
      <c r="AY26" s="313"/>
      <c r="AZ26" s="313"/>
      <c r="BA26" s="384">
        <v>0.53125</v>
      </c>
      <c r="BB26" s="997"/>
      <c r="BC26"/>
      <c r="BD26"/>
      <c r="BE26"/>
      <c r="BF26"/>
      <c r="BG26"/>
      <c r="BH26" s="307"/>
      <c r="BI26" s="667">
        <v>0.53125</v>
      </c>
      <c r="BJ26" s="161"/>
      <c r="BK26" s="161"/>
      <c r="BL26" s="161"/>
      <c r="BM26" s="371"/>
      <c r="BN26" s="371"/>
      <c r="BO26" s="902"/>
      <c r="BP26" s="371"/>
      <c r="BQ26" s="444"/>
      <c r="BR26" s="384">
        <v>0.53125</v>
      </c>
      <c r="BS26" s="412"/>
      <c r="BT26" s="51"/>
      <c r="BU26" s="51"/>
      <c r="BV26" s="51"/>
      <c r="BW26" s="51"/>
      <c r="BX26" s="344"/>
      <c r="BY26" s="412"/>
      <c r="BZ26" s="51"/>
      <c r="CA26" s="51"/>
      <c r="CB26" s="51"/>
      <c r="CC26" s="51"/>
      <c r="CD26" s="51"/>
      <c r="CE26" s="51"/>
      <c r="CF26" s="51"/>
      <c r="CG26" s="344"/>
      <c r="CH26" s="676">
        <v>0.53125</v>
      </c>
      <c r="CI26" s="888"/>
      <c r="CJ26" s="888"/>
      <c r="CK26" s="888"/>
      <c r="CL26" s="888"/>
      <c r="CM26" s="888"/>
      <c r="CN26" s="888"/>
      <c r="CO26" s="888"/>
      <c r="CP26" s="384">
        <v>0.53125</v>
      </c>
      <c r="CQ26" s="412"/>
      <c r="CR26" s="51"/>
      <c r="CS26" s="51"/>
      <c r="CT26" s="51"/>
      <c r="CU26" s="51"/>
      <c r="CV26" s="51"/>
      <c r="CW26" s="51"/>
      <c r="CX26" s="344"/>
      <c r="CY26" s="676">
        <v>0.53125</v>
      </c>
      <c r="CZ26" s="888"/>
      <c r="DA26" s="888"/>
      <c r="DB26" s="888"/>
      <c r="DC26" s="888"/>
      <c r="DD26" s="888"/>
      <c r="DE26" s="888"/>
      <c r="DF26" s="903"/>
      <c r="DG26" s="889"/>
      <c r="DH26" s="889"/>
      <c r="DI26" s="889"/>
      <c r="DJ26" s="889"/>
      <c r="DK26" s="889"/>
      <c r="DL26" s="889"/>
      <c r="DM26" s="889"/>
      <c r="DN26" s="889"/>
      <c r="DO26" s="889"/>
      <c r="DP26" s="889"/>
      <c r="DQ26" s="889"/>
      <c r="DR26" s="889"/>
      <c r="DS26" s="889"/>
      <c r="DT26" s="889"/>
      <c r="DU26" s="889"/>
      <c r="DV26" s="889"/>
      <c r="DW26" s="889"/>
      <c r="DX26" s="889"/>
      <c r="DY26" s="889"/>
      <c r="DZ26" s="889"/>
      <c r="EA26" s="889"/>
      <c r="EB26" s="889"/>
      <c r="EC26" s="889"/>
      <c r="ED26" s="889"/>
      <c r="EE26" s="889"/>
      <c r="EF26" s="889"/>
      <c r="EG26" s="889"/>
      <c r="EH26" s="889"/>
      <c r="EI26" s="889"/>
      <c r="EJ26" s="889"/>
      <c r="EK26" s="889"/>
      <c r="EL26" s="889"/>
      <c r="EM26" s="889"/>
      <c r="EN26" s="889"/>
      <c r="EO26" s="889"/>
      <c r="EP26" s="889"/>
      <c r="EQ26" s="889"/>
      <c r="ER26" s="889"/>
      <c r="ES26" s="889"/>
      <c r="ET26" s="889"/>
      <c r="EU26" s="889"/>
      <c r="EV26" s="889"/>
      <c r="EW26" s="889"/>
      <c r="EX26" s="889"/>
      <c r="EY26" s="889"/>
      <c r="EZ26" s="889"/>
      <c r="FA26" s="889"/>
      <c r="FB26" s="889"/>
      <c r="FC26" s="889"/>
      <c r="FD26" s="889"/>
      <c r="FE26" s="889"/>
      <c r="FF26" s="889"/>
    </row>
    <row r="27" spans="1:162" s="886" customFormat="1" ht="12.75" customHeight="1" x14ac:dyDescent="0.2">
      <c r="A27" s="889"/>
      <c r="B27" s="889"/>
      <c r="C27" s="889"/>
      <c r="D27" s="889"/>
      <c r="E27" s="889"/>
      <c r="F27" s="889"/>
      <c r="G27" s="889"/>
      <c r="H27" s="889"/>
      <c r="I27" s="889"/>
      <c r="J27" s="889"/>
      <c r="K27" s="889"/>
      <c r="L27" s="889"/>
      <c r="M27" s="163">
        <v>0.54166666666666696</v>
      </c>
      <c r="N27" s="1971" t="s">
        <v>961</v>
      </c>
      <c r="O27" s="1973" t="s">
        <v>962</v>
      </c>
      <c r="P27" s="1973" t="s">
        <v>963</v>
      </c>
      <c r="Q27" s="1973" t="s">
        <v>964</v>
      </c>
      <c r="R27" s="51"/>
      <c r="S27" s="344"/>
      <c r="T27" s="352">
        <v>0.54166666666666696</v>
      </c>
      <c r="U27" s="2007" t="s">
        <v>965</v>
      </c>
      <c r="V27" s="2008" t="s">
        <v>966</v>
      </c>
      <c r="W27" s="2010" t="s">
        <v>967</v>
      </c>
      <c r="X27" s="2013" t="s">
        <v>968</v>
      </c>
      <c r="Y27"/>
      <c r="Z27"/>
      <c r="AA27" s="318">
        <v>0.54166666666666663</v>
      </c>
      <c r="AB27" s="1999"/>
      <c r="AC27" s="1954"/>
      <c r="AD27" s="1954"/>
      <c r="AE27" s="1954"/>
      <c r="AF27" s="1954"/>
      <c r="AG27" s="1954"/>
      <c r="AH27" s="1954"/>
      <c r="AI27" s="2000"/>
      <c r="AJ27" s="642">
        <v>0.54166666666666663</v>
      </c>
      <c r="AK27" s="412"/>
      <c r="AL27" s="51"/>
      <c r="AM27" s="51"/>
      <c r="AN27" s="51"/>
      <c r="AO27" s="51"/>
      <c r="AP27" s="344"/>
      <c r="AQ27" s="468"/>
      <c r="AR27" s="667">
        <v>0.54166666666666663</v>
      </c>
      <c r="AS27" s="161"/>
      <c r="AT27" s="312"/>
      <c r="AU27" s="312"/>
      <c r="AV27" s="312"/>
      <c r="AW27" s="307"/>
      <c r="AX27" s="313"/>
      <c r="AY27" s="313"/>
      <c r="AZ27" s="313"/>
      <c r="BA27" s="384">
        <v>0.54166666666666663</v>
      </c>
      <c r="BB27" s="997"/>
      <c r="BC27"/>
      <c r="BD27"/>
      <c r="BE27"/>
      <c r="BF27"/>
      <c r="BG27"/>
      <c r="BH27" s="307"/>
      <c r="BI27" s="667">
        <v>0.54166666666666663</v>
      </c>
      <c r="BJ27" s="161"/>
      <c r="BK27" s="161"/>
      <c r="BL27" s="161"/>
      <c r="BM27" s="304"/>
      <c r="BN27" s="371"/>
      <c r="BO27" s="397"/>
      <c r="BP27" s="371"/>
      <c r="BQ27" s="444"/>
      <c r="BR27" s="384">
        <v>0.54166666666666663</v>
      </c>
      <c r="BS27" s="412"/>
      <c r="BT27" s="51"/>
      <c r="BU27" s="51"/>
      <c r="BV27" s="51"/>
      <c r="BW27" s="51"/>
      <c r="BX27" s="344"/>
      <c r="BY27" s="412"/>
      <c r="BZ27" s="51"/>
      <c r="CA27" s="51"/>
      <c r="CB27" s="51"/>
      <c r="CC27" s="51"/>
      <c r="CD27" s="51"/>
      <c r="CE27" s="51"/>
      <c r="CF27" s="51"/>
      <c r="CG27" s="344"/>
      <c r="CH27" s="676">
        <v>0.54166666666666663</v>
      </c>
      <c r="CI27" s="888"/>
      <c r="CJ27" s="888"/>
      <c r="CK27" s="888"/>
      <c r="CL27" s="888"/>
      <c r="CM27" s="888"/>
      <c r="CN27" s="888"/>
      <c r="CO27" s="888"/>
      <c r="CP27" s="384">
        <v>0.54166666666666663</v>
      </c>
      <c r="CQ27" s="412"/>
      <c r="CR27" s="51"/>
      <c r="CS27" s="51"/>
      <c r="CT27" s="51"/>
      <c r="CU27" s="51"/>
      <c r="CV27" s="51"/>
      <c r="CW27" s="51"/>
      <c r="CX27" s="344"/>
      <c r="CY27" s="676">
        <v>0.54166666666666663</v>
      </c>
      <c r="CZ27" s="888"/>
      <c r="DA27" s="888"/>
      <c r="DB27" s="888"/>
      <c r="DC27" s="888"/>
      <c r="DD27" s="888"/>
      <c r="DE27" s="888"/>
      <c r="DF27" s="903"/>
      <c r="DG27" s="889"/>
      <c r="DH27" s="889"/>
      <c r="DI27" s="889"/>
      <c r="DJ27" s="889"/>
      <c r="DK27" s="889"/>
      <c r="DL27" s="889"/>
      <c r="DM27" s="889"/>
      <c r="DN27" s="889"/>
      <c r="DO27" s="889"/>
      <c r="DP27" s="889"/>
      <c r="DQ27" s="889"/>
      <c r="DR27" s="889"/>
      <c r="DS27" s="889"/>
      <c r="DT27" s="889"/>
      <c r="DU27" s="889"/>
      <c r="DV27" s="889"/>
      <c r="DW27" s="889"/>
      <c r="DX27" s="889"/>
      <c r="DY27" s="889"/>
      <c r="DZ27" s="889"/>
      <c r="EA27" s="889"/>
      <c r="EB27" s="889"/>
      <c r="EC27" s="889"/>
      <c r="ED27" s="889"/>
      <c r="EE27" s="889"/>
      <c r="EF27" s="889"/>
      <c r="EG27" s="889"/>
      <c r="EH27" s="889"/>
      <c r="EI27" s="889"/>
      <c r="EJ27" s="889"/>
      <c r="EK27" s="889"/>
      <c r="EL27" s="889"/>
      <c r="EM27" s="889"/>
      <c r="EN27" s="889"/>
      <c r="EO27" s="889"/>
      <c r="EP27" s="889"/>
      <c r="EQ27" s="889"/>
      <c r="ER27" s="889"/>
      <c r="ES27" s="889"/>
      <c r="ET27" s="889"/>
      <c r="EU27" s="889"/>
      <c r="EV27" s="889"/>
      <c r="EW27" s="889"/>
      <c r="EX27" s="889"/>
      <c r="EY27" s="889"/>
      <c r="EZ27" s="889"/>
      <c r="FA27" s="889"/>
      <c r="FB27" s="889"/>
      <c r="FC27" s="889"/>
      <c r="FD27" s="889"/>
      <c r="FE27" s="889"/>
      <c r="FF27" s="889"/>
    </row>
    <row r="28" spans="1:162" s="886" customFormat="1" ht="12.75" customHeight="1" x14ac:dyDescent="0.2">
      <c r="A28" s="889"/>
      <c r="B28" s="889"/>
      <c r="C28" s="889"/>
      <c r="D28" s="889"/>
      <c r="E28" s="889"/>
      <c r="F28" s="889"/>
      <c r="G28" s="889"/>
      <c r="H28" s="889"/>
      <c r="I28" s="889"/>
      <c r="J28" s="889"/>
      <c r="K28" s="889"/>
      <c r="L28" s="889"/>
      <c r="M28" s="163">
        <v>0.55208333333333404</v>
      </c>
      <c r="N28" s="1971"/>
      <c r="O28" s="1974"/>
      <c r="P28" s="1974"/>
      <c r="Q28" s="1974"/>
      <c r="R28" s="51"/>
      <c r="S28" s="344"/>
      <c r="T28" s="352">
        <v>0.55208333333333404</v>
      </c>
      <c r="U28" s="2007"/>
      <c r="V28" s="2009"/>
      <c r="W28" s="2011"/>
      <c r="X28" s="2014"/>
      <c r="Y28"/>
      <c r="Z28"/>
      <c r="AA28" s="318">
        <v>0.55208333333333337</v>
      </c>
      <c r="AB28" s="1999"/>
      <c r="AC28" s="1954"/>
      <c r="AD28" s="1954"/>
      <c r="AE28" s="1954"/>
      <c r="AF28" s="1954"/>
      <c r="AG28" s="1954"/>
      <c r="AH28" s="1954"/>
      <c r="AI28" s="2000"/>
      <c r="AJ28" s="642">
        <v>0.55208333333333337</v>
      </c>
      <c r="AK28" s="412"/>
      <c r="AL28" s="51"/>
      <c r="AM28" s="51"/>
      <c r="AN28" s="51"/>
      <c r="AO28" s="51"/>
      <c r="AP28" s="344"/>
      <c r="AQ28" s="468"/>
      <c r="AR28" s="667">
        <v>0.55208333333333337</v>
      </c>
      <c r="AS28" s="161"/>
      <c r="AT28" s="312"/>
      <c r="AU28" s="312"/>
      <c r="AV28" s="312"/>
      <c r="AW28" s="312"/>
      <c r="AX28" s="313"/>
      <c r="AY28" s="313"/>
      <c r="AZ28" s="313"/>
      <c r="BA28" s="384">
        <v>0.55208333333333337</v>
      </c>
      <c r="BB28" s="997"/>
      <c r="BC28"/>
      <c r="BD28"/>
      <c r="BE28"/>
      <c r="BF28"/>
      <c r="BG28"/>
      <c r="BH28" s="312"/>
      <c r="BI28" s="667">
        <v>0.55208333333333337</v>
      </c>
      <c r="BJ28" s="161"/>
      <c r="BK28" s="161"/>
      <c r="BL28" s="161"/>
      <c r="BM28" s="374"/>
      <c r="BN28" s="371"/>
      <c r="BO28" s="374"/>
      <c r="BP28" s="371"/>
      <c r="BQ28" s="444"/>
      <c r="BR28" s="384">
        <v>0.55208333333333337</v>
      </c>
      <c r="BS28" s="412"/>
      <c r="BT28" s="51"/>
      <c r="BU28" s="51"/>
      <c r="BV28" s="51"/>
      <c r="BW28" s="51"/>
      <c r="BX28" s="344"/>
      <c r="BY28" s="412"/>
      <c r="BZ28" s="51"/>
      <c r="CA28" s="51"/>
      <c r="CB28" s="51"/>
      <c r="CC28" s="51"/>
      <c r="CD28" s="51"/>
      <c r="CE28" s="51"/>
      <c r="CF28" s="51"/>
      <c r="CG28" s="344"/>
      <c r="CH28" s="676">
        <v>0.55208333333333337</v>
      </c>
      <c r="CI28" s="888"/>
      <c r="CJ28" s="888"/>
      <c r="CK28" s="888"/>
      <c r="CL28" s="888"/>
      <c r="CM28" s="888"/>
      <c r="CN28" s="888"/>
      <c r="CO28" s="888"/>
      <c r="CP28" s="384">
        <v>0.55208333333333337</v>
      </c>
      <c r="CQ28" s="412"/>
      <c r="CR28" s="51"/>
      <c r="CS28" s="51"/>
      <c r="CT28" s="51"/>
      <c r="CU28" s="51"/>
      <c r="CV28" s="51"/>
      <c r="CW28" s="51"/>
      <c r="CX28" s="344"/>
      <c r="CY28" s="676">
        <v>0.55208333333333337</v>
      </c>
      <c r="CZ28" s="888"/>
      <c r="DA28" s="888"/>
      <c r="DB28" s="888"/>
      <c r="DC28" s="888"/>
      <c r="DD28" s="888"/>
      <c r="DE28" s="888"/>
      <c r="DF28" s="903"/>
      <c r="DG28" s="889"/>
      <c r="DH28" s="889"/>
      <c r="DI28" s="889"/>
      <c r="DJ28" s="889"/>
      <c r="DK28" s="889"/>
      <c r="DL28" s="889"/>
      <c r="DM28" s="889"/>
      <c r="DN28" s="889"/>
      <c r="DO28" s="889"/>
      <c r="DP28" s="889"/>
      <c r="DQ28" s="889"/>
      <c r="DR28" s="889"/>
      <c r="DS28" s="889"/>
      <c r="DT28" s="889"/>
      <c r="DU28" s="889"/>
      <c r="DV28" s="889"/>
      <c r="DW28" s="889"/>
      <c r="DX28" s="889"/>
      <c r="DY28" s="889"/>
      <c r="DZ28" s="889"/>
      <c r="EA28" s="889"/>
      <c r="EB28" s="889"/>
      <c r="EC28" s="889"/>
      <c r="ED28" s="889"/>
      <c r="EE28" s="889"/>
      <c r="EF28" s="889"/>
      <c r="EG28" s="889"/>
      <c r="EH28" s="889"/>
      <c r="EI28" s="889"/>
      <c r="EJ28" s="889"/>
      <c r="EK28" s="889"/>
      <c r="EL28" s="889"/>
      <c r="EM28" s="889"/>
      <c r="EN28" s="889"/>
      <c r="EO28" s="889"/>
      <c r="EP28" s="889"/>
      <c r="EQ28" s="889"/>
      <c r="ER28" s="889"/>
      <c r="ES28" s="889"/>
      <c r="ET28" s="889"/>
      <c r="EU28" s="889"/>
      <c r="EV28" s="889"/>
      <c r="EW28" s="889"/>
      <c r="EX28" s="889"/>
      <c r="EY28" s="889"/>
      <c r="EZ28" s="889"/>
      <c r="FA28" s="889"/>
      <c r="FB28" s="889"/>
      <c r="FC28" s="889"/>
      <c r="FD28" s="889"/>
      <c r="FE28" s="889"/>
      <c r="FF28" s="889"/>
    </row>
    <row r="29" spans="1:162" s="886" customFormat="1" ht="12.75" customHeight="1" x14ac:dyDescent="0.2">
      <c r="A29" s="889"/>
      <c r="B29" s="889"/>
      <c r="C29" s="889"/>
      <c r="D29" s="889"/>
      <c r="E29" s="889"/>
      <c r="F29" s="889"/>
      <c r="G29" s="889"/>
      <c r="H29" s="889"/>
      <c r="I29" s="889"/>
      <c r="J29" s="889"/>
      <c r="K29" s="889"/>
      <c r="L29" s="889"/>
      <c r="M29" s="163">
        <v>0.5625</v>
      </c>
      <c r="N29" s="1971"/>
      <c r="O29" s="1974"/>
      <c r="P29" s="1974"/>
      <c r="Q29" s="1974"/>
      <c r="R29" s="51"/>
      <c r="S29" s="344"/>
      <c r="T29" s="352">
        <v>0.5625</v>
      </c>
      <c r="U29" s="2007"/>
      <c r="V29" s="2009"/>
      <c r="W29" s="2011"/>
      <c r="X29" s="2014"/>
      <c r="Y29"/>
      <c r="Z29"/>
      <c r="AA29" s="318">
        <v>0.5625</v>
      </c>
      <c r="AB29" s="1999"/>
      <c r="AC29" s="1954"/>
      <c r="AD29" s="1954"/>
      <c r="AE29" s="1954"/>
      <c r="AF29" s="1954"/>
      <c r="AG29" s="1954"/>
      <c r="AH29" s="1954"/>
      <c r="AI29" s="2000"/>
      <c r="AJ29" s="642">
        <v>0.5625</v>
      </c>
      <c r="AK29" s="412"/>
      <c r="AL29" s="51"/>
      <c r="AM29" s="51"/>
      <c r="AN29" s="51"/>
      <c r="AO29" s="51"/>
      <c r="AP29" s="344"/>
      <c r="AQ29" s="468"/>
      <c r="AR29" s="667">
        <v>0.5625</v>
      </c>
      <c r="AS29" s="161"/>
      <c r="AT29" s="312"/>
      <c r="AU29" s="312"/>
      <c r="AV29" s="312"/>
      <c r="AW29" s="312"/>
      <c r="AX29" s="313"/>
      <c r="AY29" s="313"/>
      <c r="AZ29" s="313"/>
      <c r="BA29" s="384">
        <v>0.5625</v>
      </c>
      <c r="BB29" s="997"/>
      <c r="BC29"/>
      <c r="BD29"/>
      <c r="BE29"/>
      <c r="BF29"/>
      <c r="BG29"/>
      <c r="BH29" s="312"/>
      <c r="BI29" s="667">
        <v>0.5625</v>
      </c>
      <c r="BJ29" s="161"/>
      <c r="BK29" s="161"/>
      <c r="BL29" s="161"/>
      <c r="BM29" s="313"/>
      <c r="BN29" s="371"/>
      <c r="BO29" s="397"/>
      <c r="BP29" s="371"/>
      <c r="BQ29" s="444"/>
      <c r="BR29" s="384">
        <v>0.5625</v>
      </c>
      <c r="BS29" s="412"/>
      <c r="BT29" s="51"/>
      <c r="BU29" s="51"/>
      <c r="BV29" s="51"/>
      <c r="BW29" s="51"/>
      <c r="BX29" s="344"/>
      <c r="BY29" s="412"/>
      <c r="BZ29" s="51"/>
      <c r="CA29" s="51"/>
      <c r="CB29" s="51"/>
      <c r="CC29" s="51"/>
      <c r="CD29" s="51"/>
      <c r="CE29" s="51"/>
      <c r="CF29" s="51"/>
      <c r="CG29" s="344"/>
      <c r="CH29" s="676">
        <v>0.5625</v>
      </c>
      <c r="CI29" s="888"/>
      <c r="CJ29" s="888"/>
      <c r="CK29" s="888"/>
      <c r="CL29" s="888"/>
      <c r="CM29" s="888"/>
      <c r="CN29" s="888"/>
      <c r="CO29" s="888"/>
      <c r="CP29" s="384">
        <v>0.5625</v>
      </c>
      <c r="CQ29" s="412"/>
      <c r="CR29" s="51"/>
      <c r="CS29" s="51"/>
      <c r="CT29" s="51"/>
      <c r="CU29" s="51"/>
      <c r="CV29" s="51"/>
      <c r="CW29" s="51"/>
      <c r="CX29" s="344"/>
      <c r="CY29" s="676">
        <v>0.5625</v>
      </c>
      <c r="CZ29" s="888"/>
      <c r="DA29" s="888"/>
      <c r="DB29" s="888"/>
      <c r="DC29" s="888"/>
      <c r="DD29" s="888"/>
      <c r="DE29" s="888"/>
      <c r="DF29" s="903"/>
      <c r="DG29" s="889"/>
      <c r="DH29" s="889"/>
      <c r="DI29" s="889"/>
      <c r="DJ29" s="889"/>
      <c r="DK29" s="889"/>
      <c r="DL29" s="889"/>
      <c r="DM29" s="889"/>
      <c r="DN29" s="889"/>
      <c r="DO29" s="889"/>
      <c r="DP29" s="889"/>
      <c r="DQ29" s="889"/>
      <c r="DR29" s="889"/>
      <c r="DS29" s="889"/>
      <c r="DT29" s="889"/>
      <c r="DU29" s="889"/>
      <c r="DV29" s="889"/>
      <c r="DW29" s="889"/>
      <c r="DX29" s="889"/>
      <c r="DY29" s="889"/>
      <c r="DZ29" s="889"/>
      <c r="EA29" s="889"/>
      <c r="EB29" s="889"/>
      <c r="EC29" s="889"/>
      <c r="ED29" s="889"/>
      <c r="EE29" s="889"/>
      <c r="EF29" s="889"/>
      <c r="EG29" s="889"/>
      <c r="EH29" s="889"/>
      <c r="EI29" s="889"/>
      <c r="EJ29" s="889"/>
      <c r="EK29" s="889"/>
      <c r="EL29" s="889"/>
      <c r="EM29" s="889"/>
      <c r="EN29" s="889"/>
      <c r="EO29" s="889"/>
      <c r="EP29" s="889"/>
      <c r="EQ29" s="889"/>
      <c r="ER29" s="889"/>
      <c r="ES29" s="889"/>
      <c r="ET29" s="889"/>
      <c r="EU29" s="889"/>
      <c r="EV29" s="889"/>
      <c r="EW29" s="889"/>
      <c r="EX29" s="889"/>
      <c r="EY29" s="889"/>
      <c r="EZ29" s="889"/>
      <c r="FA29" s="889"/>
      <c r="FB29" s="889"/>
      <c r="FC29" s="889"/>
      <c r="FD29" s="889"/>
      <c r="FE29" s="889"/>
      <c r="FF29" s="889"/>
    </row>
    <row r="30" spans="1:162" s="886" customFormat="1" ht="12.75" customHeight="1" x14ac:dyDescent="0.2">
      <c r="A30" s="889"/>
      <c r="B30" s="889"/>
      <c r="C30" s="889"/>
      <c r="D30" s="889"/>
      <c r="E30" s="889"/>
      <c r="F30" s="889"/>
      <c r="G30" s="889"/>
      <c r="H30" s="889"/>
      <c r="I30" s="889"/>
      <c r="J30" s="889"/>
      <c r="K30" s="889"/>
      <c r="L30" s="889"/>
      <c r="M30" s="163">
        <v>0.57291666666666696</v>
      </c>
      <c r="N30" s="1971"/>
      <c r="O30" s="1974"/>
      <c r="P30" s="1974"/>
      <c r="Q30" s="1974"/>
      <c r="R30" s="51"/>
      <c r="S30" s="344"/>
      <c r="T30" s="352">
        <v>0.57291666666666696</v>
      </c>
      <c r="U30" s="2007"/>
      <c r="V30" s="2009"/>
      <c r="W30" s="2011"/>
      <c r="X30" s="2014"/>
      <c r="Y30"/>
      <c r="Z30"/>
      <c r="AA30" s="318">
        <v>0.57291666666666663</v>
      </c>
      <c r="AB30" s="1999"/>
      <c r="AC30" s="1954"/>
      <c r="AD30" s="1954"/>
      <c r="AE30" s="1954"/>
      <c r="AF30" s="1954"/>
      <c r="AG30" s="1954"/>
      <c r="AH30" s="1954"/>
      <c r="AI30" s="2000"/>
      <c r="AJ30" s="642">
        <v>0.57291666666666663</v>
      </c>
      <c r="AK30" s="412"/>
      <c r="AL30" s="51"/>
      <c r="AM30" s="51"/>
      <c r="AN30" s="51"/>
      <c r="AO30" s="51"/>
      <c r="AP30" s="344"/>
      <c r="AQ30" s="428"/>
      <c r="AR30" s="667">
        <v>0.57291666666666663</v>
      </c>
      <c r="AS30" s="161"/>
      <c r="AT30" s="312"/>
      <c r="AU30" s="312"/>
      <c r="AV30" s="312"/>
      <c r="AW30" s="313"/>
      <c r="AX30" s="313"/>
      <c r="AY30" s="313"/>
      <c r="AZ30" s="313"/>
      <c r="BA30" s="384">
        <v>0.57291666666666663</v>
      </c>
      <c r="BB30" s="997"/>
      <c r="BC30"/>
      <c r="BD30"/>
      <c r="BE30"/>
      <c r="BF30"/>
      <c r="BG30"/>
      <c r="BH30" s="390"/>
      <c r="BI30" s="667">
        <v>0.57291666666666663</v>
      </c>
      <c r="BJ30" s="161"/>
      <c r="BK30" s="161"/>
      <c r="BL30" s="161"/>
      <c r="BM30" s="313"/>
      <c r="BN30" s="371"/>
      <c r="BO30" s="397"/>
      <c r="BP30" s="371"/>
      <c r="BQ30" s="444"/>
      <c r="BR30" s="384">
        <v>0.57291666666666663</v>
      </c>
      <c r="BS30" s="412"/>
      <c r="BT30" s="51"/>
      <c r="BU30" s="51"/>
      <c r="BV30" s="51"/>
      <c r="BW30" s="51"/>
      <c r="BX30" s="344"/>
      <c r="BY30" s="412"/>
      <c r="BZ30" s="51"/>
      <c r="CA30" s="51"/>
      <c r="CB30" s="51"/>
      <c r="CC30" s="51"/>
      <c r="CD30" s="51"/>
      <c r="CE30" s="51"/>
      <c r="CF30" s="51"/>
      <c r="CG30" s="344"/>
      <c r="CH30" s="676">
        <v>0.57291666666666663</v>
      </c>
      <c r="CI30" s="888"/>
      <c r="CJ30" s="888"/>
      <c r="CK30" s="888"/>
      <c r="CL30" s="888"/>
      <c r="CM30" s="888"/>
      <c r="CN30" s="888"/>
      <c r="CO30" s="888"/>
      <c r="CP30" s="384">
        <v>0.57291666666666663</v>
      </c>
      <c r="CQ30" s="412"/>
      <c r="CR30" s="51"/>
      <c r="CS30" s="51"/>
      <c r="CT30" s="51"/>
      <c r="CU30" s="51"/>
      <c r="CV30" s="51"/>
      <c r="CW30" s="51"/>
      <c r="CX30" s="344"/>
      <c r="CY30" s="676">
        <v>0.57291666666666663</v>
      </c>
      <c r="CZ30" s="888"/>
      <c r="DA30" s="888"/>
      <c r="DB30" s="888"/>
      <c r="DC30" s="888"/>
      <c r="DD30" s="888"/>
      <c r="DE30" s="888"/>
      <c r="DF30" s="903"/>
      <c r="DG30" s="889"/>
      <c r="DH30" s="889"/>
      <c r="DI30" s="889"/>
      <c r="DJ30" s="889"/>
      <c r="DK30" s="889"/>
      <c r="DL30" s="889"/>
      <c r="DM30" s="889"/>
      <c r="DN30" s="889"/>
      <c r="DO30" s="889"/>
      <c r="DP30" s="889"/>
      <c r="DQ30" s="889"/>
      <c r="DR30" s="889"/>
      <c r="DS30" s="889"/>
      <c r="DT30" s="889"/>
      <c r="DU30" s="889"/>
      <c r="DV30" s="889"/>
      <c r="DW30" s="889"/>
      <c r="DX30" s="889"/>
      <c r="DY30" s="889"/>
      <c r="DZ30" s="889"/>
      <c r="EA30" s="889"/>
      <c r="EB30" s="889"/>
      <c r="EC30" s="889"/>
      <c r="ED30" s="889"/>
      <c r="EE30" s="889"/>
      <c r="EF30" s="889"/>
      <c r="EG30" s="889"/>
      <c r="EH30" s="889"/>
      <c r="EI30" s="889"/>
      <c r="EJ30" s="889"/>
      <c r="EK30" s="889"/>
      <c r="EL30" s="889"/>
      <c r="EM30" s="889"/>
      <c r="EN30" s="889"/>
      <c r="EO30" s="889"/>
      <c r="EP30" s="889"/>
      <c r="EQ30" s="889"/>
      <c r="ER30" s="889"/>
      <c r="ES30" s="889"/>
      <c r="ET30" s="889"/>
      <c r="EU30" s="889"/>
      <c r="EV30" s="889"/>
      <c r="EW30" s="889"/>
      <c r="EX30" s="889"/>
      <c r="EY30" s="889"/>
      <c r="EZ30" s="889"/>
      <c r="FA30" s="889"/>
      <c r="FB30" s="889"/>
      <c r="FC30" s="889"/>
      <c r="FD30" s="889"/>
      <c r="FE30" s="889"/>
      <c r="FF30" s="889"/>
    </row>
    <row r="31" spans="1:162" s="886" customFormat="1" ht="12.75" customHeight="1" x14ac:dyDescent="0.2">
      <c r="A31" s="889"/>
      <c r="B31" s="889"/>
      <c r="C31" s="889"/>
      <c r="D31" s="889"/>
      <c r="E31" s="889"/>
      <c r="F31" s="889"/>
      <c r="G31" s="889"/>
      <c r="H31" s="889"/>
      <c r="I31" s="889"/>
      <c r="J31" s="889"/>
      <c r="K31" s="889"/>
      <c r="L31" s="889"/>
      <c r="M31" s="163">
        <v>0.58333333333333404</v>
      </c>
      <c r="N31" s="1971"/>
      <c r="O31" s="1974"/>
      <c r="P31" s="1974"/>
      <c r="Q31" s="1974"/>
      <c r="R31" s="51"/>
      <c r="S31" s="344"/>
      <c r="T31" s="352">
        <v>0.58333333333333404</v>
      </c>
      <c r="U31" s="2007"/>
      <c r="V31" s="2009"/>
      <c r="W31" s="2011"/>
      <c r="X31" s="2014"/>
      <c r="Y31"/>
      <c r="Z31"/>
      <c r="AA31" s="318">
        <v>0.58333333333333337</v>
      </c>
      <c r="AB31" s="1999"/>
      <c r="AC31" s="1954"/>
      <c r="AD31" s="1954"/>
      <c r="AE31" s="1954"/>
      <c r="AF31" s="1954"/>
      <c r="AG31" s="1954"/>
      <c r="AH31" s="1954"/>
      <c r="AI31" s="2000"/>
      <c r="AJ31" s="642">
        <v>0.58333333333333337</v>
      </c>
      <c r="AK31" s="412"/>
      <c r="AL31" s="51"/>
      <c r="AM31" s="51"/>
      <c r="AN31" s="51"/>
      <c r="AO31" s="51"/>
      <c r="AP31" s="344"/>
      <c r="AQ31" s="468"/>
      <c r="AR31" s="667">
        <v>0.58333333333333337</v>
      </c>
      <c r="AS31" s="161"/>
      <c r="AT31" s="312"/>
      <c r="AU31" s="312"/>
      <c r="AV31" s="312"/>
      <c r="AW31" s="313"/>
      <c r="AX31" s="313"/>
      <c r="AY31" s="313"/>
      <c r="AZ31" s="313"/>
      <c r="BA31" s="384">
        <v>0.58333333333333337</v>
      </c>
      <c r="BB31" s="997"/>
      <c r="BC31"/>
      <c r="BD31"/>
      <c r="BE31"/>
      <c r="BF31"/>
      <c r="BG31"/>
      <c r="BH31" s="390"/>
      <c r="BI31" s="667">
        <v>0.58333333333333337</v>
      </c>
      <c r="BJ31" s="307"/>
      <c r="BK31" s="307"/>
      <c r="BL31" s="307"/>
      <c r="BM31" s="313"/>
      <c r="BN31" s="371"/>
      <c r="BO31" s="397"/>
      <c r="BP31" s="371"/>
      <c r="BQ31" s="444"/>
      <c r="BR31" s="384">
        <v>0.58333333333333337</v>
      </c>
      <c r="BS31" s="412"/>
      <c r="BT31" s="51"/>
      <c r="BU31" s="51"/>
      <c r="BV31" s="51"/>
      <c r="BW31" s="51"/>
      <c r="BX31" s="344"/>
      <c r="BY31" s="412"/>
      <c r="BZ31" s="51"/>
      <c r="CA31" s="51"/>
      <c r="CB31" s="51"/>
      <c r="CC31" s="51"/>
      <c r="CD31" s="51"/>
      <c r="CE31" s="51"/>
      <c r="CF31" s="51"/>
      <c r="CG31" s="344"/>
      <c r="CH31" s="676">
        <v>0.58333333333333337</v>
      </c>
      <c r="CI31" s="888"/>
      <c r="CJ31" s="888"/>
      <c r="CK31" s="888"/>
      <c r="CL31" s="888"/>
      <c r="CM31" s="888"/>
      <c r="CN31" s="888"/>
      <c r="CO31" s="888"/>
      <c r="CP31" s="384">
        <v>0.58333333333333337</v>
      </c>
      <c r="CQ31" s="412"/>
      <c r="CR31" s="51"/>
      <c r="CS31" s="51"/>
      <c r="CT31" s="51"/>
      <c r="CU31" s="51"/>
      <c r="CV31" s="51"/>
      <c r="CW31" s="51"/>
      <c r="CX31" s="344"/>
      <c r="CY31" s="676">
        <v>0.58333333333333337</v>
      </c>
      <c r="CZ31" s="888"/>
      <c r="DA31" s="888"/>
      <c r="DB31" s="888"/>
      <c r="DC31" s="888"/>
      <c r="DD31" s="888"/>
      <c r="DE31" s="888"/>
      <c r="DF31" s="903"/>
      <c r="DG31" s="889"/>
      <c r="DH31" s="889"/>
      <c r="DI31" s="889"/>
      <c r="DJ31" s="889"/>
      <c r="DK31" s="889"/>
      <c r="DL31" s="889"/>
      <c r="DM31" s="889"/>
      <c r="DN31" s="889"/>
      <c r="DO31" s="889"/>
      <c r="DP31" s="889"/>
      <c r="DQ31" s="889"/>
      <c r="DR31" s="889"/>
      <c r="DS31" s="889"/>
      <c r="DT31" s="889"/>
      <c r="DU31" s="889"/>
      <c r="DV31" s="889"/>
      <c r="DW31" s="889"/>
      <c r="DX31" s="889"/>
      <c r="DY31" s="889"/>
      <c r="DZ31" s="889"/>
      <c r="EA31" s="889"/>
      <c r="EB31" s="889"/>
      <c r="EC31" s="889"/>
      <c r="ED31" s="889"/>
      <c r="EE31" s="889"/>
      <c r="EF31" s="889"/>
      <c r="EG31" s="889"/>
      <c r="EH31" s="889"/>
      <c r="EI31" s="889"/>
      <c r="EJ31" s="889"/>
      <c r="EK31" s="889"/>
      <c r="EL31" s="889"/>
      <c r="EM31" s="889"/>
      <c r="EN31" s="889"/>
      <c r="EO31" s="889"/>
      <c r="EP31" s="889"/>
      <c r="EQ31" s="889"/>
      <c r="ER31" s="889"/>
      <c r="ES31" s="889"/>
      <c r="ET31" s="889"/>
      <c r="EU31" s="889"/>
      <c r="EV31" s="889"/>
      <c r="EW31" s="889"/>
      <c r="EX31" s="889"/>
      <c r="EY31" s="889"/>
      <c r="EZ31" s="889"/>
      <c r="FA31" s="889"/>
      <c r="FB31" s="889"/>
      <c r="FC31" s="889"/>
      <c r="FD31" s="889"/>
      <c r="FE31" s="889"/>
      <c r="FF31" s="889"/>
    </row>
    <row r="32" spans="1:162" s="886" customFormat="1" ht="11.25" customHeight="1" x14ac:dyDescent="0.2">
      <c r="A32" s="889"/>
      <c r="B32" s="889"/>
      <c r="C32" s="889"/>
      <c r="D32" s="889"/>
      <c r="E32" s="889"/>
      <c r="F32" s="889"/>
      <c r="G32" s="889"/>
      <c r="H32" s="889"/>
      <c r="I32" s="889"/>
      <c r="J32" s="889"/>
      <c r="K32" s="889"/>
      <c r="L32" s="889"/>
      <c r="M32" s="163">
        <v>0.59375</v>
      </c>
      <c r="N32" s="1971"/>
      <c r="O32" s="1974"/>
      <c r="P32" s="1974"/>
      <c r="Q32" s="1974"/>
      <c r="R32" s="51"/>
      <c r="S32" s="344"/>
      <c r="T32" s="352">
        <v>0.59375</v>
      </c>
      <c r="U32" s="2007"/>
      <c r="V32" s="2009"/>
      <c r="W32" s="2011"/>
      <c r="X32" s="2014"/>
      <c r="Y32"/>
      <c r="Z32"/>
      <c r="AA32" s="318">
        <v>0.59375</v>
      </c>
      <c r="AB32" s="1999"/>
      <c r="AC32" s="1954"/>
      <c r="AD32" s="1954"/>
      <c r="AE32" s="1954"/>
      <c r="AF32" s="1954"/>
      <c r="AG32" s="1954"/>
      <c r="AH32" s="1954"/>
      <c r="AI32" s="2000"/>
      <c r="AJ32" s="642">
        <v>0.59375</v>
      </c>
      <c r="AK32" s="412"/>
      <c r="AL32" s="51"/>
      <c r="AM32" s="51"/>
      <c r="AN32" s="51"/>
      <c r="AO32" s="51"/>
      <c r="AP32" s="344"/>
      <c r="AQ32" s="690"/>
      <c r="AR32" s="667">
        <v>0.59375</v>
      </c>
      <c r="AS32" s="161"/>
      <c r="AT32" s="312"/>
      <c r="AU32" s="312"/>
      <c r="AV32" s="312"/>
      <c r="AW32" s="313"/>
      <c r="AX32" s="307"/>
      <c r="AY32" s="307"/>
      <c r="AZ32" s="307"/>
      <c r="BA32" s="384">
        <v>0.59375</v>
      </c>
      <c r="BB32" s="997"/>
      <c r="BC32"/>
      <c r="BD32"/>
      <c r="BE32"/>
      <c r="BF32"/>
      <c r="BG32"/>
      <c r="BH32" s="390"/>
      <c r="BI32" s="667">
        <v>0.59375</v>
      </c>
      <c r="BJ32" s="307"/>
      <c r="BK32" s="307"/>
      <c r="BL32" s="307"/>
      <c r="BM32" s="313"/>
      <c r="BN32" s="371"/>
      <c r="BO32" s="397"/>
      <c r="BP32" s="371"/>
      <c r="BQ32" s="444"/>
      <c r="BR32" s="384">
        <v>0.59375</v>
      </c>
      <c r="BS32" s="412"/>
      <c r="BT32" s="51"/>
      <c r="BU32" s="51"/>
      <c r="BV32" s="51"/>
      <c r="BW32" s="51"/>
      <c r="BX32" s="344"/>
      <c r="BY32" s="412"/>
      <c r="BZ32" s="51"/>
      <c r="CA32" s="51"/>
      <c r="CB32" s="51"/>
      <c r="CC32" s="51"/>
      <c r="CD32" s="51"/>
      <c r="CE32" s="51"/>
      <c r="CF32" s="51"/>
      <c r="CG32" s="344"/>
      <c r="CH32" s="676">
        <v>0.59375</v>
      </c>
      <c r="CI32" s="888"/>
      <c r="CJ32" s="888"/>
      <c r="CK32" s="888"/>
      <c r="CL32" s="888"/>
      <c r="CM32" s="888"/>
      <c r="CN32" s="888"/>
      <c r="CO32" s="888"/>
      <c r="CP32" s="384">
        <v>0.59375</v>
      </c>
      <c r="CQ32" s="412"/>
      <c r="CR32" s="51"/>
      <c r="CS32" s="51"/>
      <c r="CT32" s="51"/>
      <c r="CU32" s="51"/>
      <c r="CV32" s="51"/>
      <c r="CW32" s="51"/>
      <c r="CX32" s="344"/>
      <c r="CY32" s="676">
        <v>0.59375</v>
      </c>
      <c r="CZ32" s="888"/>
      <c r="DA32" s="888"/>
      <c r="DB32" s="888"/>
      <c r="DC32" s="888"/>
      <c r="DD32" s="888"/>
      <c r="DE32" s="888"/>
      <c r="DF32" s="903"/>
      <c r="DG32" s="889"/>
      <c r="DH32" s="889"/>
      <c r="DI32" s="889"/>
      <c r="DJ32" s="889"/>
      <c r="DK32" s="889"/>
      <c r="DL32" s="889"/>
      <c r="DM32" s="889"/>
      <c r="DN32" s="889"/>
      <c r="DO32" s="889"/>
      <c r="DP32" s="889"/>
      <c r="DQ32" s="889"/>
      <c r="DR32" s="889"/>
      <c r="DS32" s="889"/>
      <c r="DT32" s="889"/>
      <c r="DU32" s="889"/>
      <c r="DV32" s="889"/>
      <c r="DW32" s="889"/>
      <c r="DX32" s="889"/>
      <c r="DY32" s="889"/>
      <c r="DZ32" s="889"/>
      <c r="EA32" s="889"/>
      <c r="EB32" s="889"/>
      <c r="EC32" s="889"/>
      <c r="ED32" s="889"/>
      <c r="EE32" s="889"/>
      <c r="EF32" s="889"/>
      <c r="EG32" s="889"/>
      <c r="EH32" s="889"/>
      <c r="EI32" s="889"/>
      <c r="EJ32" s="889"/>
      <c r="EK32" s="889"/>
      <c r="EL32" s="889"/>
      <c r="EM32" s="889"/>
      <c r="EN32" s="889"/>
      <c r="EO32" s="889"/>
      <c r="EP32" s="889"/>
      <c r="EQ32" s="889"/>
      <c r="ER32" s="889"/>
      <c r="ES32" s="889"/>
      <c r="ET32" s="889"/>
      <c r="EU32" s="889"/>
      <c r="EV32" s="889"/>
      <c r="EW32" s="889"/>
      <c r="EX32" s="889"/>
      <c r="EY32" s="889"/>
      <c r="EZ32" s="889"/>
      <c r="FA32" s="889"/>
      <c r="FB32" s="889"/>
      <c r="FC32" s="889"/>
      <c r="FD32" s="889"/>
      <c r="FE32" s="889"/>
      <c r="FF32" s="889"/>
    </row>
    <row r="33" spans="12:162" s="886" customFormat="1" ht="11.25" customHeight="1" x14ac:dyDescent="0.2">
      <c r="L33" s="889"/>
      <c r="M33" s="163">
        <v>0.60416666666666696</v>
      </c>
      <c r="N33" s="1971"/>
      <c r="O33" s="1974"/>
      <c r="P33" s="1974"/>
      <c r="Q33" s="1974"/>
      <c r="R33" s="51"/>
      <c r="S33" s="344"/>
      <c r="T33" s="352">
        <v>0.60416666666666696</v>
      </c>
      <c r="U33" s="2007"/>
      <c r="V33" s="2009"/>
      <c r="W33" s="2011"/>
      <c r="X33" s="2014"/>
      <c r="Y33"/>
      <c r="Z33"/>
      <c r="AA33" s="318">
        <v>0.60416666666666663</v>
      </c>
      <c r="AB33" s="1999"/>
      <c r="AC33" s="1954"/>
      <c r="AD33" s="1954"/>
      <c r="AE33" s="1954"/>
      <c r="AF33" s="1954"/>
      <c r="AG33" s="1954"/>
      <c r="AH33" s="1954"/>
      <c r="AI33" s="2000"/>
      <c r="AJ33" s="642">
        <v>0.60416666666666663</v>
      </c>
      <c r="AK33" s="412"/>
      <c r="AL33" s="51"/>
      <c r="AM33" s="51"/>
      <c r="AN33" s="51"/>
      <c r="AO33" s="51"/>
      <c r="AP33" s="344"/>
      <c r="AQ33" s="690"/>
      <c r="AR33" s="667">
        <v>0.60416666666666663</v>
      </c>
      <c r="AS33" s="161"/>
      <c r="AT33" s="331"/>
      <c r="AU33" s="331"/>
      <c r="AV33" s="331"/>
      <c r="AW33" s="313"/>
      <c r="AX33" s="307"/>
      <c r="AY33" s="307"/>
      <c r="AZ33" s="307"/>
      <c r="BA33" s="384">
        <v>0.60416666666666663</v>
      </c>
      <c r="BB33" s="997"/>
      <c r="BC33"/>
      <c r="BD33"/>
      <c r="BE33"/>
      <c r="BF33"/>
      <c r="BG33"/>
      <c r="BH33" s="390"/>
      <c r="BI33" s="667">
        <v>0.60416666666666663</v>
      </c>
      <c r="BJ33" s="313"/>
      <c r="BK33" s="313"/>
      <c r="BL33" s="307"/>
      <c r="BM33" s="313"/>
      <c r="BN33" s="371"/>
      <c r="BO33" s="397"/>
      <c r="BP33" s="371"/>
      <c r="BQ33" s="444"/>
      <c r="BR33" s="384">
        <v>0.60416666666666663</v>
      </c>
      <c r="BS33" s="412"/>
      <c r="BT33" s="51"/>
      <c r="BU33" s="51"/>
      <c r="BV33" s="51"/>
      <c r="BW33" s="51"/>
      <c r="BX33" s="344"/>
      <c r="BY33" s="412"/>
      <c r="BZ33" s="51"/>
      <c r="CA33" s="51"/>
      <c r="CB33" s="51"/>
      <c r="CC33" s="51"/>
      <c r="CD33" s="51"/>
      <c r="CE33" s="51"/>
      <c r="CF33" s="51"/>
      <c r="CG33" s="344"/>
      <c r="CH33" s="676">
        <v>0.60416666666666663</v>
      </c>
      <c r="CI33" s="888"/>
      <c r="CJ33" s="888"/>
      <c r="CK33" s="888"/>
      <c r="CL33" s="888"/>
      <c r="CM33" s="888"/>
      <c r="CN33" s="888"/>
      <c r="CO33" s="888"/>
      <c r="CP33" s="384">
        <v>0.60416666666666663</v>
      </c>
      <c r="CQ33" s="412"/>
      <c r="CR33" s="51"/>
      <c r="CS33" s="51"/>
      <c r="CT33" s="51"/>
      <c r="CU33" s="51"/>
      <c r="CV33" s="51"/>
      <c r="CW33" s="51"/>
      <c r="CX33" s="344"/>
      <c r="CY33" s="676">
        <v>0.60416666666666663</v>
      </c>
      <c r="CZ33" s="888"/>
      <c r="DA33" s="888"/>
      <c r="DB33" s="888"/>
      <c r="DC33" s="888"/>
      <c r="DD33" s="888"/>
      <c r="DE33" s="888"/>
      <c r="DF33" s="903"/>
      <c r="DG33" s="889"/>
      <c r="DH33" s="889"/>
      <c r="DI33" s="889"/>
      <c r="DJ33" s="889"/>
      <c r="DK33" s="889"/>
      <c r="DL33" s="889"/>
      <c r="DM33" s="889"/>
      <c r="DN33" s="889"/>
      <c r="DO33" s="889"/>
      <c r="DP33" s="889"/>
      <c r="DQ33" s="889"/>
      <c r="DR33" s="889"/>
      <c r="DS33" s="889"/>
      <c r="DT33" s="889"/>
      <c r="DU33" s="889"/>
      <c r="DV33" s="889"/>
      <c r="DW33" s="889"/>
      <c r="DX33" s="889"/>
      <c r="DY33" s="889"/>
      <c r="DZ33" s="889"/>
      <c r="EA33" s="889"/>
      <c r="EB33" s="889"/>
      <c r="EC33" s="889"/>
      <c r="ED33" s="889"/>
      <c r="EE33" s="889"/>
      <c r="EF33" s="889"/>
      <c r="EG33" s="889"/>
      <c r="EH33" s="889"/>
      <c r="EI33" s="889"/>
      <c r="EJ33" s="889"/>
      <c r="EK33" s="889"/>
      <c r="EL33" s="889"/>
      <c r="EM33" s="889"/>
      <c r="EN33" s="889"/>
      <c r="EO33" s="889"/>
      <c r="EP33" s="889"/>
      <c r="EQ33" s="889"/>
      <c r="ER33" s="889"/>
      <c r="ES33" s="889"/>
      <c r="ET33" s="889"/>
      <c r="EU33" s="889"/>
      <c r="EV33" s="889"/>
      <c r="EW33" s="889"/>
      <c r="EX33" s="889"/>
      <c r="EY33" s="889"/>
      <c r="EZ33" s="889"/>
      <c r="FA33" s="889"/>
      <c r="FB33" s="889"/>
      <c r="FC33" s="889"/>
      <c r="FD33" s="889"/>
      <c r="FE33" s="889"/>
      <c r="FF33" s="889"/>
    </row>
    <row r="34" spans="12:162" s="886" customFormat="1" ht="11.25" customHeight="1" x14ac:dyDescent="0.2">
      <c r="L34" s="889"/>
      <c r="M34" s="163">
        <v>0.61458333333333404</v>
      </c>
      <c r="N34" s="1971"/>
      <c r="O34" s="1974"/>
      <c r="P34" s="1974"/>
      <c r="Q34" s="1974"/>
      <c r="R34" s="51"/>
      <c r="S34" s="344"/>
      <c r="T34" s="352">
        <v>0.61458333333333404</v>
      </c>
      <c r="U34" s="2007"/>
      <c r="V34" s="2009"/>
      <c r="W34" s="2011"/>
      <c r="X34" s="2014"/>
      <c r="Y34" s="51"/>
      <c r="Z34"/>
      <c r="AA34" s="318">
        <v>0.61458333333333337</v>
      </c>
      <c r="AB34" s="1999"/>
      <c r="AC34" s="1954"/>
      <c r="AD34" s="1954"/>
      <c r="AE34" s="1954"/>
      <c r="AF34" s="1954"/>
      <c r="AG34" s="1954"/>
      <c r="AH34" s="1954"/>
      <c r="AI34" s="2000"/>
      <c r="AJ34" s="642">
        <v>0.61458333333333337</v>
      </c>
      <c r="AK34" s="412"/>
      <c r="AL34" s="51"/>
      <c r="AM34" s="51"/>
      <c r="AN34" s="51"/>
      <c r="AO34" s="51"/>
      <c r="AP34" s="344"/>
      <c r="AQ34" s="690"/>
      <c r="AR34" s="667">
        <v>0.61458333333333337</v>
      </c>
      <c r="AS34" s="161"/>
      <c r="AT34" s="331"/>
      <c r="AU34" s="331"/>
      <c r="AV34" s="331"/>
      <c r="AW34" s="313"/>
      <c r="AX34" s="313"/>
      <c r="AY34" s="313"/>
      <c r="AZ34" s="307"/>
      <c r="BA34" s="384">
        <v>0.61458333333333337</v>
      </c>
      <c r="BB34" s="997"/>
      <c r="BC34"/>
      <c r="BD34"/>
      <c r="BE34"/>
      <c r="BF34"/>
      <c r="BG34"/>
      <c r="BH34" s="390"/>
      <c r="BI34" s="667">
        <v>0.61458333333333337</v>
      </c>
      <c r="BJ34" s="161"/>
      <c r="BK34" s="161"/>
      <c r="BL34" s="161"/>
      <c r="BM34" s="313"/>
      <c r="BN34" s="371"/>
      <c r="BO34" s="397"/>
      <c r="BP34" s="371"/>
      <c r="BQ34" s="444"/>
      <c r="BR34" s="384">
        <v>0.61458333333333337</v>
      </c>
      <c r="BS34" s="412"/>
      <c r="BT34" s="51"/>
      <c r="BU34" s="51"/>
      <c r="BV34" s="51"/>
      <c r="BW34" s="51"/>
      <c r="BX34" s="344"/>
      <c r="BY34" s="412"/>
      <c r="BZ34" s="51"/>
      <c r="CA34" s="51"/>
      <c r="CB34" s="51"/>
      <c r="CC34" s="51"/>
      <c r="CD34" s="51"/>
      <c r="CE34" s="51"/>
      <c r="CF34" s="51"/>
      <c r="CG34" s="344"/>
      <c r="CH34" s="676">
        <v>0.61458333333333337</v>
      </c>
      <c r="CI34" s="888"/>
      <c r="CJ34" s="888"/>
      <c r="CK34" s="888"/>
      <c r="CL34" s="888"/>
      <c r="CM34" s="888"/>
      <c r="CN34" s="888"/>
      <c r="CO34" s="888"/>
      <c r="CP34" s="384">
        <v>0.61458333333333337</v>
      </c>
      <c r="CQ34" s="412"/>
      <c r="CR34" s="51"/>
      <c r="CS34" s="51"/>
      <c r="CT34" s="51"/>
      <c r="CU34" s="51"/>
      <c r="CV34" s="51"/>
      <c r="CW34" s="51"/>
      <c r="CX34" s="344"/>
      <c r="CY34" s="676">
        <v>0.61458333333333337</v>
      </c>
      <c r="CZ34" s="888"/>
      <c r="DA34" s="888"/>
      <c r="DB34" s="888"/>
      <c r="DC34" s="888"/>
      <c r="DD34" s="888"/>
      <c r="DE34" s="888"/>
      <c r="DF34" s="903"/>
      <c r="DG34" s="889"/>
      <c r="DH34" s="889"/>
      <c r="DI34" s="889"/>
      <c r="DJ34" s="889"/>
      <c r="DK34" s="889"/>
      <c r="DL34" s="889"/>
      <c r="DM34" s="889"/>
      <c r="DN34" s="889"/>
      <c r="DO34" s="889"/>
      <c r="DP34" s="889"/>
      <c r="DQ34" s="889"/>
      <c r="DR34" s="889"/>
      <c r="DS34" s="889"/>
      <c r="DT34" s="889"/>
      <c r="DU34" s="889"/>
      <c r="DV34" s="889"/>
      <c r="DW34" s="889"/>
      <c r="DX34" s="889"/>
      <c r="DY34" s="889"/>
      <c r="DZ34" s="889"/>
      <c r="EA34" s="889"/>
      <c r="EB34" s="889"/>
      <c r="EC34" s="889"/>
      <c r="ED34" s="889"/>
      <c r="EE34" s="889"/>
      <c r="EF34" s="889"/>
      <c r="EG34" s="889"/>
      <c r="EH34" s="889"/>
      <c r="EI34" s="889"/>
      <c r="EJ34" s="889"/>
      <c r="EK34" s="889"/>
      <c r="EL34" s="889"/>
      <c r="EM34" s="889"/>
      <c r="EN34" s="889"/>
      <c r="EO34" s="889"/>
      <c r="EP34" s="889"/>
      <c r="EQ34" s="889"/>
      <c r="ER34" s="889"/>
      <c r="ES34" s="889"/>
      <c r="ET34" s="889"/>
      <c r="EU34" s="889"/>
      <c r="EV34" s="889"/>
      <c r="EW34" s="889"/>
      <c r="EX34" s="889"/>
      <c r="EY34" s="889"/>
      <c r="EZ34" s="889"/>
      <c r="FA34" s="889"/>
      <c r="FB34" s="889"/>
      <c r="FC34" s="889"/>
      <c r="FD34" s="889"/>
      <c r="FE34" s="889"/>
      <c r="FF34" s="889"/>
    </row>
    <row r="35" spans="12:162" s="886" customFormat="1" ht="11.25" customHeight="1" x14ac:dyDescent="0.2">
      <c r="L35" s="889"/>
      <c r="M35" s="163">
        <v>0.625000000000001</v>
      </c>
      <c r="N35" s="1972"/>
      <c r="O35" s="1975"/>
      <c r="P35" s="1975"/>
      <c r="Q35" s="1975"/>
      <c r="R35" s="51"/>
      <c r="S35" s="344"/>
      <c r="T35" s="352">
        <v>0.625000000000001</v>
      </c>
      <c r="U35" s="2007"/>
      <c r="V35" s="2009"/>
      <c r="W35" s="2012"/>
      <c r="X35" s="2015"/>
      <c r="Y35"/>
      <c r="Z35"/>
      <c r="AA35" s="318">
        <v>0.625</v>
      </c>
      <c r="AB35" s="1999"/>
      <c r="AC35" s="1954"/>
      <c r="AD35" s="1954"/>
      <c r="AE35" s="1954"/>
      <c r="AF35" s="1954"/>
      <c r="AG35" s="1954"/>
      <c r="AH35" s="1954"/>
      <c r="AI35" s="2000"/>
      <c r="AJ35" s="642">
        <v>0.625</v>
      </c>
      <c r="AK35" s="412"/>
      <c r="AL35" s="51"/>
      <c r="AM35" s="51"/>
      <c r="AN35" s="51"/>
      <c r="AO35" s="51"/>
      <c r="AP35" s="344"/>
      <c r="AQ35" s="428"/>
      <c r="AR35" s="667">
        <v>0.625</v>
      </c>
      <c r="AS35" s="161"/>
      <c r="AT35" s="331"/>
      <c r="AU35" s="331"/>
      <c r="AV35" s="331"/>
      <c r="AW35" s="307"/>
      <c r="AX35" s="312"/>
      <c r="AY35" s="312"/>
      <c r="AZ35" s="312"/>
      <c r="BA35" s="384">
        <v>0.625</v>
      </c>
      <c r="BB35" s="997"/>
      <c r="BC35"/>
      <c r="BD35"/>
      <c r="BE35"/>
      <c r="BF35"/>
      <c r="BG35"/>
      <c r="BH35" s="307"/>
      <c r="BI35" s="667">
        <v>0.625</v>
      </c>
      <c r="BJ35" s="161"/>
      <c r="BK35" s="161"/>
      <c r="BL35" s="161"/>
      <c r="BM35" s="304"/>
      <c r="BN35" s="371"/>
      <c r="BO35" s="309"/>
      <c r="BP35" s="371"/>
      <c r="BQ35" s="444"/>
      <c r="BR35" s="384">
        <v>0.625</v>
      </c>
      <c r="BS35" s="412"/>
      <c r="BT35" s="51"/>
      <c r="BU35" s="51"/>
      <c r="BV35" s="51"/>
      <c r="BW35" s="51"/>
      <c r="BX35" s="344"/>
      <c r="BY35" s="412"/>
      <c r="BZ35" s="51"/>
      <c r="CA35" s="51"/>
      <c r="CB35" s="51"/>
      <c r="CC35" s="51"/>
      <c r="CD35" s="51"/>
      <c r="CE35" s="51"/>
      <c r="CF35" s="51"/>
      <c r="CG35" s="344"/>
      <c r="CH35" s="676">
        <v>0.625</v>
      </c>
      <c r="CI35" s="888"/>
      <c r="CJ35" s="888"/>
      <c r="CK35" s="888"/>
      <c r="CL35" s="888"/>
      <c r="CM35" s="888"/>
      <c r="CN35" s="888"/>
      <c r="CO35" s="888"/>
      <c r="CP35" s="384">
        <v>0.625</v>
      </c>
      <c r="CQ35" s="412"/>
      <c r="CR35" s="51"/>
      <c r="CS35" s="51"/>
      <c r="CT35" s="51"/>
      <c r="CU35" s="51"/>
      <c r="CV35" s="51"/>
      <c r="CW35" s="51"/>
      <c r="CX35" s="344"/>
      <c r="CY35" s="676">
        <v>0.625</v>
      </c>
      <c r="CZ35" s="888"/>
      <c r="DA35" s="888"/>
      <c r="DB35" s="888"/>
      <c r="DC35" s="888"/>
      <c r="DD35" s="888"/>
      <c r="DE35" s="888"/>
      <c r="DF35" s="903"/>
      <c r="DG35" s="889"/>
      <c r="DH35" s="889"/>
      <c r="DI35" s="889"/>
      <c r="DJ35" s="889"/>
      <c r="DK35" s="889"/>
      <c r="DL35" s="889"/>
      <c r="DM35" s="889"/>
      <c r="DN35" s="889"/>
      <c r="DO35" s="889"/>
      <c r="DP35" s="889"/>
      <c r="DQ35" s="889"/>
      <c r="DR35" s="889"/>
      <c r="DS35" s="889"/>
      <c r="DT35" s="889"/>
      <c r="DU35" s="889"/>
      <c r="DV35" s="889"/>
      <c r="DW35" s="889"/>
      <c r="DX35" s="889"/>
      <c r="DY35" s="889"/>
      <c r="DZ35" s="889"/>
      <c r="EA35" s="889"/>
      <c r="EB35" s="889"/>
      <c r="EC35" s="889"/>
      <c r="ED35" s="889"/>
      <c r="EE35" s="889"/>
      <c r="EF35" s="889"/>
      <c r="EG35" s="889"/>
      <c r="EH35" s="889"/>
      <c r="EI35" s="889"/>
      <c r="EJ35" s="889"/>
      <c r="EK35" s="889"/>
      <c r="EL35" s="889"/>
      <c r="EM35" s="889"/>
      <c r="EN35" s="889"/>
      <c r="EO35" s="889"/>
      <c r="EP35" s="889"/>
      <c r="EQ35" s="889"/>
      <c r="ER35" s="889"/>
      <c r="ES35" s="889"/>
      <c r="ET35" s="889"/>
      <c r="EU35" s="889"/>
      <c r="EV35" s="889"/>
      <c r="EW35" s="889"/>
      <c r="EX35" s="889"/>
      <c r="EY35" s="889"/>
      <c r="EZ35" s="889"/>
      <c r="FA35" s="889"/>
      <c r="FB35" s="889"/>
      <c r="FC35" s="889"/>
      <c r="FD35" s="889"/>
      <c r="FE35" s="889"/>
      <c r="FF35" s="889"/>
    </row>
    <row r="36" spans="12:162" s="886" customFormat="1" ht="11.25" customHeight="1" x14ac:dyDescent="0.2">
      <c r="L36" s="889"/>
      <c r="M36" s="163">
        <v>0.63541666666666696</v>
      </c>
      <c r="N36" s="412"/>
      <c r="O36" s="51"/>
      <c r="P36" s="51"/>
      <c r="Q36" s="51"/>
      <c r="R36" s="51"/>
      <c r="S36" s="344"/>
      <c r="T36" s="352">
        <v>0.63541666666666696</v>
      </c>
      <c r="U36" s="735"/>
      <c r="V36" s="737"/>
      <c r="W36" s="737"/>
      <c r="X36" s="923"/>
      <c r="Y36"/>
      <c r="Z36"/>
      <c r="AA36" s="318">
        <v>0.63541666666666663</v>
      </c>
      <c r="AB36" s="1999"/>
      <c r="AC36" s="1954"/>
      <c r="AD36" s="1954"/>
      <c r="AE36" s="1954"/>
      <c r="AF36" s="1954"/>
      <c r="AG36" s="1954"/>
      <c r="AH36" s="1954"/>
      <c r="AI36" s="2000"/>
      <c r="AJ36" s="642">
        <v>0.63541666666666663</v>
      </c>
      <c r="AK36" s="412"/>
      <c r="AL36" s="51"/>
      <c r="AM36" s="51"/>
      <c r="AN36" s="51"/>
      <c r="AO36" s="51"/>
      <c r="AP36" s="344"/>
      <c r="AQ36" s="428"/>
      <c r="AR36" s="667">
        <v>0.63541666666666663</v>
      </c>
      <c r="AS36" s="161"/>
      <c r="AT36" s="312"/>
      <c r="AU36" s="312"/>
      <c r="AV36" s="385"/>
      <c r="AW36" s="313"/>
      <c r="AX36" s="312"/>
      <c r="AY36" s="312"/>
      <c r="AZ36" s="312"/>
      <c r="BA36" s="384">
        <v>0.63541666666666663</v>
      </c>
      <c r="BB36" s="997"/>
      <c r="BC36"/>
      <c r="BD36"/>
      <c r="BE36"/>
      <c r="BF36"/>
      <c r="BG36"/>
      <c r="BH36" s="390"/>
      <c r="BI36" s="667">
        <v>0.63541666666666663</v>
      </c>
      <c r="BJ36" s="161"/>
      <c r="BK36" s="161"/>
      <c r="BL36" s="161"/>
      <c r="BM36" s="304"/>
      <c r="BN36" s="371"/>
      <c r="BO36" s="309"/>
      <c r="BP36" s="371"/>
      <c r="BQ36" s="444"/>
      <c r="BR36" s="384">
        <v>0.63541666666666663</v>
      </c>
      <c r="BS36" s="412"/>
      <c r="BT36" s="51"/>
      <c r="BU36" s="51"/>
      <c r="BV36" s="51"/>
      <c r="BW36" s="51"/>
      <c r="BX36" s="344"/>
      <c r="BY36" s="412"/>
      <c r="BZ36" s="51"/>
      <c r="CA36" s="51"/>
      <c r="CB36" s="51"/>
      <c r="CC36" s="51"/>
      <c r="CD36" s="51"/>
      <c r="CE36" s="51"/>
      <c r="CF36" s="51"/>
      <c r="CG36" s="344"/>
      <c r="CH36" s="676">
        <v>0.63541666666666663</v>
      </c>
      <c r="CI36" s="888"/>
      <c r="CJ36" s="888"/>
      <c r="CK36" s="888"/>
      <c r="CL36" s="888"/>
      <c r="CM36" s="888"/>
      <c r="CN36" s="888"/>
      <c r="CO36" s="888"/>
      <c r="CP36" s="384">
        <v>0.63541666666666663</v>
      </c>
      <c r="CQ36" s="412"/>
      <c r="CR36" s="51"/>
      <c r="CS36" s="51"/>
      <c r="CT36" s="51"/>
      <c r="CU36" s="51"/>
      <c r="CV36" s="51"/>
      <c r="CW36" s="51"/>
      <c r="CX36" s="344"/>
      <c r="CY36" s="676">
        <v>0.63541666666666663</v>
      </c>
      <c r="CZ36" s="888"/>
      <c r="DA36" s="888"/>
      <c r="DB36" s="888"/>
      <c r="DC36" s="888"/>
      <c r="DD36" s="888"/>
      <c r="DE36" s="888"/>
      <c r="DF36" s="903"/>
      <c r="DG36" s="889"/>
      <c r="DH36" s="889"/>
      <c r="DI36" s="889"/>
      <c r="DJ36" s="889"/>
      <c r="DK36" s="889"/>
      <c r="DL36" s="889"/>
      <c r="DM36" s="889"/>
      <c r="DN36" s="889"/>
      <c r="DO36" s="889"/>
      <c r="DP36" s="889"/>
      <c r="DQ36" s="889"/>
      <c r="DR36" s="889"/>
      <c r="DS36" s="889"/>
      <c r="DT36" s="889"/>
      <c r="DU36" s="889"/>
      <c r="DV36" s="889"/>
      <c r="DW36" s="889"/>
      <c r="DX36" s="889"/>
      <c r="DY36" s="889"/>
      <c r="DZ36" s="889"/>
      <c r="EA36" s="889"/>
      <c r="EB36" s="889"/>
      <c r="EC36" s="889"/>
      <c r="ED36" s="889"/>
      <c r="EE36" s="889"/>
      <c r="EF36" s="889"/>
      <c r="EG36" s="889"/>
      <c r="EH36" s="889"/>
      <c r="EI36" s="889"/>
      <c r="EJ36" s="889"/>
      <c r="EK36" s="889"/>
      <c r="EL36" s="889"/>
      <c r="EM36" s="889"/>
      <c r="EN36" s="889"/>
      <c r="EO36" s="889"/>
      <c r="EP36" s="889"/>
      <c r="EQ36" s="889"/>
      <c r="ER36" s="889"/>
      <c r="ES36" s="889"/>
      <c r="ET36" s="889"/>
      <c r="EU36" s="889"/>
      <c r="EV36" s="889"/>
      <c r="EW36" s="889"/>
      <c r="EX36" s="889"/>
      <c r="EY36" s="889"/>
      <c r="EZ36" s="889"/>
      <c r="FA36" s="889"/>
      <c r="FB36" s="889"/>
      <c r="FC36" s="889"/>
      <c r="FD36" s="889"/>
      <c r="FE36" s="889"/>
      <c r="FF36" s="889"/>
    </row>
    <row r="37" spans="12:162" s="886" customFormat="1" ht="11.25" customHeight="1" x14ac:dyDescent="0.2">
      <c r="L37" s="889"/>
      <c r="M37" s="163">
        <v>0.64583333333333404</v>
      </c>
      <c r="N37" s="412"/>
      <c r="O37" s="51"/>
      <c r="P37" s="51"/>
      <c r="Q37" s="51"/>
      <c r="R37" s="51"/>
      <c r="S37" s="344"/>
      <c r="T37" s="352">
        <v>0.64583333333333404</v>
      </c>
      <c r="U37" s="162"/>
      <c r="V37" s="162"/>
      <c r="W37" s="162"/>
      <c r="X37"/>
      <c r="Y37"/>
      <c r="Z37"/>
      <c r="AA37" s="318">
        <v>0.64583333333333337</v>
      </c>
      <c r="AB37" s="1999"/>
      <c r="AC37" s="1954"/>
      <c r="AD37" s="1954"/>
      <c r="AE37" s="1954"/>
      <c r="AF37" s="1954"/>
      <c r="AG37" s="1954"/>
      <c r="AH37" s="1954"/>
      <c r="AI37" s="2000"/>
      <c r="AJ37" s="642">
        <v>0.64583333333333337</v>
      </c>
      <c r="AK37" s="412"/>
      <c r="AL37" s="51"/>
      <c r="AM37" s="51"/>
      <c r="AN37" s="51"/>
      <c r="AO37" s="51"/>
      <c r="AP37" s="344"/>
      <c r="AQ37" s="468"/>
      <c r="AR37" s="667">
        <v>0.64583333333333337</v>
      </c>
      <c r="AS37" s="161"/>
      <c r="AT37" s="312"/>
      <c r="AU37" s="312"/>
      <c r="AV37" s="385"/>
      <c r="AW37" s="313"/>
      <c r="AX37" s="312"/>
      <c r="AY37" s="312"/>
      <c r="AZ37" s="312"/>
      <c r="BA37" s="384">
        <v>0.64583333333333337</v>
      </c>
      <c r="BB37" s="997"/>
      <c r="BC37"/>
      <c r="BD37"/>
      <c r="BE37"/>
      <c r="BF37"/>
      <c r="BG37"/>
      <c r="BH37" s="390"/>
      <c r="BI37" s="667">
        <v>0.64583333333333337</v>
      </c>
      <c r="BJ37" s="161"/>
      <c r="BK37" s="161"/>
      <c r="BL37" s="161"/>
      <c r="BM37" s="313"/>
      <c r="BN37" s="371"/>
      <c r="BO37" s="397"/>
      <c r="BP37" s="371"/>
      <c r="BQ37" s="444"/>
      <c r="BR37" s="384">
        <v>0.64583333333333337</v>
      </c>
      <c r="BS37" s="412"/>
      <c r="BT37" s="51"/>
      <c r="BU37" s="51"/>
      <c r="BV37" s="51"/>
      <c r="BW37" s="51"/>
      <c r="BX37" s="344"/>
      <c r="BY37" s="412"/>
      <c r="BZ37" s="51"/>
      <c r="CA37" s="51"/>
      <c r="CB37" s="51"/>
      <c r="CC37" s="51"/>
      <c r="CD37" s="51"/>
      <c r="CE37" s="51"/>
      <c r="CF37" s="51"/>
      <c r="CG37" s="344"/>
      <c r="CH37" s="676">
        <v>0.64583333333333337</v>
      </c>
      <c r="CI37" s="888"/>
      <c r="CJ37" s="888"/>
      <c r="CK37" s="888"/>
      <c r="CL37" s="888"/>
      <c r="CM37" s="888"/>
      <c r="CN37" s="888"/>
      <c r="CO37" s="888"/>
      <c r="CP37" s="384">
        <v>0.64583333333333337</v>
      </c>
      <c r="CQ37" s="412"/>
      <c r="CR37" s="51"/>
      <c r="CS37" s="51"/>
      <c r="CT37" s="51"/>
      <c r="CU37" s="51"/>
      <c r="CV37" s="51"/>
      <c r="CW37" s="51"/>
      <c r="CX37" s="344"/>
      <c r="CY37" s="676">
        <v>0.64583333333333337</v>
      </c>
      <c r="CZ37" s="888"/>
      <c r="DA37" s="888"/>
      <c r="DB37" s="888"/>
      <c r="DC37" s="888"/>
      <c r="DD37" s="888"/>
      <c r="DE37" s="888"/>
      <c r="DF37" s="903"/>
      <c r="DG37" s="889"/>
      <c r="DH37" s="889"/>
      <c r="DI37" s="889"/>
      <c r="DJ37" s="889"/>
      <c r="DK37" s="889"/>
      <c r="DL37" s="889"/>
      <c r="DM37" s="889"/>
      <c r="DN37" s="889"/>
      <c r="DO37" s="889"/>
      <c r="DP37" s="889"/>
      <c r="DQ37" s="889"/>
      <c r="DR37" s="889"/>
      <c r="DS37" s="889"/>
      <c r="DT37" s="889"/>
      <c r="DU37" s="889"/>
      <c r="DV37" s="889"/>
      <c r="DW37" s="889"/>
      <c r="DX37" s="889"/>
      <c r="DY37" s="889"/>
      <c r="DZ37" s="889"/>
      <c r="EA37" s="889"/>
      <c r="EB37" s="889"/>
      <c r="EC37" s="889"/>
      <c r="ED37" s="889"/>
      <c r="EE37" s="889"/>
      <c r="EF37" s="889"/>
      <c r="EG37" s="889"/>
      <c r="EH37" s="889"/>
      <c r="EI37" s="889"/>
      <c r="EJ37" s="889"/>
      <c r="EK37" s="889"/>
      <c r="EL37" s="889"/>
      <c r="EM37" s="889"/>
      <c r="EN37" s="889"/>
      <c r="EO37" s="889"/>
      <c r="EP37" s="889"/>
      <c r="EQ37" s="889"/>
      <c r="ER37" s="889"/>
      <c r="ES37" s="889"/>
      <c r="ET37" s="889"/>
      <c r="EU37" s="889"/>
      <c r="EV37" s="889"/>
      <c r="EW37" s="889"/>
      <c r="EX37" s="889"/>
      <c r="EY37" s="889"/>
      <c r="EZ37" s="889"/>
      <c r="FA37" s="889"/>
      <c r="FB37" s="889"/>
      <c r="FC37" s="889"/>
      <c r="FD37" s="889"/>
      <c r="FE37" s="889"/>
      <c r="FF37" s="889"/>
    </row>
    <row r="38" spans="12:162" s="886" customFormat="1" ht="11.25" customHeight="1" x14ac:dyDescent="0.2">
      <c r="L38" s="889"/>
      <c r="M38" s="163">
        <v>0.656250000000001</v>
      </c>
      <c r="N38" s="412"/>
      <c r="O38" s="51"/>
      <c r="P38" s="51"/>
      <c r="Q38" s="51"/>
      <c r="R38" s="51"/>
      <c r="S38" s="344"/>
      <c r="T38" s="352">
        <v>0.656250000000001</v>
      </c>
      <c r="U38" s="162"/>
      <c r="V38" s="162"/>
      <c r="W38" s="162"/>
      <c r="X38"/>
      <c r="Y38"/>
      <c r="Z38"/>
      <c r="AA38" s="318">
        <v>0.65625</v>
      </c>
      <c r="AB38" s="1999"/>
      <c r="AC38" s="1954"/>
      <c r="AD38" s="1954"/>
      <c r="AE38" s="1954"/>
      <c r="AF38" s="1954"/>
      <c r="AG38" s="1954"/>
      <c r="AH38" s="1954"/>
      <c r="AI38" s="2000"/>
      <c r="AJ38" s="642">
        <v>0.65625</v>
      </c>
      <c r="AK38" s="412"/>
      <c r="AL38" s="51"/>
      <c r="AM38" s="51"/>
      <c r="AN38" s="51"/>
      <c r="AO38" s="51"/>
      <c r="AP38" s="344"/>
      <c r="AQ38" s="468"/>
      <c r="AR38" s="667">
        <v>0.65625</v>
      </c>
      <c r="AS38" s="161"/>
      <c r="AT38" s="312"/>
      <c r="AU38" s="312"/>
      <c r="AV38" s="385"/>
      <c r="AW38" s="313"/>
      <c r="AX38" s="312"/>
      <c r="AY38" s="312"/>
      <c r="AZ38" s="312"/>
      <c r="BA38" s="667">
        <v>0.65625</v>
      </c>
      <c r="BB38" s="371"/>
      <c r="BC38" s="397"/>
      <c r="BD38" s="371"/>
      <c r="BE38" s="314"/>
      <c r="BF38" s="312"/>
      <c r="BG38" s="312"/>
      <c r="BH38" s="390"/>
      <c r="BI38" s="667">
        <v>0.65625</v>
      </c>
      <c r="BJ38" s="161"/>
      <c r="BK38" s="161"/>
      <c r="BL38" s="161"/>
      <c r="BM38" s="313"/>
      <c r="BN38" s="371"/>
      <c r="BO38" s="397"/>
      <c r="BP38" s="371"/>
      <c r="BQ38" s="444"/>
      <c r="BR38" s="384">
        <v>0.65625</v>
      </c>
      <c r="BS38" s="412"/>
      <c r="BT38" s="51"/>
      <c r="BU38" s="51"/>
      <c r="BV38" s="51"/>
      <c r="BW38" s="51"/>
      <c r="BX38" s="344"/>
      <c r="BY38" s="412"/>
      <c r="BZ38" s="51"/>
      <c r="CA38" s="51"/>
      <c r="CB38" s="51"/>
      <c r="CC38" s="51"/>
      <c r="CD38" s="51"/>
      <c r="CE38" s="51"/>
      <c r="CF38" s="51"/>
      <c r="CG38" s="344"/>
      <c r="CH38" s="676">
        <v>0.65625</v>
      </c>
      <c r="CI38" s="888"/>
      <c r="CJ38" s="888"/>
      <c r="CK38" s="888"/>
      <c r="CL38" s="888"/>
      <c r="CM38" s="888"/>
      <c r="CN38" s="888"/>
      <c r="CO38" s="888"/>
      <c r="CP38" s="384">
        <v>0.65625</v>
      </c>
      <c r="CQ38" s="412"/>
      <c r="CR38" s="51"/>
      <c r="CS38" s="51"/>
      <c r="CT38" s="51"/>
      <c r="CU38" s="51"/>
      <c r="CV38" s="51"/>
      <c r="CW38" s="51"/>
      <c r="CX38" s="344"/>
      <c r="CY38" s="676">
        <v>0.65625</v>
      </c>
      <c r="CZ38" s="888"/>
      <c r="DA38" s="888"/>
      <c r="DB38" s="888"/>
      <c r="DC38" s="888"/>
      <c r="DD38" s="888"/>
      <c r="DE38" s="888"/>
      <c r="DF38" s="903"/>
      <c r="DG38" s="889"/>
      <c r="DH38" s="889"/>
      <c r="DI38" s="889"/>
      <c r="DJ38" s="889"/>
      <c r="DK38" s="889"/>
      <c r="DL38" s="889"/>
      <c r="DM38" s="889"/>
      <c r="DN38" s="889"/>
      <c r="DO38" s="889"/>
      <c r="DP38" s="889"/>
      <c r="DQ38" s="889"/>
      <c r="DR38" s="889"/>
      <c r="DS38" s="889"/>
      <c r="DT38" s="889"/>
      <c r="DU38" s="889"/>
      <c r="DV38" s="889"/>
      <c r="DW38" s="889"/>
      <c r="DX38" s="889"/>
      <c r="DY38" s="889"/>
      <c r="DZ38" s="889"/>
      <c r="EA38" s="889"/>
      <c r="EB38" s="889"/>
      <c r="EC38" s="889"/>
      <c r="ED38" s="889"/>
      <c r="EE38" s="889"/>
      <c r="EF38" s="889"/>
      <c r="EG38" s="889"/>
      <c r="EH38" s="889"/>
      <c r="EI38" s="889"/>
      <c r="EJ38" s="889"/>
      <c r="EK38" s="889"/>
      <c r="EL38" s="889"/>
      <c r="EM38" s="889"/>
      <c r="EN38" s="889"/>
      <c r="EO38" s="889"/>
      <c r="EP38" s="889"/>
      <c r="EQ38" s="889"/>
      <c r="ER38" s="889"/>
      <c r="ES38" s="889"/>
      <c r="ET38" s="889"/>
      <c r="EU38" s="889"/>
      <c r="EV38" s="889"/>
      <c r="EW38" s="889"/>
      <c r="EX38" s="889"/>
      <c r="EY38" s="889"/>
      <c r="EZ38" s="889"/>
      <c r="FA38" s="889"/>
      <c r="FB38" s="889"/>
      <c r="FC38" s="889"/>
      <c r="FD38" s="889"/>
      <c r="FE38" s="889"/>
      <c r="FF38" s="889"/>
    </row>
    <row r="39" spans="12:162" s="886" customFormat="1" ht="11.25" customHeight="1" x14ac:dyDescent="0.2">
      <c r="L39" s="889"/>
      <c r="M39" s="163">
        <v>0.66666666666666696</v>
      </c>
      <c r="N39" s="412"/>
      <c r="O39" s="51"/>
      <c r="P39" s="51"/>
      <c r="Q39" s="51"/>
      <c r="R39" s="51"/>
      <c r="S39" s="344"/>
      <c r="T39" s="352">
        <v>0.66666666666666696</v>
      </c>
      <c r="U39" s="162"/>
      <c r="V39" s="162"/>
      <c r="W39" s="162"/>
      <c r="X39"/>
      <c r="Y39"/>
      <c r="Z39"/>
      <c r="AA39" s="318">
        <v>0.66666666666666663</v>
      </c>
      <c r="AB39" s="1999"/>
      <c r="AC39" s="1954"/>
      <c r="AD39" s="1954"/>
      <c r="AE39" s="1954"/>
      <c r="AF39" s="1954"/>
      <c r="AG39" s="1954"/>
      <c r="AH39" s="1954"/>
      <c r="AI39" s="2000"/>
      <c r="AJ39" s="642">
        <v>0.66666666666666663</v>
      </c>
      <c r="AK39" s="412"/>
      <c r="AL39" s="51"/>
      <c r="AM39" s="51"/>
      <c r="AN39" s="51"/>
      <c r="AO39" s="51"/>
      <c r="AP39" s="344"/>
      <c r="AQ39" s="468"/>
      <c r="AR39" s="667">
        <v>0.66666666666666663</v>
      </c>
      <c r="AS39" s="161"/>
      <c r="AT39" s="312"/>
      <c r="AU39" s="312"/>
      <c r="AV39" s="385"/>
      <c r="AW39" s="313"/>
      <c r="AX39" s="312"/>
      <c r="AY39" s="312"/>
      <c r="AZ39" s="312"/>
      <c r="BA39" s="667">
        <v>0.66666666666666663</v>
      </c>
      <c r="BB39" s="371"/>
      <c r="BC39" s="397"/>
      <c r="BD39" s="371"/>
      <c r="BE39" s="314"/>
      <c r="BF39" s="312"/>
      <c r="BG39" s="312"/>
      <c r="BH39" s="390"/>
      <c r="BI39" s="667">
        <v>0.66666666666666663</v>
      </c>
      <c r="BJ39" s="161"/>
      <c r="BK39" s="161"/>
      <c r="BL39" s="161"/>
      <c r="BM39" s="313"/>
      <c r="BN39" s="371"/>
      <c r="BO39" s="397"/>
      <c r="BP39" s="371"/>
      <c r="BQ39" s="444"/>
      <c r="BR39" s="384">
        <v>0.66666666666666663</v>
      </c>
      <c r="BS39" s="412"/>
      <c r="BT39" s="51"/>
      <c r="BU39" s="51"/>
      <c r="BV39" s="51"/>
      <c r="BW39" s="51"/>
      <c r="BX39" s="344"/>
      <c r="BY39" s="412"/>
      <c r="BZ39" s="51"/>
      <c r="CA39" s="51"/>
      <c r="CB39" s="51"/>
      <c r="CC39" s="51"/>
      <c r="CD39" s="51"/>
      <c r="CE39" s="51"/>
      <c r="CF39" s="51"/>
      <c r="CG39" s="344"/>
      <c r="CH39" s="676">
        <v>0.66666666666666663</v>
      </c>
      <c r="CI39" s="888"/>
      <c r="CJ39" s="888"/>
      <c r="CK39" s="888"/>
      <c r="CL39" s="888"/>
      <c r="CM39" s="888"/>
      <c r="CN39" s="888"/>
      <c r="CO39" s="888"/>
      <c r="CP39" s="384">
        <v>0.66666666666666663</v>
      </c>
      <c r="CQ39" s="412"/>
      <c r="CR39" s="51"/>
      <c r="CS39" s="51"/>
      <c r="CT39" s="51"/>
      <c r="CU39" s="51"/>
      <c r="CV39" s="51"/>
      <c r="CW39" s="51"/>
      <c r="CX39" s="344"/>
      <c r="CY39" s="676">
        <v>0.66666666666666663</v>
      </c>
      <c r="CZ39" s="888"/>
      <c r="DA39" s="888"/>
      <c r="DB39" s="888"/>
      <c r="DC39" s="888"/>
      <c r="DD39" s="888"/>
      <c r="DE39" s="888"/>
      <c r="DF39" s="903"/>
      <c r="DG39" s="889"/>
      <c r="DH39" s="889"/>
      <c r="DI39" s="889"/>
      <c r="DJ39" s="889"/>
      <c r="DK39" s="889"/>
      <c r="DL39" s="889"/>
      <c r="DM39" s="889"/>
      <c r="DN39" s="889"/>
      <c r="DO39" s="889"/>
      <c r="DP39" s="889"/>
      <c r="DQ39" s="889"/>
      <c r="DR39" s="889"/>
      <c r="DS39" s="889"/>
      <c r="DT39" s="889"/>
      <c r="DU39" s="889"/>
      <c r="DV39" s="889"/>
      <c r="DW39" s="889"/>
      <c r="DX39" s="889"/>
      <c r="DY39" s="889"/>
      <c r="DZ39" s="889"/>
      <c r="EA39" s="889"/>
      <c r="EB39" s="889"/>
      <c r="EC39" s="889"/>
      <c r="ED39" s="889"/>
      <c r="EE39" s="889"/>
      <c r="EF39" s="889"/>
      <c r="EG39" s="889"/>
      <c r="EH39" s="889"/>
      <c r="EI39" s="889"/>
      <c r="EJ39" s="889"/>
      <c r="EK39" s="889"/>
      <c r="EL39" s="889"/>
      <c r="EM39" s="889"/>
      <c r="EN39" s="889"/>
      <c r="EO39" s="889"/>
      <c r="EP39" s="889"/>
      <c r="EQ39" s="889"/>
      <c r="ER39" s="889"/>
      <c r="ES39" s="889"/>
      <c r="ET39" s="889"/>
      <c r="EU39" s="889"/>
      <c r="EV39" s="889"/>
      <c r="EW39" s="889"/>
      <c r="EX39" s="889"/>
      <c r="EY39" s="889"/>
      <c r="EZ39" s="889"/>
      <c r="FA39" s="889"/>
      <c r="FB39" s="889"/>
      <c r="FC39" s="889"/>
      <c r="FD39" s="889"/>
      <c r="FE39" s="889"/>
      <c r="FF39" s="889"/>
    </row>
    <row r="40" spans="12:162" s="886" customFormat="1" ht="11.25" customHeight="1" x14ac:dyDescent="0.2">
      <c r="L40" s="889"/>
      <c r="M40" s="163">
        <v>0.67708333333333404</v>
      </c>
      <c r="N40" s="412"/>
      <c r="O40" s="51"/>
      <c r="P40" s="51"/>
      <c r="Q40" s="51"/>
      <c r="R40" s="51"/>
      <c r="S40" s="344"/>
      <c r="T40" s="352">
        <v>0.67708333333333404</v>
      </c>
      <c r="U40" s="162"/>
      <c r="V40" s="162"/>
      <c r="W40" s="162"/>
      <c r="X40"/>
      <c r="Y40"/>
      <c r="Z40"/>
      <c r="AA40" s="318">
        <v>0.67708333333333337</v>
      </c>
      <c r="AB40" s="1999"/>
      <c r="AC40" s="1954"/>
      <c r="AD40" s="1954"/>
      <c r="AE40" s="1954"/>
      <c r="AF40" s="1954"/>
      <c r="AG40" s="1954"/>
      <c r="AH40" s="1954"/>
      <c r="AI40" s="2000"/>
      <c r="AJ40" s="642">
        <v>0.67708333333333337</v>
      </c>
      <c r="AK40" s="412"/>
      <c r="AL40" s="51"/>
      <c r="AM40" s="51"/>
      <c r="AN40" s="51"/>
      <c r="AO40" s="51"/>
      <c r="AP40" s="344"/>
      <c r="AQ40" s="468"/>
      <c r="AR40" s="667">
        <v>0.67708333333333337</v>
      </c>
      <c r="AS40" s="161"/>
      <c r="AT40" s="312"/>
      <c r="AU40" s="312"/>
      <c r="AV40" s="385"/>
      <c r="AW40" s="307"/>
      <c r="AX40" s="312"/>
      <c r="AY40" s="312"/>
      <c r="AZ40" s="312"/>
      <c r="BA40" s="667">
        <v>0.67708333333333337</v>
      </c>
      <c r="BB40" s="371"/>
      <c r="BC40" s="397"/>
      <c r="BD40" s="371"/>
      <c r="BE40" s="314"/>
      <c r="BF40" s="312"/>
      <c r="BG40" s="312"/>
      <c r="BH40" s="307"/>
      <c r="BI40" s="667">
        <v>0.67708333333333337</v>
      </c>
      <c r="BJ40" s="161"/>
      <c r="BK40" s="161"/>
      <c r="BL40" s="161"/>
      <c r="BM40" s="313"/>
      <c r="BN40" s="371"/>
      <c r="BO40" s="397"/>
      <c r="BP40" s="371"/>
      <c r="BQ40" s="444"/>
      <c r="BR40" s="384">
        <v>0.67708333333333337</v>
      </c>
      <c r="BS40" s="412"/>
      <c r="BT40" s="51"/>
      <c r="BU40" s="51"/>
      <c r="BV40" s="51"/>
      <c r="BW40" s="51"/>
      <c r="BX40" s="344"/>
      <c r="BY40" s="412"/>
      <c r="BZ40" s="51"/>
      <c r="CA40" s="51"/>
      <c r="CB40" s="51"/>
      <c r="CC40" s="51"/>
      <c r="CD40" s="51"/>
      <c r="CE40" s="51"/>
      <c r="CF40" s="51"/>
      <c r="CG40" s="344"/>
      <c r="CH40" s="676">
        <v>0.67708333333333337</v>
      </c>
      <c r="CI40" s="888"/>
      <c r="CJ40" s="888"/>
      <c r="CK40" s="888"/>
      <c r="CL40" s="888"/>
      <c r="CM40" s="888"/>
      <c r="CN40" s="888"/>
      <c r="CO40" s="888"/>
      <c r="CP40" s="384">
        <v>0.67708333333333337</v>
      </c>
      <c r="CQ40" s="412"/>
      <c r="CR40" s="51"/>
      <c r="CS40" s="51"/>
      <c r="CT40" s="51"/>
      <c r="CU40" s="51"/>
      <c r="CV40" s="51"/>
      <c r="CW40" s="51"/>
      <c r="CX40" s="344"/>
      <c r="CY40" s="676">
        <v>0.67708333333333337</v>
      </c>
      <c r="CZ40" s="888"/>
      <c r="DA40" s="888"/>
      <c r="DB40" s="888"/>
      <c r="DC40" s="888"/>
      <c r="DD40" s="888"/>
      <c r="DE40" s="888"/>
      <c r="DF40" s="903"/>
      <c r="DG40" s="889"/>
      <c r="DH40" s="889"/>
      <c r="DI40" s="889"/>
      <c r="DJ40" s="889"/>
      <c r="DK40" s="889"/>
      <c r="DL40" s="889"/>
      <c r="DM40" s="889"/>
      <c r="DN40" s="889"/>
      <c r="DO40" s="889"/>
      <c r="DP40" s="889"/>
      <c r="DQ40" s="889"/>
      <c r="DR40" s="889"/>
      <c r="DS40" s="889"/>
      <c r="DT40" s="889"/>
      <c r="DU40" s="889"/>
      <c r="DV40" s="889"/>
      <c r="DW40" s="889"/>
      <c r="DX40" s="889"/>
      <c r="DY40" s="889"/>
      <c r="DZ40" s="889"/>
      <c r="EA40" s="889"/>
      <c r="EB40" s="889"/>
      <c r="EC40" s="889"/>
      <c r="ED40" s="889"/>
      <c r="EE40" s="889"/>
      <c r="EF40" s="889"/>
      <c r="EG40" s="889"/>
      <c r="EH40" s="889"/>
      <c r="EI40" s="889"/>
      <c r="EJ40" s="889"/>
      <c r="EK40" s="889"/>
      <c r="EL40" s="889"/>
      <c r="EM40" s="889"/>
      <c r="EN40" s="889"/>
      <c r="EO40" s="889"/>
      <c r="EP40" s="889"/>
      <c r="EQ40" s="889"/>
      <c r="ER40" s="889"/>
      <c r="ES40" s="889"/>
      <c r="ET40" s="889"/>
      <c r="EU40" s="889"/>
      <c r="EV40" s="889"/>
      <c r="EW40" s="889"/>
      <c r="EX40" s="889"/>
      <c r="EY40" s="889"/>
      <c r="EZ40" s="889"/>
      <c r="FA40" s="889"/>
      <c r="FB40" s="889"/>
      <c r="FC40" s="889"/>
      <c r="FD40" s="889"/>
      <c r="FE40" s="889"/>
      <c r="FF40" s="889"/>
    </row>
    <row r="41" spans="12:162" s="886" customFormat="1" ht="11.25" customHeight="1" x14ac:dyDescent="0.2">
      <c r="L41" s="889"/>
      <c r="M41" s="163">
        <v>0.687500000000001</v>
      </c>
      <c r="N41" s="412"/>
      <c r="O41" s="51"/>
      <c r="P41" s="51"/>
      <c r="Q41" s="51"/>
      <c r="R41" s="51"/>
      <c r="S41" s="344"/>
      <c r="T41" s="352">
        <v>0.687500000000001</v>
      </c>
      <c r="U41" s="162"/>
      <c r="V41" s="162"/>
      <c r="W41" s="162"/>
      <c r="X41"/>
      <c r="Y41"/>
      <c r="Z41"/>
      <c r="AA41" s="318">
        <v>0.6875</v>
      </c>
      <c r="AB41" s="1999"/>
      <c r="AC41" s="1954"/>
      <c r="AD41" s="1954"/>
      <c r="AE41" s="1954"/>
      <c r="AF41" s="1954"/>
      <c r="AG41" s="1954"/>
      <c r="AH41" s="1954"/>
      <c r="AI41" s="2000"/>
      <c r="AJ41" s="642">
        <v>0.6875</v>
      </c>
      <c r="AK41" s="412"/>
      <c r="AL41" s="51"/>
      <c r="AM41" s="51"/>
      <c r="AN41" s="51"/>
      <c r="AO41" s="51"/>
      <c r="AP41" s="344"/>
      <c r="AQ41" s="468"/>
      <c r="AR41" s="667">
        <v>0.6875</v>
      </c>
      <c r="AS41" s="161"/>
      <c r="AT41" s="312"/>
      <c r="AU41" s="312"/>
      <c r="AV41" s="385"/>
      <c r="AW41" s="307"/>
      <c r="AX41" s="312"/>
      <c r="AY41" s="312"/>
      <c r="AZ41" s="312"/>
      <c r="BA41" s="667">
        <v>0.6875</v>
      </c>
      <c r="BB41" s="371"/>
      <c r="BC41" s="397"/>
      <c r="BD41" s="371"/>
      <c r="BE41" s="314"/>
      <c r="BF41" s="312"/>
      <c r="BG41" s="312"/>
      <c r="BH41" s="307"/>
      <c r="BI41" s="667">
        <v>0.6875</v>
      </c>
      <c r="BJ41" s="161"/>
      <c r="BK41" s="161"/>
      <c r="BL41" s="161"/>
      <c r="BM41" s="313"/>
      <c r="BN41" s="371"/>
      <c r="BO41" s="397"/>
      <c r="BP41" s="371"/>
      <c r="BQ41" s="444"/>
      <c r="BR41" s="384">
        <v>0.6875</v>
      </c>
      <c r="BS41" s="412"/>
      <c r="BT41" s="51"/>
      <c r="BU41" s="51"/>
      <c r="BV41" s="51"/>
      <c r="BW41" s="51"/>
      <c r="BX41" s="344"/>
      <c r="BY41" s="412"/>
      <c r="BZ41" s="51"/>
      <c r="CA41" s="51"/>
      <c r="CB41" s="51"/>
      <c r="CC41" s="51"/>
      <c r="CD41" s="51"/>
      <c r="CE41" s="51"/>
      <c r="CF41" s="51"/>
      <c r="CG41" s="344"/>
      <c r="CH41" s="676">
        <v>0.6875</v>
      </c>
      <c r="CI41" s="888"/>
      <c r="CJ41" s="888"/>
      <c r="CK41" s="888"/>
      <c r="CL41" s="888"/>
      <c r="CM41" s="888"/>
      <c r="CN41" s="888"/>
      <c r="CO41" s="888"/>
      <c r="CP41" s="384">
        <v>0.6875</v>
      </c>
      <c r="CQ41" s="412"/>
      <c r="CR41" s="51"/>
      <c r="CS41" s="51"/>
      <c r="CT41" s="51"/>
      <c r="CU41" s="51"/>
      <c r="CV41" s="51"/>
      <c r="CW41" s="51"/>
      <c r="CX41" s="344"/>
      <c r="CY41" s="676">
        <v>0.6875</v>
      </c>
      <c r="CZ41" s="888"/>
      <c r="DA41" s="888"/>
      <c r="DB41" s="888"/>
      <c r="DC41" s="888"/>
      <c r="DD41" s="888"/>
      <c r="DE41" s="888"/>
      <c r="DF41" s="903"/>
      <c r="DG41" s="889"/>
      <c r="DH41" s="889"/>
      <c r="DI41" s="889"/>
      <c r="DJ41" s="889"/>
      <c r="DK41" s="889"/>
      <c r="DL41" s="889"/>
      <c r="DM41" s="889"/>
      <c r="DN41" s="889"/>
      <c r="DO41" s="889"/>
      <c r="DP41" s="889"/>
      <c r="DQ41" s="889"/>
      <c r="DR41" s="889"/>
      <c r="DS41" s="889"/>
      <c r="DT41" s="889"/>
      <c r="DU41" s="889"/>
      <c r="DV41" s="889"/>
      <c r="DW41" s="889"/>
      <c r="DX41" s="889"/>
      <c r="DY41" s="889"/>
      <c r="DZ41" s="889"/>
      <c r="EA41" s="889"/>
      <c r="EB41" s="889"/>
      <c r="EC41" s="889"/>
      <c r="ED41" s="889"/>
      <c r="EE41" s="889"/>
      <c r="EF41" s="889"/>
      <c r="EG41" s="889"/>
      <c r="EH41" s="889"/>
      <c r="EI41" s="889"/>
      <c r="EJ41" s="889"/>
      <c r="EK41" s="889"/>
      <c r="EL41" s="889"/>
      <c r="EM41" s="889"/>
      <c r="EN41" s="889"/>
      <c r="EO41" s="889"/>
      <c r="EP41" s="889"/>
      <c r="EQ41" s="889"/>
      <c r="ER41" s="889"/>
      <c r="ES41" s="889"/>
      <c r="ET41" s="889"/>
      <c r="EU41" s="889"/>
      <c r="EV41" s="889"/>
      <c r="EW41" s="889"/>
      <c r="EX41" s="889"/>
      <c r="EY41" s="889"/>
      <c r="EZ41" s="889"/>
      <c r="FA41" s="889"/>
      <c r="FB41" s="889"/>
      <c r="FC41" s="889"/>
      <c r="FD41" s="889"/>
      <c r="FE41" s="889"/>
      <c r="FF41" s="889"/>
    </row>
    <row r="42" spans="12:162" s="886" customFormat="1" ht="11.25" customHeight="1" x14ac:dyDescent="0.2">
      <c r="L42" s="889"/>
      <c r="M42" s="162">
        <v>0.69791666666666696</v>
      </c>
      <c r="N42" s="412"/>
      <c r="O42" s="51"/>
      <c r="P42" s="51"/>
      <c r="Q42" s="51"/>
      <c r="R42" s="51"/>
      <c r="S42" s="344"/>
      <c r="T42" s="352">
        <v>0.69791666666666696</v>
      </c>
      <c r="U42" s="162"/>
      <c r="V42" s="162"/>
      <c r="W42" s="162"/>
      <c r="X42"/>
      <c r="Y42"/>
      <c r="Z42"/>
      <c r="AA42" s="318">
        <v>0.69791666666666663</v>
      </c>
      <c r="AB42" s="1999"/>
      <c r="AC42" s="1954"/>
      <c r="AD42" s="1954"/>
      <c r="AE42" s="1954"/>
      <c r="AF42" s="1954"/>
      <c r="AG42" s="1954"/>
      <c r="AH42" s="1954"/>
      <c r="AI42" s="2000"/>
      <c r="AJ42" s="642">
        <v>0.69791666666666663</v>
      </c>
      <c r="AK42" s="412"/>
      <c r="AL42" s="51"/>
      <c r="AM42" s="51"/>
      <c r="AN42" s="51"/>
      <c r="AO42" s="51"/>
      <c r="AP42" s="344"/>
      <c r="AQ42" s="468"/>
      <c r="AR42" s="667">
        <v>0.69791666666666663</v>
      </c>
      <c r="AS42" s="161"/>
      <c r="AT42" s="312"/>
      <c r="AU42" s="312"/>
      <c r="AV42" s="385"/>
      <c r="AW42" s="307"/>
      <c r="AX42" s="312"/>
      <c r="AY42" s="312"/>
      <c r="AZ42" s="312"/>
      <c r="BA42" s="667">
        <v>0.69791666666666663</v>
      </c>
      <c r="BB42" s="371"/>
      <c r="BC42" s="397"/>
      <c r="BD42" s="371"/>
      <c r="BE42" s="314"/>
      <c r="BF42" s="312"/>
      <c r="BG42" s="312"/>
      <c r="BH42" s="307"/>
      <c r="BI42" s="667">
        <v>0.69791666666666663</v>
      </c>
      <c r="BJ42" s="161"/>
      <c r="BK42" s="161"/>
      <c r="BL42" s="161"/>
      <c r="BM42" s="313"/>
      <c r="BN42" s="371"/>
      <c r="BO42" s="397"/>
      <c r="BP42" s="371"/>
      <c r="BQ42" s="444"/>
      <c r="BR42" s="384">
        <v>0.69791666666666663</v>
      </c>
      <c r="BS42" s="412"/>
      <c r="BT42" s="51"/>
      <c r="BU42" s="51"/>
      <c r="BV42" s="51"/>
      <c r="BW42" s="51"/>
      <c r="BX42" s="344"/>
      <c r="BY42" s="412"/>
      <c r="BZ42" s="51"/>
      <c r="CA42" s="51"/>
      <c r="CB42" s="51"/>
      <c r="CC42" s="51"/>
      <c r="CD42" s="51"/>
      <c r="CE42" s="51"/>
      <c r="CF42" s="51"/>
      <c r="CG42" s="344"/>
      <c r="CH42" s="676">
        <v>0.69791666666666663</v>
      </c>
      <c r="CI42" s="888"/>
      <c r="CJ42" s="888"/>
      <c r="CK42" s="888"/>
      <c r="CL42" s="888"/>
      <c r="CM42" s="888"/>
      <c r="CN42" s="888"/>
      <c r="CO42" s="888"/>
      <c r="CP42" s="384">
        <v>0.69791666666666663</v>
      </c>
      <c r="CQ42" s="412"/>
      <c r="CR42" s="51"/>
      <c r="CS42" s="51"/>
      <c r="CT42" s="51"/>
      <c r="CU42" s="51"/>
      <c r="CV42" s="51"/>
      <c r="CW42" s="51"/>
      <c r="CX42" s="344"/>
      <c r="CY42" s="676">
        <v>0.69791666666666663</v>
      </c>
      <c r="CZ42" s="888"/>
      <c r="DA42" s="888"/>
      <c r="DB42" s="888"/>
      <c r="DC42" s="888"/>
      <c r="DD42" s="888"/>
      <c r="DE42" s="888"/>
      <c r="DF42" s="903"/>
      <c r="DG42" s="889"/>
      <c r="DH42" s="889"/>
      <c r="DI42" s="889"/>
      <c r="DJ42" s="889"/>
      <c r="DK42" s="889"/>
      <c r="DL42" s="889"/>
      <c r="DM42" s="889"/>
      <c r="DN42" s="889"/>
      <c r="DO42" s="889"/>
      <c r="DP42" s="889"/>
      <c r="DQ42" s="889"/>
      <c r="DR42" s="889"/>
      <c r="DS42" s="889"/>
      <c r="DT42" s="889"/>
      <c r="DU42" s="889"/>
      <c r="DV42" s="889"/>
      <c r="DW42" s="889"/>
      <c r="DX42" s="889"/>
      <c r="DY42" s="889"/>
      <c r="DZ42" s="889"/>
      <c r="EA42" s="889"/>
      <c r="EB42" s="889"/>
      <c r="EC42" s="889"/>
      <c r="ED42" s="889"/>
      <c r="EE42" s="889"/>
      <c r="EF42" s="889"/>
      <c r="EG42" s="889"/>
      <c r="EH42" s="889"/>
      <c r="EI42" s="889"/>
      <c r="EJ42" s="889"/>
      <c r="EK42" s="889"/>
      <c r="EL42" s="889"/>
      <c r="EM42" s="889"/>
      <c r="EN42" s="889"/>
      <c r="EO42" s="889"/>
      <c r="EP42" s="889"/>
      <c r="EQ42" s="889"/>
      <c r="ER42" s="889"/>
      <c r="ES42" s="889"/>
      <c r="ET42" s="889"/>
      <c r="EU42" s="889"/>
      <c r="EV42" s="889"/>
      <c r="EW42" s="889"/>
      <c r="EX42" s="889"/>
      <c r="EY42" s="889"/>
      <c r="EZ42" s="889"/>
      <c r="FA42" s="889"/>
      <c r="FB42" s="889"/>
      <c r="FC42" s="889"/>
      <c r="FD42" s="889"/>
      <c r="FE42" s="889"/>
      <c r="FF42" s="889"/>
    </row>
    <row r="43" spans="12:162" s="886" customFormat="1" ht="11.25" customHeight="1" x14ac:dyDescent="0.2">
      <c r="L43" s="889"/>
      <c r="M43" s="163">
        <v>0.70833333333333703</v>
      </c>
      <c r="N43" s="412"/>
      <c r="O43" s="51"/>
      <c r="P43" s="51"/>
      <c r="Q43" s="51"/>
      <c r="R43" s="51"/>
      <c r="S43" s="344"/>
      <c r="T43" s="352">
        <v>0.70833333333333703</v>
      </c>
      <c r="U43" s="162"/>
      <c r="V43" s="162"/>
      <c r="W43" s="162"/>
      <c r="X43"/>
      <c r="Y43"/>
      <c r="Z43"/>
      <c r="AA43" s="318">
        <v>0.70833333333333337</v>
      </c>
      <c r="AB43" s="168"/>
      <c r="AC43" s="166"/>
      <c r="AD43" s="166"/>
      <c r="AE43" s="351"/>
      <c r="AF43" s="166"/>
      <c r="AG43" s="166"/>
      <c r="AH43" s="166"/>
      <c r="AI43" s="319"/>
      <c r="AJ43" s="642">
        <v>0.70833333333333337</v>
      </c>
      <c r="AK43" s="412"/>
      <c r="AL43" s="51"/>
      <c r="AM43" s="51"/>
      <c r="AN43" s="51"/>
      <c r="AO43" s="51"/>
      <c r="AP43" s="344"/>
      <c r="AQ43" s="428"/>
      <c r="AR43" s="667">
        <v>0.70833333333333337</v>
      </c>
      <c r="AS43" s="161"/>
      <c r="AT43" s="312"/>
      <c r="AU43" s="312"/>
      <c r="AV43" s="385"/>
      <c r="AW43" s="307"/>
      <c r="AX43" s="312"/>
      <c r="AY43" s="312"/>
      <c r="AZ43" s="312"/>
      <c r="BA43" s="667">
        <v>0.70833333333333337</v>
      </c>
      <c r="BB43" s="313"/>
      <c r="BC43" s="905"/>
      <c r="BD43" s="371"/>
      <c r="BE43" s="314"/>
      <c r="BF43" s="307"/>
      <c r="BG43" s="312"/>
      <c r="BH43" s="307"/>
      <c r="BI43" s="667">
        <v>0.70833333333333337</v>
      </c>
      <c r="BJ43" s="161"/>
      <c r="BK43" s="161"/>
      <c r="BL43" s="161"/>
      <c r="BM43" s="325"/>
      <c r="BN43" s="304"/>
      <c r="BO43" s="905"/>
      <c r="BP43" s="304"/>
      <c r="BQ43" s="250"/>
      <c r="BR43" s="384">
        <v>0.70833333333333337</v>
      </c>
      <c r="BS43" s="412"/>
      <c r="BT43" s="51"/>
      <c r="BU43" s="51"/>
      <c r="BV43" s="51"/>
      <c r="BW43" s="51"/>
      <c r="BX43" s="344"/>
      <c r="BY43" s="412"/>
      <c r="BZ43" s="51"/>
      <c r="CA43" s="51"/>
      <c r="CB43" s="51"/>
      <c r="CC43" s="51"/>
      <c r="CD43" s="51"/>
      <c r="CE43" s="51"/>
      <c r="CF43" s="51"/>
      <c r="CG43" s="344"/>
      <c r="CH43" s="676">
        <v>0.70833333333333337</v>
      </c>
      <c r="CI43" s="250"/>
      <c r="CJ43" s="250"/>
      <c r="CK43" s="250"/>
      <c r="CL43" s="250"/>
      <c r="CM43" s="250"/>
      <c r="CN43" s="250"/>
      <c r="CO43" s="250"/>
      <c r="CP43" s="384">
        <v>0.70833333333333337</v>
      </c>
      <c r="CQ43" s="168"/>
      <c r="CR43" s="166"/>
      <c r="CS43" s="166"/>
      <c r="CT43" s="166"/>
      <c r="CU43" s="166"/>
      <c r="CV43" s="166"/>
      <c r="CW43" s="166"/>
      <c r="CX43" s="167"/>
      <c r="CY43" s="676">
        <v>0.70833333333333337</v>
      </c>
      <c r="CZ43" s="250"/>
      <c r="DA43" s="250"/>
      <c r="DB43" s="250"/>
      <c r="DC43" s="250"/>
      <c r="DD43" s="250"/>
      <c r="DE43" s="250"/>
      <c r="DF43" s="205"/>
      <c r="DG43" s="889"/>
      <c r="DH43" s="889"/>
      <c r="DI43" s="889"/>
      <c r="DJ43" s="889"/>
      <c r="DK43" s="889"/>
      <c r="DL43" s="889"/>
      <c r="DM43" s="889"/>
      <c r="DN43" s="889"/>
      <c r="DO43" s="889"/>
      <c r="DP43" s="889"/>
      <c r="DQ43" s="889"/>
      <c r="DR43" s="889"/>
      <c r="DS43" s="889"/>
      <c r="DT43" s="889"/>
      <c r="DU43" s="889"/>
      <c r="DV43" s="889"/>
      <c r="DW43" s="889"/>
      <c r="DX43" s="889"/>
      <c r="DY43" s="889"/>
      <c r="DZ43" s="889"/>
      <c r="EA43" s="889"/>
      <c r="EB43" s="889"/>
      <c r="EC43" s="889"/>
      <c r="ED43" s="889"/>
      <c r="EE43" s="889"/>
      <c r="EF43" s="889"/>
      <c r="EG43" s="889"/>
      <c r="EH43" s="889"/>
      <c r="EI43" s="889"/>
      <c r="EJ43" s="889"/>
      <c r="EK43" s="889"/>
      <c r="EL43" s="889"/>
      <c r="EM43" s="889"/>
      <c r="EN43" s="889"/>
      <c r="EO43" s="889"/>
      <c r="EP43" s="889"/>
      <c r="EQ43" s="889"/>
      <c r="ER43" s="889"/>
      <c r="ES43" s="889"/>
      <c r="ET43" s="889"/>
      <c r="EU43" s="889"/>
      <c r="EV43" s="889"/>
      <c r="EW43" s="889"/>
      <c r="EX43" s="889"/>
      <c r="EY43" s="889"/>
      <c r="EZ43" s="889"/>
      <c r="FA43" s="889"/>
      <c r="FB43" s="889"/>
      <c r="FC43" s="889"/>
      <c r="FD43" s="889"/>
      <c r="FE43" s="889"/>
      <c r="FF43" s="889"/>
    </row>
    <row r="44" spans="12:162" s="886" customFormat="1" ht="11.25" customHeight="1" x14ac:dyDescent="0.2">
      <c r="L44" s="889"/>
      <c r="M44" s="163">
        <v>0.718750000000004</v>
      </c>
      <c r="N44" s="412"/>
      <c r="O44" s="51"/>
      <c r="P44" s="51"/>
      <c r="Q44" s="51"/>
      <c r="R44" s="51"/>
      <c r="S44" s="344"/>
      <c r="T44" s="352">
        <v>0.718750000000004</v>
      </c>
      <c r="U44" s="162"/>
      <c r="V44" s="162"/>
      <c r="W44" s="162"/>
      <c r="X44" s="367"/>
      <c r="Y44" s="367"/>
      <c r="Z44" s="367"/>
      <c r="AA44" s="318">
        <v>0.71875</v>
      </c>
      <c r="AB44" s="168"/>
      <c r="AC44" s="166"/>
      <c r="AD44" s="166"/>
      <c r="AE44" s="351"/>
      <c r="AF44" s="166"/>
      <c r="AG44" s="166"/>
      <c r="AH44" s="166"/>
      <c r="AI44" s="319"/>
      <c r="AJ44" s="642">
        <v>0.71875</v>
      </c>
      <c r="AK44" s="412"/>
      <c r="AL44" s="51"/>
      <c r="AM44" s="51"/>
      <c r="AN44" s="51"/>
      <c r="AO44" s="51"/>
      <c r="AP44" s="344"/>
      <c r="AQ44" s="428"/>
      <c r="AR44" s="667">
        <v>0.71875</v>
      </c>
      <c r="AS44" s="161"/>
      <c r="AT44" s="312"/>
      <c r="AU44" s="312"/>
      <c r="AV44" s="385"/>
      <c r="AW44" s="307"/>
      <c r="AX44" s="312"/>
      <c r="AY44" s="312"/>
      <c r="AZ44" s="312"/>
      <c r="BA44" s="667">
        <v>0.71875</v>
      </c>
      <c r="BB44" s="304"/>
      <c r="BC44" s="309"/>
      <c r="BD44" s="371"/>
      <c r="BE44" s="314"/>
      <c r="BF44" s="307"/>
      <c r="BG44" s="312"/>
      <c r="BH44" s="307"/>
      <c r="BI44" s="667">
        <v>0.71875</v>
      </c>
      <c r="BJ44" s="161"/>
      <c r="BK44" s="161"/>
      <c r="BL44" s="161"/>
      <c r="BM44" s="304"/>
      <c r="BN44" s="304"/>
      <c r="BO44" s="309"/>
      <c r="BP44" s="304"/>
      <c r="BQ44" s="250"/>
      <c r="BR44" s="384">
        <v>0.71875</v>
      </c>
      <c r="BS44" s="412"/>
      <c r="BT44" s="51"/>
      <c r="BU44" s="51"/>
      <c r="BV44" s="51"/>
      <c r="BW44" s="51"/>
      <c r="BX44" s="344"/>
      <c r="BY44" s="412"/>
      <c r="BZ44" s="51"/>
      <c r="CA44" s="51"/>
      <c r="CB44" s="51"/>
      <c r="CC44" s="51"/>
      <c r="CD44" s="51"/>
      <c r="CE44" s="51"/>
      <c r="CF44" s="51"/>
      <c r="CG44" s="344"/>
      <c r="CH44" s="676">
        <v>0.71875</v>
      </c>
      <c r="CI44" s="250"/>
      <c r="CJ44" s="250"/>
      <c r="CK44" s="250"/>
      <c r="CL44" s="250"/>
      <c r="CM44" s="250"/>
      <c r="CN44" s="250"/>
      <c r="CO44" s="250"/>
      <c r="CP44" s="384">
        <v>0.71875</v>
      </c>
      <c r="CQ44" s="168"/>
      <c r="CR44" s="166"/>
      <c r="CS44" s="166"/>
      <c r="CT44" s="166"/>
      <c r="CU44" s="166"/>
      <c r="CV44" s="166"/>
      <c r="CW44" s="166"/>
      <c r="CX44" s="167"/>
      <c r="CY44" s="676">
        <v>0.71875</v>
      </c>
      <c r="CZ44" s="250"/>
      <c r="DA44" s="250"/>
      <c r="DB44" s="250"/>
      <c r="DC44" s="250"/>
      <c r="DD44" s="250"/>
      <c r="DE44" s="250"/>
      <c r="DF44" s="205"/>
      <c r="DG44" s="889"/>
      <c r="DH44" s="889"/>
      <c r="DI44" s="889"/>
      <c r="DJ44" s="889"/>
      <c r="DK44" s="889"/>
      <c r="DL44" s="889"/>
      <c r="DM44" s="889"/>
      <c r="DN44" s="889"/>
      <c r="DO44" s="889"/>
      <c r="DP44" s="889"/>
      <c r="DQ44" s="889"/>
      <c r="DR44" s="889"/>
      <c r="DS44" s="889"/>
      <c r="DT44" s="889"/>
      <c r="DU44" s="889"/>
      <c r="DV44" s="889"/>
      <c r="DW44" s="889"/>
      <c r="DX44" s="889"/>
      <c r="DY44" s="889"/>
      <c r="DZ44" s="889"/>
      <c r="EA44" s="889"/>
      <c r="EB44" s="889"/>
      <c r="EC44" s="889"/>
      <c r="ED44" s="889"/>
      <c r="EE44" s="889"/>
      <c r="EF44" s="889"/>
      <c r="EG44" s="889"/>
      <c r="EH44" s="889"/>
      <c r="EI44" s="889"/>
      <c r="EJ44" s="889"/>
      <c r="EK44" s="889"/>
      <c r="EL44" s="889"/>
      <c r="EM44" s="889"/>
      <c r="EN44" s="889"/>
      <c r="EO44" s="889"/>
      <c r="EP44" s="889"/>
      <c r="EQ44" s="889"/>
      <c r="ER44" s="889"/>
      <c r="ES44" s="889"/>
      <c r="ET44" s="889"/>
      <c r="EU44" s="889"/>
      <c r="EV44" s="889"/>
      <c r="EW44" s="889"/>
      <c r="EX44" s="889"/>
      <c r="EY44" s="889"/>
      <c r="EZ44" s="889"/>
      <c r="FA44" s="889"/>
      <c r="FB44" s="889"/>
      <c r="FC44" s="889"/>
      <c r="FD44" s="889"/>
      <c r="FE44" s="889"/>
      <c r="FF44" s="889"/>
    </row>
    <row r="45" spans="12:162" s="886" customFormat="1" ht="11.25" customHeight="1" x14ac:dyDescent="0.2">
      <c r="L45" s="889"/>
      <c r="M45" s="163">
        <v>0.72916666666667096</v>
      </c>
      <c r="N45" s="412"/>
      <c r="O45" s="51"/>
      <c r="P45" s="51"/>
      <c r="Q45" s="51"/>
      <c r="R45" s="51"/>
      <c r="S45" s="344"/>
      <c r="T45" s="352">
        <v>0.72916666666667096</v>
      </c>
      <c r="U45" s="162"/>
      <c r="V45" s="162"/>
      <c r="W45" s="162"/>
      <c r="X45" s="367"/>
      <c r="Y45" s="367"/>
      <c r="Z45" s="367"/>
      <c r="AA45" s="318">
        <v>0.72916666666666663</v>
      </c>
      <c r="AB45" s="168"/>
      <c r="AC45" s="166"/>
      <c r="AD45" s="166"/>
      <c r="AE45" s="351"/>
      <c r="AF45" s="166"/>
      <c r="AG45" s="166"/>
      <c r="AH45" s="166"/>
      <c r="AI45" s="319"/>
      <c r="AJ45" s="642">
        <v>0.72916666666666663</v>
      </c>
      <c r="AK45" s="412"/>
      <c r="AL45" s="51"/>
      <c r="AM45" s="51"/>
      <c r="AN45" s="51"/>
      <c r="AO45" s="51"/>
      <c r="AP45" s="344"/>
      <c r="AQ45" s="428"/>
      <c r="AR45" s="667">
        <v>0.72916666666666663</v>
      </c>
      <c r="AS45" s="161"/>
      <c r="AT45" s="312"/>
      <c r="AU45" s="312"/>
      <c r="AV45" s="385"/>
      <c r="AW45" s="307"/>
      <c r="AX45" s="312"/>
      <c r="AY45" s="312"/>
      <c r="AZ45" s="312"/>
      <c r="BA45" s="667">
        <v>0.72916666666666663</v>
      </c>
      <c r="BB45" s="304"/>
      <c r="BC45" s="905"/>
      <c r="BD45" s="371"/>
      <c r="BE45" s="314"/>
      <c r="BF45" s="307"/>
      <c r="BG45" s="312"/>
      <c r="BH45" s="307"/>
      <c r="BI45" s="667">
        <v>0.72916666666666663</v>
      </c>
      <c r="BJ45" s="161"/>
      <c r="BK45" s="161"/>
      <c r="BL45" s="161"/>
      <c r="BM45" s="304"/>
      <c r="BN45" s="304"/>
      <c r="BO45" s="905"/>
      <c r="BP45" s="304"/>
      <c r="BQ45" s="250"/>
      <c r="BR45" s="384">
        <v>0.72916666666666663</v>
      </c>
      <c r="BS45" s="412"/>
      <c r="BT45" s="51"/>
      <c r="BU45" s="51"/>
      <c r="BV45" s="51"/>
      <c r="BW45" s="51"/>
      <c r="BX45" s="344"/>
      <c r="BY45" s="412"/>
      <c r="BZ45" s="51"/>
      <c r="CA45" s="51"/>
      <c r="CB45" s="51"/>
      <c r="CC45" s="51"/>
      <c r="CD45" s="51"/>
      <c r="CE45" s="51"/>
      <c r="CF45" s="51"/>
      <c r="CG45" s="344"/>
      <c r="CH45" s="676">
        <v>0.72916666666666663</v>
      </c>
      <c r="CI45" s="250"/>
      <c r="CJ45" s="250"/>
      <c r="CK45" s="250"/>
      <c r="CL45" s="250"/>
      <c r="CM45" s="250"/>
      <c r="CN45" s="250"/>
      <c r="CO45" s="250"/>
      <c r="CP45" s="384">
        <v>0.72916666666666663</v>
      </c>
      <c r="CQ45" s="168"/>
      <c r="CR45" s="166"/>
      <c r="CS45" s="166"/>
      <c r="CT45" s="166"/>
      <c r="CU45" s="166"/>
      <c r="CV45" s="166"/>
      <c r="CW45" s="166"/>
      <c r="CX45" s="167"/>
      <c r="CY45" s="676">
        <v>0.72916666666666663</v>
      </c>
      <c r="CZ45" s="250"/>
      <c r="DA45" s="250"/>
      <c r="DB45" s="250"/>
      <c r="DC45" s="250"/>
      <c r="DD45" s="250"/>
      <c r="DE45" s="250"/>
      <c r="DF45" s="205"/>
      <c r="DG45" s="889"/>
      <c r="DH45" s="889"/>
      <c r="DI45" s="889"/>
      <c r="DJ45" s="889"/>
      <c r="DK45" s="889"/>
      <c r="DL45" s="889"/>
      <c r="DM45" s="889"/>
      <c r="DN45" s="889"/>
      <c r="DO45" s="889"/>
      <c r="DP45" s="889"/>
      <c r="DQ45" s="889"/>
      <c r="DR45" s="889"/>
      <c r="DS45" s="889"/>
      <c r="DT45" s="889"/>
      <c r="DU45" s="889"/>
      <c r="DV45" s="889"/>
      <c r="DW45" s="889"/>
      <c r="DX45" s="889"/>
      <c r="DY45" s="889"/>
      <c r="DZ45" s="889"/>
      <c r="EA45" s="889"/>
      <c r="EB45" s="889"/>
      <c r="EC45" s="889"/>
      <c r="ED45" s="889"/>
      <c r="EE45" s="889"/>
      <c r="EF45" s="889"/>
      <c r="EG45" s="889"/>
      <c r="EH45" s="889"/>
      <c r="EI45" s="889"/>
      <c r="EJ45" s="889"/>
      <c r="EK45" s="889"/>
      <c r="EL45" s="889"/>
      <c r="EM45" s="889"/>
      <c r="EN45" s="889"/>
      <c r="EO45" s="889"/>
      <c r="EP45" s="889"/>
      <c r="EQ45" s="889"/>
      <c r="ER45" s="889"/>
      <c r="ES45" s="889"/>
      <c r="ET45" s="889"/>
      <c r="EU45" s="889"/>
      <c r="EV45" s="889"/>
      <c r="EW45" s="889"/>
      <c r="EX45" s="889"/>
      <c r="EY45" s="889"/>
      <c r="EZ45" s="889"/>
      <c r="FA45" s="889"/>
      <c r="FB45" s="889"/>
      <c r="FC45" s="889"/>
      <c r="FD45" s="889"/>
      <c r="FE45" s="889"/>
      <c r="FF45" s="889"/>
    </row>
    <row r="46" spans="12:162" s="886" customFormat="1" ht="11.25" customHeight="1" x14ac:dyDescent="0.2">
      <c r="L46" s="889"/>
      <c r="M46" s="163">
        <v>0.73958333333333703</v>
      </c>
      <c r="N46" s="412"/>
      <c r="O46" s="51"/>
      <c r="P46" s="51"/>
      <c r="Q46" s="51"/>
      <c r="R46" s="51"/>
      <c r="S46" s="344"/>
      <c r="T46" s="352">
        <v>0.73958333333333703</v>
      </c>
      <c r="U46" s="162"/>
      <c r="V46" s="162"/>
      <c r="W46" s="162"/>
      <c r="X46" s="367"/>
      <c r="Y46" s="367"/>
      <c r="Z46" s="367"/>
      <c r="AA46" s="318">
        <v>0.73958333333333337</v>
      </c>
      <c r="AB46" s="322"/>
      <c r="AC46" s="351"/>
      <c r="AD46" s="351"/>
      <c r="AE46" s="351"/>
      <c r="AF46" s="166"/>
      <c r="AG46" s="166"/>
      <c r="AH46" s="166"/>
      <c r="AI46" s="319"/>
      <c r="AJ46" s="642">
        <v>0.73958333333333337</v>
      </c>
      <c r="AK46" s="412"/>
      <c r="AL46" s="51"/>
      <c r="AM46" s="51"/>
      <c r="AN46" s="51"/>
      <c r="AO46" s="51"/>
      <c r="AP46" s="344"/>
      <c r="AQ46" s="428"/>
      <c r="AR46" s="667">
        <v>0.73958333333333337</v>
      </c>
      <c r="AS46" s="161"/>
      <c r="AT46" s="313"/>
      <c r="AU46" s="313"/>
      <c r="AV46" s="313"/>
      <c r="AW46" s="307"/>
      <c r="AX46" s="312"/>
      <c r="AY46" s="312"/>
      <c r="AZ46" s="312"/>
      <c r="BA46" s="667">
        <v>0.73958333333333337</v>
      </c>
      <c r="BB46" s="307"/>
      <c r="BC46" s="905"/>
      <c r="BD46" s="377"/>
      <c r="BE46" s="314"/>
      <c r="BF46" s="307"/>
      <c r="BG46" s="312"/>
      <c r="BH46" s="307"/>
      <c r="BI46" s="667">
        <v>0.73958333333333337</v>
      </c>
      <c r="BJ46" s="307"/>
      <c r="BK46" s="307"/>
      <c r="BL46" s="307"/>
      <c r="BM46" s="307"/>
      <c r="BN46" s="307"/>
      <c r="BO46" s="905"/>
      <c r="BP46" s="307"/>
      <c r="BQ46" s="250"/>
      <c r="BR46" s="384">
        <v>0.73958333333333337</v>
      </c>
      <c r="BS46" s="412"/>
      <c r="BT46" s="51"/>
      <c r="BU46" s="51"/>
      <c r="BV46" s="51"/>
      <c r="BW46" s="51"/>
      <c r="BX46" s="344"/>
      <c r="BY46" s="412"/>
      <c r="BZ46" s="51"/>
      <c r="CA46" s="51"/>
      <c r="CB46" s="51"/>
      <c r="CC46" s="51"/>
      <c r="CD46" s="51"/>
      <c r="CE46" s="51"/>
      <c r="CF46" s="51"/>
      <c r="CG46" s="344"/>
      <c r="CH46" s="676">
        <v>0.73958333333333337</v>
      </c>
      <c r="CI46" s="250"/>
      <c r="CJ46" s="250"/>
      <c r="CK46" s="250"/>
      <c r="CL46" s="250"/>
      <c r="CM46" s="250"/>
      <c r="CN46" s="250"/>
      <c r="CO46" s="250"/>
      <c r="CP46" s="384">
        <v>0.73958333333333337</v>
      </c>
      <c r="CQ46" s="168"/>
      <c r="CR46" s="166"/>
      <c r="CS46" s="166"/>
      <c r="CT46" s="166"/>
      <c r="CU46" s="166"/>
      <c r="CV46" s="166"/>
      <c r="CW46" s="166"/>
      <c r="CX46" s="167"/>
      <c r="CY46" s="676">
        <v>0.73958333333333337</v>
      </c>
      <c r="CZ46" s="250"/>
      <c r="DA46" s="250"/>
      <c r="DB46" s="250"/>
      <c r="DC46" s="250"/>
      <c r="DD46" s="250"/>
      <c r="DE46" s="250"/>
      <c r="DF46" s="205"/>
      <c r="DG46" s="889"/>
      <c r="DH46" s="889"/>
      <c r="DI46" s="889"/>
      <c r="DJ46" s="889"/>
      <c r="DK46" s="889"/>
      <c r="DL46" s="889"/>
      <c r="DM46" s="889"/>
      <c r="DN46" s="889"/>
      <c r="DO46" s="889"/>
      <c r="DP46" s="889"/>
      <c r="DQ46" s="889"/>
      <c r="DR46" s="889"/>
      <c r="DS46" s="889"/>
      <c r="DT46" s="889"/>
      <c r="DU46" s="889"/>
      <c r="DV46" s="889"/>
      <c r="DW46" s="889"/>
      <c r="DX46" s="889"/>
      <c r="DY46" s="889"/>
      <c r="DZ46" s="889"/>
      <c r="EA46" s="889"/>
      <c r="EB46" s="889"/>
      <c r="EC46" s="889"/>
      <c r="ED46" s="889"/>
      <c r="EE46" s="889"/>
      <c r="EF46" s="889"/>
      <c r="EG46" s="889"/>
      <c r="EH46" s="889"/>
      <c r="EI46" s="889"/>
      <c r="EJ46" s="889"/>
      <c r="EK46" s="889"/>
      <c r="EL46" s="889"/>
      <c r="EM46" s="889"/>
      <c r="EN46" s="889"/>
      <c r="EO46" s="889"/>
      <c r="EP46" s="889"/>
      <c r="EQ46" s="889"/>
      <c r="ER46" s="889"/>
      <c r="ES46" s="889"/>
      <c r="ET46" s="889"/>
      <c r="EU46" s="889"/>
      <c r="EV46" s="889"/>
      <c r="EW46" s="889"/>
      <c r="EX46" s="889"/>
      <c r="EY46" s="889"/>
      <c r="EZ46" s="889"/>
      <c r="FA46" s="889"/>
      <c r="FB46" s="889"/>
      <c r="FC46" s="889"/>
      <c r="FD46" s="889"/>
      <c r="FE46" s="889"/>
      <c r="FF46" s="889"/>
    </row>
    <row r="47" spans="12:162" s="886" customFormat="1" ht="11.25" customHeight="1" x14ac:dyDescent="0.2">
      <c r="L47" s="889"/>
      <c r="M47" s="163">
        <v>0.750000000000004</v>
      </c>
      <c r="N47" s="412"/>
      <c r="O47" s="51"/>
      <c r="P47" s="51"/>
      <c r="Q47" s="51"/>
      <c r="R47" s="51"/>
      <c r="S47" s="344"/>
      <c r="T47" s="352">
        <v>0.750000000000004</v>
      </c>
      <c r="U47" s="162"/>
      <c r="V47" s="162"/>
      <c r="W47" s="162"/>
      <c r="X47" s="367"/>
      <c r="Y47" s="367"/>
      <c r="Z47" s="367"/>
      <c r="AA47" s="318">
        <v>0.75</v>
      </c>
      <c r="AB47" s="322"/>
      <c r="AC47" s="351"/>
      <c r="AD47" s="351"/>
      <c r="AE47" s="351"/>
      <c r="AF47" s="166"/>
      <c r="AG47" s="166"/>
      <c r="AH47" s="166"/>
      <c r="AI47" s="370"/>
      <c r="AJ47" s="642">
        <v>0.75</v>
      </c>
      <c r="AK47" s="412"/>
      <c r="AL47" s="51"/>
      <c r="AM47" s="51"/>
      <c r="AN47" s="51"/>
      <c r="AO47" s="51"/>
      <c r="AP47" s="344"/>
      <c r="AQ47" s="676"/>
      <c r="AR47" s="667">
        <v>0.75</v>
      </c>
      <c r="AS47" s="161"/>
      <c r="AT47" s="386"/>
      <c r="AU47" s="386"/>
      <c r="AV47" s="386"/>
      <c r="AW47" s="383"/>
      <c r="AX47" s="383"/>
      <c r="AY47" s="383"/>
      <c r="AZ47" s="383"/>
      <c r="BA47" s="667">
        <v>0.75</v>
      </c>
      <c r="BB47" s="307"/>
      <c r="BC47" s="905"/>
      <c r="BD47" s="307"/>
      <c r="BE47" s="307"/>
      <c r="BF47" s="307"/>
      <c r="BG47" s="313"/>
      <c r="BH47" s="307"/>
      <c r="BI47" s="667">
        <v>0.75</v>
      </c>
      <c r="BJ47" s="307"/>
      <c r="BK47" s="307"/>
      <c r="BL47" s="307"/>
      <c r="BM47" s="307"/>
      <c r="BN47" s="307"/>
      <c r="BO47" s="905"/>
      <c r="BP47" s="307"/>
      <c r="BQ47" s="161"/>
      <c r="BR47" s="384">
        <v>0.75</v>
      </c>
      <c r="BS47" s="412"/>
      <c r="BT47" s="51"/>
      <c r="BU47" s="51"/>
      <c r="BV47" s="51"/>
      <c r="BW47" s="51"/>
      <c r="BX47" s="344"/>
      <c r="BY47" s="412"/>
      <c r="BZ47" s="51"/>
      <c r="CA47" s="51"/>
      <c r="CB47" s="51"/>
      <c r="CC47" s="51"/>
      <c r="CD47" s="51"/>
      <c r="CE47" s="51"/>
      <c r="CF47" s="51"/>
      <c r="CG47" s="344"/>
      <c r="CH47" s="676">
        <v>0.75</v>
      </c>
      <c r="CI47" s="161"/>
      <c r="CJ47" s="161"/>
      <c r="CK47" s="161"/>
      <c r="CL47" s="161"/>
      <c r="CM47" s="161"/>
      <c r="CN47" s="161"/>
      <c r="CO47" s="161"/>
      <c r="CP47" s="384">
        <v>0.75</v>
      </c>
      <c r="CQ47" s="168"/>
      <c r="CR47" s="166"/>
      <c r="CS47" s="166"/>
      <c r="CT47" s="166"/>
      <c r="CU47" s="166"/>
      <c r="CV47" s="166"/>
      <c r="CW47" s="166"/>
      <c r="CX47" s="167"/>
      <c r="CY47" s="676">
        <v>0.75</v>
      </c>
      <c r="CZ47" s="161"/>
      <c r="DA47" s="161"/>
      <c r="DB47" s="161"/>
      <c r="DC47" s="161"/>
      <c r="DD47" s="161"/>
      <c r="DE47" s="161"/>
      <c r="DF47" s="167"/>
      <c r="DG47" s="889"/>
      <c r="DH47" s="889"/>
      <c r="DI47" s="889"/>
      <c r="DJ47" s="889"/>
      <c r="DK47" s="889"/>
      <c r="DL47" s="889"/>
      <c r="DM47" s="889"/>
      <c r="DN47" s="889"/>
      <c r="DO47" s="889"/>
      <c r="DP47" s="889"/>
      <c r="DQ47" s="889"/>
      <c r="DR47" s="889"/>
      <c r="DS47" s="889"/>
      <c r="DT47" s="889"/>
      <c r="DU47" s="889"/>
      <c r="DV47" s="889"/>
      <c r="DW47" s="889"/>
      <c r="DX47" s="889"/>
      <c r="DY47" s="889"/>
      <c r="DZ47" s="889"/>
      <c r="EA47" s="889"/>
      <c r="EB47" s="889"/>
      <c r="EC47" s="889"/>
      <c r="ED47" s="889"/>
      <c r="EE47" s="889"/>
      <c r="EF47" s="889"/>
      <c r="EG47" s="889"/>
      <c r="EH47" s="889"/>
      <c r="EI47" s="889"/>
      <c r="EJ47" s="889"/>
      <c r="EK47" s="889"/>
      <c r="EL47" s="889"/>
      <c r="EM47" s="889"/>
      <c r="EN47" s="889"/>
      <c r="EO47" s="889"/>
      <c r="EP47" s="889"/>
      <c r="EQ47" s="889"/>
      <c r="ER47" s="889"/>
      <c r="ES47" s="889"/>
      <c r="ET47" s="889"/>
      <c r="EU47" s="889"/>
      <c r="EV47" s="889"/>
      <c r="EW47" s="889"/>
      <c r="EX47" s="889"/>
      <c r="EY47" s="889"/>
      <c r="EZ47" s="889"/>
      <c r="FA47" s="889"/>
      <c r="FB47" s="889"/>
      <c r="FC47" s="889"/>
      <c r="FD47" s="889"/>
      <c r="FE47" s="889"/>
      <c r="FF47" s="889"/>
    </row>
    <row r="48" spans="12:162" s="886" customFormat="1" ht="11.25" customHeight="1" x14ac:dyDescent="0.2">
      <c r="L48" s="889"/>
      <c r="M48" s="163">
        <v>0.76041666666667096</v>
      </c>
      <c r="N48" s="412"/>
      <c r="O48" s="51"/>
      <c r="P48" s="51"/>
      <c r="Q48" s="51"/>
      <c r="R48" s="51"/>
      <c r="S48" s="344"/>
      <c r="T48" s="352">
        <v>0.76041666666667096</v>
      </c>
      <c r="U48" s="162"/>
      <c r="V48" s="162"/>
      <c r="W48" s="162"/>
      <c r="X48" s="367"/>
      <c r="Y48" s="367"/>
      <c r="Z48" s="367"/>
      <c r="AA48" s="318">
        <v>0.76041666666666663</v>
      </c>
      <c r="AB48" s="322"/>
      <c r="AC48" s="351"/>
      <c r="AD48" s="351"/>
      <c r="AE48" s="351"/>
      <c r="AF48" s="166"/>
      <c r="AG48" s="166"/>
      <c r="AH48" s="166"/>
      <c r="AI48" s="370"/>
      <c r="AJ48" s="642">
        <v>0.76041666666666663</v>
      </c>
      <c r="AK48" s="412"/>
      <c r="AL48" s="51"/>
      <c r="AM48" s="51"/>
      <c r="AN48" s="51"/>
      <c r="AO48" s="51"/>
      <c r="AP48" s="344"/>
      <c r="AQ48" s="676"/>
      <c r="AR48" s="667">
        <v>0.76041666666666663</v>
      </c>
      <c r="AS48" s="161"/>
      <c r="AT48" s="386"/>
      <c r="AU48" s="386"/>
      <c r="AV48" s="386"/>
      <c r="AW48" s="383"/>
      <c r="AX48" s="383"/>
      <c r="AY48" s="383"/>
      <c r="AZ48" s="383"/>
      <c r="BA48" s="667">
        <v>0.76041666666666663</v>
      </c>
      <c r="BB48" s="307"/>
      <c r="BC48" s="905"/>
      <c r="BD48" s="307"/>
      <c r="BE48" s="307"/>
      <c r="BF48" s="307"/>
      <c r="BG48" s="307"/>
      <c r="BH48" s="307"/>
      <c r="BI48" s="667">
        <v>0.76041666666666663</v>
      </c>
      <c r="BJ48" s="307"/>
      <c r="BK48" s="307"/>
      <c r="BL48" s="307"/>
      <c r="BM48" s="307"/>
      <c r="BN48" s="307"/>
      <c r="BO48" s="905"/>
      <c r="BP48" s="307"/>
      <c r="BQ48" s="161"/>
      <c r="BR48" s="384">
        <v>0.76041666666666663</v>
      </c>
      <c r="BS48" s="412"/>
      <c r="BT48" s="51"/>
      <c r="BU48" s="51"/>
      <c r="BV48" s="51"/>
      <c r="BW48" s="51"/>
      <c r="BX48" s="344"/>
      <c r="BY48" s="412"/>
      <c r="BZ48" s="51"/>
      <c r="CA48" s="51"/>
      <c r="CB48" s="51"/>
      <c r="CC48" s="51"/>
      <c r="CD48" s="51"/>
      <c r="CE48" s="51"/>
      <c r="CF48" s="51"/>
      <c r="CG48" s="344"/>
      <c r="CH48" s="676">
        <v>0.76041666666666663</v>
      </c>
      <c r="CI48" s="161"/>
      <c r="CJ48" s="161"/>
      <c r="CK48" s="161"/>
      <c r="CL48" s="161"/>
      <c r="CM48" s="161"/>
      <c r="CN48" s="161"/>
      <c r="CO48" s="161"/>
      <c r="CP48" s="384">
        <v>0.76041666666666663</v>
      </c>
      <c r="CQ48" s="168"/>
      <c r="CR48" s="166"/>
      <c r="CS48" s="166"/>
      <c r="CT48" s="166"/>
      <c r="CU48" s="166"/>
      <c r="CV48" s="166"/>
      <c r="CW48" s="166"/>
      <c r="CX48" s="167"/>
      <c r="CY48" s="676">
        <v>0.76041666666666663</v>
      </c>
      <c r="CZ48" s="161"/>
      <c r="DA48" s="161"/>
      <c r="DB48" s="161"/>
      <c r="DC48" s="161"/>
      <c r="DD48" s="161"/>
      <c r="DE48" s="161"/>
      <c r="DF48" s="167"/>
      <c r="DG48" s="889"/>
      <c r="DH48" s="889"/>
      <c r="DI48" s="889"/>
      <c r="DJ48" s="889"/>
      <c r="DK48" s="889"/>
      <c r="DL48" s="889"/>
      <c r="DM48" s="889"/>
      <c r="DN48" s="889"/>
      <c r="DO48" s="889"/>
      <c r="DP48" s="889"/>
      <c r="DQ48" s="889"/>
      <c r="DR48" s="889"/>
      <c r="DS48" s="889"/>
      <c r="DT48" s="889"/>
      <c r="DU48" s="889"/>
      <c r="DV48" s="889"/>
      <c r="DW48" s="889"/>
      <c r="DX48" s="889"/>
      <c r="DY48" s="889"/>
      <c r="DZ48" s="889"/>
      <c r="EA48" s="889"/>
      <c r="EB48" s="889"/>
      <c r="EC48" s="889"/>
      <c r="ED48" s="889"/>
      <c r="EE48" s="889"/>
      <c r="EF48" s="889"/>
      <c r="EG48" s="889"/>
      <c r="EH48" s="889"/>
      <c r="EI48" s="889"/>
      <c r="EJ48" s="889"/>
      <c r="EK48" s="889"/>
      <c r="EL48" s="889"/>
      <c r="EM48" s="889"/>
      <c r="EN48" s="889"/>
      <c r="EO48" s="889"/>
      <c r="EP48" s="889"/>
      <c r="EQ48" s="889"/>
      <c r="ER48" s="889"/>
      <c r="ES48" s="889"/>
      <c r="ET48" s="889"/>
      <c r="EU48" s="889"/>
      <c r="EV48" s="889"/>
      <c r="EW48" s="889"/>
      <c r="EX48" s="889"/>
      <c r="EY48" s="889"/>
      <c r="EZ48" s="889"/>
      <c r="FA48" s="889"/>
      <c r="FB48" s="889"/>
      <c r="FC48" s="889"/>
      <c r="FD48" s="889"/>
      <c r="FE48" s="889"/>
      <c r="FF48" s="889"/>
    </row>
    <row r="49" spans="12:162" s="886" customFormat="1" ht="11.25" customHeight="1" x14ac:dyDescent="0.2">
      <c r="L49" s="889"/>
      <c r="M49" s="163">
        <v>0.77083333333333803</v>
      </c>
      <c r="N49" s="412"/>
      <c r="O49" s="51"/>
      <c r="P49" s="51"/>
      <c r="Q49" s="51"/>
      <c r="R49" s="51"/>
      <c r="S49" s="344"/>
      <c r="T49" s="352">
        <v>0.77083333333333803</v>
      </c>
      <c r="U49" s="162"/>
      <c r="V49" s="162"/>
      <c r="W49" s="162"/>
      <c r="X49" s="367"/>
      <c r="Y49" s="367"/>
      <c r="Z49" s="367"/>
      <c r="AA49" s="318">
        <v>0.77083333333333337</v>
      </c>
      <c r="AB49" s="322"/>
      <c r="AC49" s="351"/>
      <c r="AD49" s="351"/>
      <c r="AE49" s="351"/>
      <c r="AF49" s="351"/>
      <c r="AG49" s="351"/>
      <c r="AH49" s="166"/>
      <c r="AI49" s="370"/>
      <c r="AJ49" s="642">
        <v>0.77083333333333337</v>
      </c>
      <c r="AK49" s="412"/>
      <c r="AL49" s="51"/>
      <c r="AM49" s="51"/>
      <c r="AN49" s="51"/>
      <c r="AO49" s="51"/>
      <c r="AP49" s="344"/>
      <c r="AQ49" s="676"/>
      <c r="AR49" s="667">
        <v>0.77083333333333337</v>
      </c>
      <c r="AS49" s="161"/>
      <c r="AT49" s="386"/>
      <c r="AU49" s="386"/>
      <c r="AV49" s="386"/>
      <c r="AW49" s="383"/>
      <c r="AX49" s="383"/>
      <c r="AY49" s="383"/>
      <c r="AZ49" s="383"/>
      <c r="BA49" s="667">
        <v>0.77083333333333337</v>
      </c>
      <c r="BB49" s="307"/>
      <c r="BC49" s="905"/>
      <c r="BD49" s="307"/>
      <c r="BE49" s="307"/>
      <c r="BF49" s="307"/>
      <c r="BG49" s="307"/>
      <c r="BH49" s="307"/>
      <c r="BI49" s="667">
        <v>0.77083333333333337</v>
      </c>
      <c r="BJ49" s="307"/>
      <c r="BK49" s="307"/>
      <c r="BL49" s="307"/>
      <c r="BM49" s="307"/>
      <c r="BN49" s="307"/>
      <c r="BO49" s="905"/>
      <c r="BP49" s="307"/>
      <c r="BQ49" s="161"/>
      <c r="BR49" s="384">
        <v>0.77083333333333337</v>
      </c>
      <c r="BS49" s="412"/>
      <c r="BT49" s="51"/>
      <c r="BU49" s="51"/>
      <c r="BV49" s="51"/>
      <c r="BW49" s="51"/>
      <c r="BX49" s="344"/>
      <c r="BY49" s="412"/>
      <c r="BZ49" s="51"/>
      <c r="CA49" s="51"/>
      <c r="CB49" s="51"/>
      <c r="CC49" s="51"/>
      <c r="CD49" s="51"/>
      <c r="CE49" s="51"/>
      <c r="CF49" s="51"/>
      <c r="CG49" s="344"/>
      <c r="CH49" s="676">
        <v>0.77083333333333337</v>
      </c>
      <c r="CI49" s="161"/>
      <c r="CJ49" s="161"/>
      <c r="CK49" s="161"/>
      <c r="CL49" s="161"/>
      <c r="CM49" s="161"/>
      <c r="CN49" s="161"/>
      <c r="CO49" s="161"/>
      <c r="CP49" s="384">
        <v>0.77083333333333337</v>
      </c>
      <c r="CQ49" s="168"/>
      <c r="CR49" s="166"/>
      <c r="CS49" s="166"/>
      <c r="CT49" s="166"/>
      <c r="CU49" s="166"/>
      <c r="CV49" s="166"/>
      <c r="CW49" s="166"/>
      <c r="CX49" s="167"/>
      <c r="CY49" s="676">
        <v>0.77083333333333337</v>
      </c>
      <c r="CZ49" s="161"/>
      <c r="DA49" s="161"/>
      <c r="DB49" s="161"/>
      <c r="DC49" s="161"/>
      <c r="DD49" s="161"/>
      <c r="DE49" s="161"/>
      <c r="DF49" s="167"/>
      <c r="DG49" s="889"/>
      <c r="DH49" s="889"/>
      <c r="DI49" s="889"/>
      <c r="DJ49" s="889"/>
      <c r="DK49" s="889"/>
      <c r="DL49" s="889"/>
      <c r="DM49" s="889"/>
      <c r="DN49" s="889"/>
      <c r="DO49" s="889"/>
      <c r="DP49" s="889"/>
      <c r="DQ49" s="889"/>
      <c r="DR49" s="889"/>
      <c r="DS49" s="889"/>
      <c r="DT49" s="889"/>
      <c r="DU49" s="889"/>
      <c r="DV49" s="889"/>
      <c r="DW49" s="889"/>
      <c r="DX49" s="889"/>
      <c r="DY49" s="889"/>
      <c r="DZ49" s="889"/>
      <c r="EA49" s="889"/>
      <c r="EB49" s="889"/>
      <c r="EC49" s="889"/>
      <c r="ED49" s="889"/>
      <c r="EE49" s="889"/>
      <c r="EF49" s="889"/>
      <c r="EG49" s="889"/>
      <c r="EH49" s="889"/>
      <c r="EI49" s="889"/>
      <c r="EJ49" s="889"/>
      <c r="EK49" s="889"/>
      <c r="EL49" s="889"/>
      <c r="EM49" s="889"/>
      <c r="EN49" s="889"/>
      <c r="EO49" s="889"/>
      <c r="EP49" s="889"/>
      <c r="EQ49" s="889"/>
      <c r="ER49" s="889"/>
      <c r="ES49" s="889"/>
      <c r="ET49" s="889"/>
      <c r="EU49" s="889"/>
      <c r="EV49" s="889"/>
      <c r="EW49" s="889"/>
      <c r="EX49" s="889"/>
      <c r="EY49" s="889"/>
      <c r="EZ49" s="889"/>
      <c r="FA49" s="889"/>
      <c r="FB49" s="889"/>
      <c r="FC49" s="889"/>
      <c r="FD49" s="889"/>
      <c r="FE49" s="889"/>
      <c r="FF49" s="889"/>
    </row>
    <row r="50" spans="12:162" s="886" customFormat="1" ht="11.25" customHeight="1" x14ac:dyDescent="0.2">
      <c r="L50" s="889"/>
      <c r="M50" s="163">
        <v>0.781250000000005</v>
      </c>
      <c r="N50" s="412"/>
      <c r="O50" s="51"/>
      <c r="P50" s="51"/>
      <c r="Q50" s="51"/>
      <c r="R50" s="51"/>
      <c r="S50" s="344"/>
      <c r="T50" s="352">
        <v>0.781250000000005</v>
      </c>
      <c r="U50" s="162"/>
      <c r="V50" s="162"/>
      <c r="W50" s="162"/>
      <c r="X50" s="367"/>
      <c r="Y50" s="367"/>
      <c r="Z50" s="367"/>
      <c r="AA50" s="163">
        <v>0.78125</v>
      </c>
      <c r="AB50" s="168"/>
      <c r="AC50" s="166"/>
      <c r="AD50" s="166"/>
      <c r="AE50" s="166"/>
      <c r="AF50" s="166"/>
      <c r="AG50" s="166"/>
      <c r="AH50" s="166"/>
      <c r="AI50" s="352"/>
      <c r="AJ50" s="852">
        <v>0.78125</v>
      </c>
      <c r="AK50" s="322"/>
      <c r="AL50" s="351"/>
      <c r="AM50" s="351"/>
      <c r="AN50" s="166"/>
      <c r="AO50" s="852"/>
      <c r="AP50" s="906"/>
      <c r="AQ50" s="906"/>
      <c r="AR50" s="846">
        <v>0.78125</v>
      </c>
      <c r="AS50" s="161"/>
      <c r="AT50" s="440"/>
      <c r="AU50" s="441"/>
      <c r="AV50" s="441"/>
      <c r="AW50" s="441"/>
      <c r="AX50" s="441"/>
      <c r="AY50" s="441"/>
      <c r="AZ50" s="441"/>
      <c r="BA50" s="846">
        <v>0.78125</v>
      </c>
      <c r="BB50" s="161"/>
      <c r="BC50" s="430"/>
      <c r="BD50" s="161"/>
      <c r="BE50" s="161"/>
      <c r="BF50" s="161"/>
      <c r="BG50" s="161"/>
      <c r="BH50" s="161"/>
      <c r="BI50" s="846">
        <v>0.78125</v>
      </c>
      <c r="BJ50" s="161"/>
      <c r="BK50" s="161"/>
      <c r="BL50" s="161"/>
      <c r="BM50" s="161"/>
      <c r="BN50" s="161"/>
      <c r="BO50" s="430"/>
      <c r="BP50" s="161"/>
      <c r="BQ50" s="161"/>
      <c r="BR50" s="908">
        <v>0.78125</v>
      </c>
      <c r="BS50" s="412"/>
      <c r="BT50" s="51"/>
      <c r="BU50" s="51"/>
      <c r="BV50" s="51"/>
      <c r="BW50" s="51"/>
      <c r="BX50" s="344"/>
      <c r="BY50" s="412"/>
      <c r="BZ50" s="51"/>
      <c r="CA50" s="51"/>
      <c r="CB50" s="51"/>
      <c r="CC50" s="51"/>
      <c r="CD50" s="51"/>
      <c r="CE50" s="51"/>
      <c r="CF50" s="51"/>
      <c r="CG50" s="344"/>
      <c r="CH50" s="906">
        <v>0.78125</v>
      </c>
      <c r="CI50" s="161"/>
      <c r="CJ50" s="161"/>
      <c r="CK50" s="161"/>
      <c r="CL50" s="161"/>
      <c r="CM50" s="161"/>
      <c r="CN50" s="161"/>
      <c r="CO50" s="161"/>
      <c r="CP50" s="908">
        <v>0.78125</v>
      </c>
      <c r="CQ50" s="168"/>
      <c r="CR50" s="166"/>
      <c r="CS50" s="166"/>
      <c r="CT50" s="166"/>
      <c r="CU50" s="166"/>
      <c r="CV50" s="166"/>
      <c r="CW50" s="166"/>
      <c r="CX50" s="167"/>
      <c r="CY50" s="906">
        <v>0.78125</v>
      </c>
      <c r="CZ50" s="161"/>
      <c r="DA50" s="161"/>
      <c r="DB50" s="161"/>
      <c r="DC50" s="161"/>
      <c r="DD50" s="161"/>
      <c r="DE50" s="161"/>
      <c r="DF50" s="167"/>
      <c r="DG50" s="889"/>
      <c r="DH50" s="889"/>
      <c r="DI50" s="889"/>
      <c r="DJ50" s="889"/>
      <c r="DK50" s="889"/>
      <c r="DL50" s="889"/>
      <c r="DM50" s="889"/>
      <c r="DN50" s="889"/>
      <c r="DO50" s="889"/>
      <c r="DP50" s="889"/>
      <c r="DQ50" s="889"/>
      <c r="DR50" s="889"/>
      <c r="DS50" s="889"/>
      <c r="DT50" s="889"/>
      <c r="DU50" s="889"/>
      <c r="DV50" s="889"/>
      <c r="DW50" s="889"/>
      <c r="DX50" s="889"/>
      <c r="DY50" s="889"/>
      <c r="DZ50" s="889"/>
      <c r="EA50" s="889"/>
      <c r="EB50" s="889"/>
      <c r="EC50" s="889"/>
      <c r="ED50" s="889"/>
      <c r="EE50" s="889"/>
      <c r="EF50" s="889"/>
      <c r="EG50" s="889"/>
      <c r="EH50" s="889"/>
      <c r="EI50" s="889"/>
      <c r="EJ50" s="889"/>
      <c r="EK50" s="889"/>
      <c r="EL50" s="889"/>
      <c r="EM50" s="889"/>
      <c r="EN50" s="889"/>
      <c r="EO50" s="889"/>
      <c r="EP50" s="889"/>
      <c r="EQ50" s="889"/>
      <c r="ER50" s="889"/>
      <c r="ES50" s="889"/>
      <c r="ET50" s="889"/>
      <c r="EU50" s="889"/>
      <c r="EV50" s="889"/>
      <c r="EW50" s="889"/>
      <c r="EX50" s="889"/>
      <c r="EY50" s="889"/>
      <c r="EZ50" s="889"/>
      <c r="FA50" s="889"/>
      <c r="FB50" s="889"/>
      <c r="FC50" s="889"/>
      <c r="FD50" s="889"/>
      <c r="FE50" s="889"/>
      <c r="FF50" s="889"/>
    </row>
    <row r="51" spans="12:162" s="886" customFormat="1" ht="11.25" customHeight="1" x14ac:dyDescent="0.2">
      <c r="L51" s="889"/>
      <c r="M51" s="163">
        <v>0.79166666666667196</v>
      </c>
      <c r="N51" s="913"/>
      <c r="O51" s="4"/>
      <c r="P51" s="4"/>
      <c r="Q51" s="4"/>
      <c r="R51" s="4"/>
      <c r="S51" s="911"/>
      <c r="T51" s="279">
        <v>0.79166666666667196</v>
      </c>
      <c r="U51" s="357"/>
      <c r="V51" s="358"/>
      <c r="W51" s="358"/>
      <c r="X51" s="358"/>
      <c r="Y51" s="358"/>
      <c r="Z51" s="358"/>
      <c r="AA51" s="163">
        <v>0.79166666666666663</v>
      </c>
      <c r="AB51" s="169"/>
      <c r="AC51" s="170"/>
      <c r="AD51" s="170"/>
      <c r="AE51" s="170"/>
      <c r="AF51" s="170"/>
      <c r="AG51" s="170"/>
      <c r="AH51" s="170"/>
      <c r="AI51" s="353"/>
      <c r="AJ51" s="442">
        <v>0.79166666666666663</v>
      </c>
      <c r="AK51" s="326"/>
      <c r="AL51" s="327"/>
      <c r="AM51" s="327"/>
      <c r="AN51" s="170"/>
      <c r="AO51" s="442"/>
      <c r="AP51" s="863"/>
      <c r="AQ51" s="863"/>
      <c r="AR51" s="847">
        <v>0.79166666666666663</v>
      </c>
      <c r="AS51" s="169"/>
      <c r="AT51" s="442"/>
      <c r="AU51" s="443"/>
      <c r="AV51" s="443"/>
      <c r="AW51" s="443"/>
      <c r="AX51" s="443"/>
      <c r="AY51" s="443"/>
      <c r="AZ51" s="443"/>
      <c r="BA51" s="847">
        <v>0.79166666666666663</v>
      </c>
      <c r="BB51" s="170"/>
      <c r="BC51" s="1049"/>
      <c r="BD51" s="170"/>
      <c r="BE51" s="170"/>
      <c r="BF51" s="170"/>
      <c r="BG51" s="170"/>
      <c r="BH51" s="170"/>
      <c r="BI51" s="847">
        <v>0.79166666666666663</v>
      </c>
      <c r="BJ51" s="170"/>
      <c r="BK51" s="170"/>
      <c r="BL51" s="170"/>
      <c r="BM51" s="170"/>
      <c r="BN51" s="170"/>
      <c r="BO51" s="432"/>
      <c r="BP51" s="170"/>
      <c r="BQ51" s="170"/>
      <c r="BR51" s="909">
        <v>0.79166666666666663</v>
      </c>
      <c r="BS51" s="913"/>
      <c r="BT51" s="4"/>
      <c r="BU51" s="4"/>
      <c r="BV51" s="4"/>
      <c r="BW51" s="4"/>
      <c r="BX51" s="911"/>
      <c r="BY51" s="913"/>
      <c r="BZ51" s="4"/>
      <c r="CA51" s="4"/>
      <c r="CB51" s="4"/>
      <c r="CC51" s="4"/>
      <c r="CD51" s="4"/>
      <c r="CE51" s="4"/>
      <c r="CF51" s="4"/>
      <c r="CG51" s="911"/>
      <c r="CH51" s="863">
        <v>0.79166666666666663</v>
      </c>
      <c r="CI51" s="170"/>
      <c r="CJ51" s="170"/>
      <c r="CK51" s="170"/>
      <c r="CL51" s="170"/>
      <c r="CM51" s="170"/>
      <c r="CN51" s="170"/>
      <c r="CO51" s="170"/>
      <c r="CP51" s="909">
        <v>0.79166666666666663</v>
      </c>
      <c r="CQ51" s="169"/>
      <c r="CR51" s="170"/>
      <c r="CS51" s="170"/>
      <c r="CT51" s="170"/>
      <c r="CU51" s="170"/>
      <c r="CV51" s="170"/>
      <c r="CW51" s="170"/>
      <c r="CX51" s="171"/>
      <c r="CY51" s="863">
        <v>0.79166666666666663</v>
      </c>
      <c r="CZ51" s="170"/>
      <c r="DA51" s="170"/>
      <c r="DB51" s="170"/>
      <c r="DC51" s="170"/>
      <c r="DD51" s="170"/>
      <c r="DE51" s="170"/>
      <c r="DF51" s="171"/>
      <c r="DG51" s="889"/>
      <c r="DH51" s="889"/>
      <c r="DI51" s="889"/>
      <c r="DJ51" s="889"/>
      <c r="DK51" s="889"/>
      <c r="DL51" s="889"/>
      <c r="DM51" s="889"/>
      <c r="DN51" s="889"/>
      <c r="DO51" s="889"/>
      <c r="DP51" s="889"/>
      <c r="DQ51" s="889"/>
      <c r="DR51" s="889"/>
      <c r="DS51" s="889"/>
      <c r="DT51" s="889"/>
      <c r="DU51" s="889"/>
      <c r="DV51" s="889"/>
      <c r="DW51" s="889"/>
      <c r="DX51" s="889"/>
      <c r="DY51" s="889"/>
      <c r="DZ51" s="889"/>
      <c r="EA51" s="889"/>
      <c r="EB51" s="889"/>
      <c r="EC51" s="889"/>
      <c r="ED51" s="889"/>
      <c r="EE51" s="889"/>
      <c r="EF51" s="889"/>
      <c r="EG51" s="889"/>
      <c r="EH51" s="889"/>
      <c r="EI51" s="889"/>
      <c r="EJ51" s="889"/>
      <c r="EK51" s="889"/>
      <c r="EL51" s="889"/>
      <c r="EM51" s="889"/>
      <c r="EN51" s="889"/>
      <c r="EO51" s="889"/>
      <c r="EP51" s="889"/>
      <c r="EQ51" s="889"/>
      <c r="ER51" s="889"/>
      <c r="ES51" s="889"/>
      <c r="ET51" s="889"/>
      <c r="EU51" s="889"/>
      <c r="EV51" s="889"/>
      <c r="EW51" s="889"/>
      <c r="EX51" s="889"/>
      <c r="EY51" s="889"/>
      <c r="EZ51" s="889"/>
      <c r="FA51" s="889"/>
      <c r="FB51" s="889"/>
      <c r="FC51" s="889"/>
      <c r="FD51" s="889"/>
      <c r="FE51" s="889"/>
      <c r="FF51" s="889"/>
    </row>
    <row r="52" spans="12:162" s="886" customFormat="1" ht="11.25" customHeight="1" x14ac:dyDescent="0.2">
      <c r="L52" s="889"/>
      <c r="M52" s="889"/>
      <c r="N52" s="889"/>
      <c r="O52" s="889"/>
      <c r="P52" s="889"/>
      <c r="Q52" s="889"/>
      <c r="R52" s="889"/>
      <c r="S52" s="889"/>
      <c r="T52" s="889"/>
      <c r="U52" s="889"/>
      <c r="V52" s="889"/>
      <c r="W52" s="889"/>
      <c r="X52" s="889"/>
      <c r="Y52" s="889"/>
      <c r="Z52" s="889"/>
      <c r="AA52" s="889"/>
      <c r="AB52" s="889"/>
      <c r="AC52" s="889"/>
      <c r="AD52" s="889"/>
      <c r="AE52" s="889"/>
      <c r="AF52" s="889"/>
      <c r="AG52" s="889"/>
      <c r="AH52" s="889"/>
      <c r="AI52" s="889"/>
      <c r="AJ52" s="889"/>
      <c r="AK52" s="889"/>
      <c r="AL52" s="889"/>
      <c r="AM52" s="889"/>
      <c r="AN52" s="889"/>
      <c r="AO52" s="889"/>
      <c r="AP52" s="889"/>
      <c r="AQ52" s="889"/>
      <c r="AR52" s="889"/>
      <c r="AS52" s="889"/>
      <c r="AT52" s="889"/>
      <c r="AU52" s="889"/>
      <c r="AV52" s="889"/>
      <c r="AW52" s="889"/>
      <c r="AX52" s="889"/>
      <c r="AY52" s="889"/>
      <c r="AZ52" s="889"/>
      <c r="BA52" s="889"/>
      <c r="BB52" s="889"/>
      <c r="BC52" s="889"/>
      <c r="BD52" s="889"/>
      <c r="BE52" s="889"/>
      <c r="BF52" s="889"/>
      <c r="BG52" s="889"/>
      <c r="BH52" s="890"/>
      <c r="BI52" s="890"/>
      <c r="BJ52" s="890"/>
      <c r="BK52" s="890"/>
      <c r="BL52" s="890"/>
      <c r="BM52" s="890"/>
      <c r="BN52" s="890"/>
      <c r="BO52" s="890"/>
      <c r="BP52" s="890"/>
      <c r="BQ52" s="890"/>
      <c r="BR52" s="890"/>
      <c r="BS52" s="890"/>
      <c r="BT52" s="890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 s="889"/>
      <c r="CI52" s="889"/>
      <c r="CJ52" s="889"/>
      <c r="CK52" s="889"/>
      <c r="CL52" s="889"/>
      <c r="CM52" s="889"/>
      <c r="CN52" s="889"/>
      <c r="CO52" s="889"/>
      <c r="CP52" s="889"/>
      <c r="CQ52" s="889"/>
      <c r="CR52" s="889"/>
      <c r="CS52" s="889"/>
      <c r="CT52" s="889"/>
      <c r="CU52" s="889"/>
      <c r="CV52" s="889"/>
      <c r="CW52" s="889"/>
      <c r="CX52" s="889"/>
      <c r="CY52" s="889"/>
      <c r="CZ52" s="889"/>
      <c r="DA52" s="889"/>
      <c r="DB52" s="889"/>
      <c r="DC52" s="889"/>
      <c r="DD52" s="889"/>
      <c r="DE52" s="889"/>
      <c r="DF52" s="889"/>
      <c r="DG52" s="889"/>
      <c r="DH52" s="889"/>
      <c r="DI52" s="889"/>
      <c r="DJ52" s="889"/>
      <c r="DK52" s="889"/>
      <c r="DL52" s="889"/>
      <c r="DM52" s="889"/>
      <c r="DN52" s="889"/>
      <c r="DO52" s="889"/>
      <c r="DP52" s="889"/>
      <c r="DQ52" s="889"/>
      <c r="DR52" s="889"/>
      <c r="DS52" s="889"/>
      <c r="DT52" s="889"/>
      <c r="DU52" s="889"/>
      <c r="DV52" s="889"/>
      <c r="DW52" s="889"/>
      <c r="DX52" s="889"/>
      <c r="DY52" s="889"/>
      <c r="DZ52" s="889"/>
      <c r="EA52" s="889"/>
      <c r="EB52" s="889"/>
      <c r="EC52" s="889"/>
      <c r="ED52" s="889"/>
      <c r="EE52" s="889"/>
      <c r="EF52" s="889"/>
      <c r="EG52" s="889"/>
      <c r="EH52" s="889"/>
      <c r="EI52" s="889"/>
      <c r="EJ52" s="889"/>
      <c r="EK52" s="889"/>
      <c r="EL52" s="889"/>
      <c r="EM52" s="889"/>
      <c r="EN52" s="889"/>
      <c r="EO52" s="889"/>
      <c r="EP52" s="889"/>
      <c r="EQ52" s="889"/>
      <c r="ER52" s="889"/>
      <c r="ES52" s="889"/>
      <c r="ET52" s="889"/>
      <c r="EU52" s="889"/>
      <c r="EV52" s="889"/>
      <c r="EW52" s="889"/>
      <c r="EX52" s="889"/>
      <c r="EY52" s="889"/>
      <c r="EZ52" s="889"/>
      <c r="FA52" s="889"/>
      <c r="FB52" s="889"/>
      <c r="FC52" s="889"/>
      <c r="FD52" s="889"/>
      <c r="FE52" s="889"/>
      <c r="FF52" s="889"/>
    </row>
    <row r="53" spans="12:162" ht="11.25" customHeight="1" x14ac:dyDescent="0.2">
      <c r="BF53" s="161"/>
      <c r="BH53" s="890"/>
      <c r="BI53" s="890"/>
      <c r="BJ53" s="890"/>
      <c r="BK53" s="890"/>
      <c r="BL53" s="890"/>
      <c r="BM53" s="890"/>
      <c r="BN53" s="890"/>
      <c r="BO53" s="890"/>
      <c r="BP53" s="890"/>
      <c r="BQ53" s="890"/>
      <c r="BR53" s="890"/>
      <c r="BS53" s="890"/>
      <c r="BT53" s="890"/>
      <c r="BU53"/>
      <c r="BV53"/>
      <c r="BW53"/>
      <c r="BX53"/>
      <c r="BY53"/>
      <c r="BZ53"/>
      <c r="CA53"/>
      <c r="CB53"/>
      <c r="CC53"/>
      <c r="CD53"/>
      <c r="CE53"/>
      <c r="CF53"/>
      <c r="CG53"/>
    </row>
    <row r="54" spans="12:162" ht="11.25" customHeight="1" x14ac:dyDescent="0.2">
      <c r="BH54" s="890"/>
      <c r="BI54" s="890"/>
      <c r="BJ54" s="890"/>
      <c r="BK54" s="890"/>
      <c r="BL54" s="890"/>
      <c r="BM54" s="890"/>
      <c r="BN54" s="890"/>
      <c r="BO54" s="890"/>
      <c r="BP54" s="890"/>
      <c r="BQ54" s="890"/>
      <c r="BR54" s="890"/>
      <c r="BS54" s="890"/>
      <c r="BT54" s="890"/>
      <c r="BU54"/>
      <c r="BV54"/>
      <c r="BW54"/>
      <c r="BX54"/>
      <c r="BY54"/>
      <c r="BZ54"/>
      <c r="CA54"/>
      <c r="CB54"/>
      <c r="CC54"/>
      <c r="CD54"/>
      <c r="CE54"/>
      <c r="CF54"/>
      <c r="CG54"/>
    </row>
    <row r="55" spans="12:162" ht="11.25" customHeight="1" x14ac:dyDescent="0.2">
      <c r="BH55" s="890"/>
      <c r="BI55" s="890"/>
      <c r="BJ55" s="890"/>
      <c r="BK55" s="890"/>
      <c r="BL55" s="890"/>
      <c r="BM55" s="890"/>
      <c r="BN55" s="890"/>
      <c r="BO55" s="890"/>
      <c r="BP55" s="890"/>
      <c r="BQ55" s="890"/>
      <c r="BR55" s="890"/>
      <c r="BS55" s="890"/>
      <c r="BT55" s="890"/>
      <c r="BU55"/>
      <c r="BV55"/>
      <c r="BW55"/>
      <c r="BX55"/>
      <c r="BY55"/>
      <c r="BZ55"/>
      <c r="CA55"/>
      <c r="CB55"/>
      <c r="CC55"/>
      <c r="CD55"/>
      <c r="CE55"/>
      <c r="CF55"/>
      <c r="CG55"/>
    </row>
    <row r="56" spans="12:162" ht="11.25" customHeight="1" x14ac:dyDescent="0.15">
      <c r="BH56" s="890"/>
      <c r="BI56" s="890"/>
      <c r="BJ56" s="890"/>
      <c r="BK56" s="890"/>
      <c r="BL56" s="890"/>
      <c r="BM56" s="890"/>
      <c r="BN56" s="890"/>
      <c r="BO56" s="890"/>
      <c r="BP56" s="890"/>
      <c r="BQ56" s="890"/>
      <c r="BR56" s="890"/>
      <c r="BS56" s="890"/>
      <c r="BT56" s="890"/>
    </row>
    <row r="57" spans="12:162" ht="11.25" customHeight="1" x14ac:dyDescent="0.15">
      <c r="BH57" s="890"/>
      <c r="BI57" s="890"/>
      <c r="BJ57" s="890"/>
      <c r="BK57" s="890"/>
      <c r="BL57" s="890"/>
      <c r="BM57" s="890"/>
      <c r="BN57" s="890"/>
      <c r="BO57" s="890"/>
      <c r="BP57" s="890"/>
      <c r="BQ57" s="890"/>
      <c r="BR57" s="890"/>
      <c r="BS57" s="890"/>
      <c r="BT57" s="890"/>
    </row>
    <row r="58" spans="12:162" ht="11.25" customHeight="1" x14ac:dyDescent="0.15">
      <c r="BH58" s="890"/>
      <c r="BI58" s="890"/>
      <c r="BJ58" s="890"/>
      <c r="BK58" s="890"/>
      <c r="BL58" s="890"/>
      <c r="BM58" s="890"/>
      <c r="BN58" s="890"/>
      <c r="BO58" s="890"/>
      <c r="BP58" s="890"/>
      <c r="BQ58" s="890"/>
      <c r="BR58" s="890"/>
      <c r="BS58" s="890"/>
      <c r="BT58" s="890"/>
    </row>
    <row r="59" spans="12:162" ht="11.25" customHeight="1" x14ac:dyDescent="0.15">
      <c r="BH59" s="890"/>
      <c r="BI59" s="890"/>
      <c r="BJ59" s="890"/>
      <c r="BK59" s="890"/>
      <c r="BL59" s="890"/>
      <c r="BM59" s="890"/>
      <c r="BN59" s="890"/>
      <c r="BO59" s="890"/>
      <c r="BP59" s="890"/>
      <c r="BQ59" s="890"/>
      <c r="BR59" s="890"/>
      <c r="BS59" s="890"/>
      <c r="BT59" s="890"/>
      <c r="CO59" s="166"/>
    </row>
    <row r="60" spans="12:162" ht="11.25" customHeight="1" x14ac:dyDescent="0.15">
      <c r="BH60" s="890"/>
      <c r="BI60" s="890"/>
      <c r="BJ60" s="890"/>
      <c r="BK60" s="890"/>
      <c r="BL60" s="890"/>
      <c r="BM60" s="890"/>
      <c r="BN60" s="890"/>
      <c r="BO60" s="890"/>
      <c r="BP60" s="890"/>
      <c r="BQ60" s="890"/>
      <c r="BR60" s="890"/>
      <c r="BS60" s="890"/>
      <c r="BT60" s="890"/>
    </row>
    <row r="61" spans="12:162" ht="11.25" customHeight="1" x14ac:dyDescent="0.15">
      <c r="BH61" s="890"/>
      <c r="BI61" s="890"/>
      <c r="BJ61" s="890"/>
      <c r="BK61" s="890"/>
      <c r="BL61" s="890"/>
      <c r="BM61" s="890"/>
      <c r="BN61" s="890"/>
      <c r="BO61" s="890"/>
      <c r="BP61" s="890"/>
      <c r="BQ61" s="890"/>
      <c r="BR61" s="890"/>
      <c r="BS61" s="890"/>
      <c r="BT61" s="890"/>
    </row>
    <row r="62" spans="12:162" ht="11.25" customHeight="1" x14ac:dyDescent="0.15">
      <c r="BH62" s="890"/>
      <c r="BI62" s="890"/>
      <c r="BJ62" s="890"/>
      <c r="BK62" s="890"/>
      <c r="BL62" s="890"/>
      <c r="BM62" s="890"/>
      <c r="BN62" s="890"/>
      <c r="BO62" s="890"/>
      <c r="BP62" s="890"/>
      <c r="BQ62" s="890"/>
      <c r="BR62" s="890"/>
      <c r="BS62" s="890"/>
      <c r="BT62" s="890"/>
    </row>
    <row r="63" spans="12:162" ht="11.25" customHeight="1" x14ac:dyDescent="0.15">
      <c r="BH63" s="890"/>
      <c r="BI63" s="890"/>
      <c r="BJ63" s="890"/>
      <c r="BK63" s="890"/>
      <c r="BL63" s="890"/>
      <c r="BM63" s="890"/>
      <c r="BN63" s="890"/>
      <c r="BO63" s="890"/>
      <c r="BP63" s="890"/>
      <c r="BQ63" s="890"/>
      <c r="BR63" s="890"/>
      <c r="BS63" s="890"/>
      <c r="BT63" s="890"/>
    </row>
    <row r="64" spans="12:162" ht="11.25" customHeight="1" x14ac:dyDescent="0.15">
      <c r="BH64" s="890"/>
      <c r="BI64" s="890"/>
      <c r="BJ64" s="890"/>
      <c r="BK64" s="890"/>
      <c r="BL64" s="890"/>
      <c r="BM64" s="890"/>
      <c r="BN64" s="890"/>
      <c r="BO64" s="890"/>
      <c r="BP64" s="890"/>
      <c r="BQ64" s="890"/>
      <c r="BR64" s="890"/>
      <c r="BS64" s="890"/>
      <c r="BT64" s="890"/>
    </row>
    <row r="65" spans="60:72" ht="11.25" customHeight="1" x14ac:dyDescent="0.15">
      <c r="BH65" s="890"/>
      <c r="BI65" s="890"/>
      <c r="BJ65" s="890"/>
      <c r="BK65" s="890"/>
      <c r="BL65" s="890"/>
      <c r="BM65" s="890"/>
      <c r="BN65" s="890"/>
      <c r="BO65" s="890"/>
      <c r="BP65" s="890"/>
      <c r="BQ65" s="890"/>
      <c r="BR65" s="890"/>
      <c r="BS65" s="890"/>
      <c r="BT65" s="890"/>
    </row>
    <row r="66" spans="60:72" ht="11.25" customHeight="1" x14ac:dyDescent="0.15">
      <c r="BH66" s="890"/>
      <c r="BI66" s="890"/>
      <c r="BJ66" s="890"/>
      <c r="BK66" s="890"/>
      <c r="BL66" s="890"/>
      <c r="BM66" s="890"/>
      <c r="BN66" s="890"/>
      <c r="BO66" s="890"/>
      <c r="BP66" s="890"/>
      <c r="BQ66" s="890"/>
      <c r="BR66" s="890"/>
      <c r="BS66" s="890"/>
      <c r="BT66" s="890"/>
    </row>
    <row r="67" spans="60:72" ht="11.25" customHeight="1" x14ac:dyDescent="0.15">
      <c r="BH67" s="890"/>
      <c r="BI67" s="890"/>
      <c r="BJ67" s="890"/>
      <c r="BK67" s="890"/>
      <c r="BL67" s="890"/>
      <c r="BM67" s="890"/>
      <c r="BN67" s="890"/>
      <c r="BO67" s="890"/>
      <c r="BP67" s="890"/>
      <c r="BQ67" s="890"/>
      <c r="BR67" s="890"/>
      <c r="BS67" s="890"/>
      <c r="BT67" s="890"/>
    </row>
    <row r="68" spans="60:72" ht="11.25" customHeight="1" x14ac:dyDescent="0.15">
      <c r="BH68" s="890"/>
      <c r="BI68" s="890"/>
      <c r="BJ68" s="890"/>
      <c r="BK68" s="890"/>
      <c r="BL68" s="890"/>
      <c r="BM68" s="890"/>
      <c r="BN68" s="890"/>
      <c r="BO68" s="890"/>
      <c r="BP68" s="890"/>
      <c r="BQ68" s="890"/>
      <c r="BR68" s="890"/>
      <c r="BS68" s="890"/>
      <c r="BT68" s="890"/>
    </row>
    <row r="69" spans="60:72" ht="11.25" customHeight="1" x14ac:dyDescent="0.15">
      <c r="BH69" s="890"/>
      <c r="BI69" s="890"/>
      <c r="BJ69" s="890"/>
      <c r="BK69" s="890"/>
      <c r="BL69" s="890"/>
      <c r="BM69" s="890"/>
      <c r="BN69" s="890"/>
      <c r="BO69" s="890"/>
      <c r="BP69" s="890"/>
      <c r="BQ69" s="890"/>
      <c r="BR69" s="890"/>
      <c r="BS69" s="890"/>
      <c r="BT69" s="890"/>
    </row>
    <row r="70" spans="60:72" ht="11.25" customHeight="1" x14ac:dyDescent="0.15">
      <c r="BH70" s="890"/>
      <c r="BI70" s="890"/>
      <c r="BJ70" s="890"/>
      <c r="BK70" s="890"/>
      <c r="BL70" s="890"/>
      <c r="BM70" s="890"/>
      <c r="BN70" s="890"/>
      <c r="BO70" s="890"/>
      <c r="BP70" s="890"/>
      <c r="BQ70" s="890"/>
      <c r="BR70" s="890"/>
      <c r="BS70" s="890"/>
      <c r="BT70" s="890"/>
    </row>
    <row r="71" spans="60:72" ht="11.25" customHeight="1" x14ac:dyDescent="0.15">
      <c r="BH71" s="890"/>
      <c r="BI71" s="890"/>
      <c r="BJ71" s="890"/>
      <c r="BK71" s="890"/>
      <c r="BL71" s="890"/>
      <c r="BM71" s="890"/>
      <c r="BN71" s="890"/>
      <c r="BO71" s="890"/>
      <c r="BP71" s="890"/>
      <c r="BQ71" s="890"/>
      <c r="BR71" s="890"/>
      <c r="BS71" s="890"/>
      <c r="BT71" s="890"/>
    </row>
    <row r="72" spans="60:72" ht="11.25" customHeight="1" x14ac:dyDescent="0.15">
      <c r="BH72" s="890"/>
      <c r="BI72" s="890"/>
      <c r="BJ72" s="890"/>
      <c r="BK72" s="890"/>
      <c r="BL72" s="890"/>
      <c r="BM72" s="890"/>
      <c r="BN72" s="890"/>
      <c r="BO72" s="890"/>
      <c r="BP72" s="890"/>
      <c r="BQ72" s="890"/>
      <c r="BR72" s="890"/>
      <c r="BS72" s="890"/>
      <c r="BT72" s="890"/>
    </row>
    <row r="73" spans="60:72" ht="11.25" customHeight="1" x14ac:dyDescent="0.15">
      <c r="BH73" s="890"/>
      <c r="BI73" s="890"/>
      <c r="BJ73" s="890"/>
      <c r="BK73" s="890"/>
      <c r="BL73" s="890"/>
      <c r="BM73" s="890"/>
      <c r="BN73" s="890"/>
      <c r="BO73" s="890"/>
      <c r="BP73" s="890"/>
      <c r="BQ73" s="890"/>
      <c r="BR73" s="890"/>
      <c r="BS73" s="890"/>
      <c r="BT73" s="890"/>
    </row>
    <row r="74" spans="60:72" ht="11.25" customHeight="1" x14ac:dyDescent="0.15">
      <c r="BH74" s="890"/>
      <c r="BI74" s="890"/>
      <c r="BJ74" s="890"/>
      <c r="BK74" s="890"/>
      <c r="BL74" s="890"/>
      <c r="BM74" s="890"/>
      <c r="BN74" s="890"/>
      <c r="BO74" s="890"/>
      <c r="BP74" s="890"/>
      <c r="BQ74" s="890"/>
      <c r="BR74" s="890"/>
      <c r="BS74" s="890"/>
      <c r="BT74" s="890"/>
    </row>
    <row r="75" spans="60:72" ht="11.25" customHeight="1" x14ac:dyDescent="0.15">
      <c r="BH75" s="890"/>
      <c r="BI75" s="890"/>
      <c r="BJ75" s="890"/>
      <c r="BK75" s="890"/>
      <c r="BL75" s="890"/>
      <c r="BM75" s="890"/>
      <c r="BN75" s="890"/>
      <c r="BO75" s="890"/>
      <c r="BP75" s="890"/>
      <c r="BQ75" s="890"/>
      <c r="BR75" s="890"/>
      <c r="BS75" s="890"/>
      <c r="BT75" s="890"/>
    </row>
    <row r="76" spans="60:72" ht="11.25" customHeight="1" x14ac:dyDescent="0.15">
      <c r="BH76" s="890"/>
      <c r="BI76" s="890"/>
      <c r="BJ76" s="890"/>
      <c r="BK76" s="890"/>
      <c r="BL76" s="890"/>
      <c r="BM76" s="890"/>
      <c r="BN76" s="890"/>
      <c r="BO76" s="890"/>
      <c r="BP76" s="890"/>
      <c r="BQ76" s="890"/>
      <c r="BR76" s="890"/>
      <c r="BS76" s="890"/>
      <c r="BT76" s="890"/>
    </row>
    <row r="77" spans="60:72" ht="11.25" customHeight="1" x14ac:dyDescent="0.15">
      <c r="BH77" s="890"/>
      <c r="BI77" s="890"/>
      <c r="BJ77" s="890"/>
      <c r="BK77" s="890"/>
      <c r="BL77" s="890"/>
      <c r="BM77" s="890"/>
      <c r="BN77" s="890"/>
      <c r="BO77" s="890"/>
      <c r="BP77" s="890"/>
      <c r="BQ77" s="890"/>
      <c r="BR77" s="890"/>
      <c r="BS77" s="890"/>
      <c r="BT77" s="890"/>
    </row>
    <row r="78" spans="60:72" ht="11.25" customHeight="1" x14ac:dyDescent="0.15">
      <c r="BH78" s="890"/>
      <c r="BI78" s="890"/>
      <c r="BJ78" s="890"/>
      <c r="BK78" s="890"/>
      <c r="BL78" s="890"/>
      <c r="BM78" s="890"/>
      <c r="BN78" s="890"/>
      <c r="BO78" s="890"/>
      <c r="BP78" s="890"/>
      <c r="BQ78" s="890"/>
      <c r="BR78" s="890"/>
      <c r="BS78" s="890"/>
      <c r="BT78" s="890"/>
    </row>
    <row r="79" spans="60:72" ht="11.25" customHeight="1" x14ac:dyDescent="0.15">
      <c r="BH79" s="890"/>
      <c r="BI79" s="890"/>
      <c r="BJ79" s="890"/>
      <c r="BK79" s="890"/>
      <c r="BL79" s="890"/>
      <c r="BM79" s="890"/>
      <c r="BN79" s="890"/>
      <c r="BO79" s="890"/>
      <c r="BP79" s="890"/>
      <c r="BQ79" s="890"/>
      <c r="BR79" s="890"/>
      <c r="BS79" s="890"/>
      <c r="BT79" s="890"/>
    </row>
    <row r="80" spans="60:72" ht="11.25" customHeight="1" x14ac:dyDescent="0.15">
      <c r="BH80" s="890"/>
      <c r="BI80" s="890"/>
      <c r="BJ80" s="890"/>
      <c r="BK80" s="890"/>
      <c r="BL80" s="890"/>
      <c r="BM80" s="890"/>
      <c r="BN80" s="890"/>
      <c r="BO80" s="890"/>
      <c r="BP80" s="890"/>
      <c r="BQ80" s="890"/>
      <c r="BR80" s="890"/>
      <c r="BS80" s="890"/>
      <c r="BT80" s="890"/>
    </row>
    <row r="81" spans="60:72" ht="11.25" customHeight="1" x14ac:dyDescent="0.15">
      <c r="BH81" s="890"/>
      <c r="BI81" s="890"/>
      <c r="BJ81" s="890"/>
      <c r="BK81" s="890"/>
      <c r="BL81" s="890"/>
      <c r="BM81" s="890"/>
      <c r="BN81" s="890"/>
      <c r="BO81" s="890"/>
      <c r="BP81" s="890"/>
      <c r="BQ81" s="890"/>
      <c r="BR81" s="890"/>
      <c r="BS81" s="890"/>
      <c r="BT81" s="890"/>
    </row>
    <row r="82" spans="60:72" ht="11.25" customHeight="1" x14ac:dyDescent="0.15">
      <c r="BH82" s="890"/>
      <c r="BI82" s="890"/>
      <c r="BJ82" s="890"/>
      <c r="BK82" s="890"/>
      <c r="BL82" s="890"/>
      <c r="BM82" s="890"/>
      <c r="BN82" s="890"/>
      <c r="BO82" s="890"/>
      <c r="BP82" s="890"/>
      <c r="BQ82" s="890"/>
      <c r="BR82" s="890"/>
      <c r="BS82" s="890"/>
      <c r="BT82" s="890"/>
    </row>
    <row r="83" spans="60:72" ht="11.25" customHeight="1" x14ac:dyDescent="0.15">
      <c r="BH83" s="890"/>
      <c r="BI83" s="890"/>
      <c r="BJ83" s="890"/>
      <c r="BK83" s="890"/>
      <c r="BL83" s="890"/>
      <c r="BM83" s="890"/>
      <c r="BN83" s="890"/>
      <c r="BO83" s="890"/>
      <c r="BP83" s="890"/>
      <c r="BQ83" s="890"/>
      <c r="BR83" s="890"/>
      <c r="BS83" s="890"/>
      <c r="BT83" s="890"/>
    </row>
    <row r="84" spans="60:72" ht="11.25" customHeight="1" x14ac:dyDescent="0.15">
      <c r="BH84" s="890"/>
      <c r="BI84" s="890"/>
      <c r="BJ84" s="890"/>
      <c r="BK84" s="890"/>
      <c r="BL84" s="890"/>
      <c r="BM84" s="890"/>
      <c r="BN84" s="890"/>
      <c r="BO84" s="890"/>
      <c r="BP84" s="890"/>
      <c r="BQ84" s="890"/>
      <c r="BR84" s="890"/>
      <c r="BS84" s="890"/>
      <c r="BT84" s="890"/>
    </row>
    <row r="85" spans="60:72" ht="11.25" customHeight="1" x14ac:dyDescent="0.15">
      <c r="BH85" s="890"/>
      <c r="BI85" s="890"/>
      <c r="BJ85" s="890"/>
      <c r="BK85" s="890"/>
      <c r="BL85" s="890"/>
      <c r="BM85" s="890"/>
      <c r="BN85" s="890"/>
      <c r="BO85" s="890"/>
      <c r="BP85" s="890"/>
      <c r="BQ85" s="890"/>
      <c r="BR85" s="890"/>
      <c r="BS85" s="890"/>
      <c r="BT85" s="890"/>
    </row>
    <row r="86" spans="60:72" ht="11.25" customHeight="1" x14ac:dyDescent="0.15">
      <c r="BH86" s="890"/>
      <c r="BI86" s="890"/>
      <c r="BJ86" s="890"/>
      <c r="BK86" s="890"/>
      <c r="BL86" s="890"/>
      <c r="BM86" s="890"/>
      <c r="BN86" s="890"/>
      <c r="BO86" s="890"/>
      <c r="BP86" s="890"/>
      <c r="BQ86" s="890"/>
      <c r="BR86" s="890"/>
      <c r="BS86" s="890"/>
      <c r="BT86" s="890"/>
    </row>
    <row r="87" spans="60:72" ht="11.25" customHeight="1" x14ac:dyDescent="0.15">
      <c r="BH87" s="890"/>
      <c r="BI87" s="890"/>
      <c r="BJ87" s="890"/>
      <c r="BK87" s="890"/>
      <c r="BL87" s="890"/>
      <c r="BM87" s="890"/>
      <c r="BN87" s="890"/>
      <c r="BO87" s="890"/>
      <c r="BP87" s="890"/>
      <c r="BQ87" s="890"/>
      <c r="BR87" s="890"/>
      <c r="BS87" s="890"/>
      <c r="BT87" s="890"/>
    </row>
    <row r="88" spans="60:72" ht="11.25" customHeight="1" x14ac:dyDescent="0.15">
      <c r="BH88" s="890"/>
      <c r="BI88" s="890"/>
      <c r="BJ88" s="890"/>
      <c r="BK88" s="890"/>
      <c r="BL88" s="890"/>
      <c r="BM88" s="890"/>
      <c r="BN88" s="890"/>
      <c r="BO88" s="890"/>
      <c r="BP88" s="890"/>
      <c r="BQ88" s="890"/>
      <c r="BR88" s="890"/>
      <c r="BS88" s="890"/>
      <c r="BT88" s="890"/>
    </row>
    <row r="89" spans="60:72" ht="11.25" customHeight="1" x14ac:dyDescent="0.15">
      <c r="BH89" s="890"/>
      <c r="BI89" s="890"/>
      <c r="BJ89" s="890"/>
      <c r="BK89" s="890"/>
      <c r="BL89" s="890"/>
      <c r="BM89" s="890"/>
      <c r="BN89" s="890"/>
      <c r="BO89" s="890"/>
      <c r="BP89" s="890"/>
      <c r="BQ89" s="890"/>
      <c r="BR89" s="890"/>
      <c r="BS89" s="890"/>
      <c r="BT89" s="890"/>
    </row>
    <row r="90" spans="60:72" ht="11.25" customHeight="1" x14ac:dyDescent="0.15">
      <c r="BH90" s="890"/>
      <c r="BI90" s="890"/>
      <c r="BJ90" s="890"/>
      <c r="BK90" s="890"/>
      <c r="BL90" s="890"/>
      <c r="BM90" s="890"/>
      <c r="BN90" s="890"/>
      <c r="BO90" s="890"/>
      <c r="BP90" s="890"/>
      <c r="BQ90" s="890"/>
      <c r="BR90" s="890"/>
      <c r="BS90" s="890"/>
      <c r="BT90" s="890"/>
    </row>
    <row r="91" spans="60:72" ht="11.25" customHeight="1" x14ac:dyDescent="0.15">
      <c r="BH91" s="890"/>
      <c r="BI91" s="890"/>
      <c r="BJ91" s="890"/>
      <c r="BK91" s="890"/>
      <c r="BL91" s="890"/>
      <c r="BM91" s="890"/>
      <c r="BN91" s="890"/>
      <c r="BO91" s="890"/>
      <c r="BP91" s="890"/>
      <c r="BQ91" s="890"/>
      <c r="BR91" s="890"/>
      <c r="BS91" s="890"/>
      <c r="BT91" s="890"/>
    </row>
    <row r="92" spans="60:72" ht="11.25" customHeight="1" x14ac:dyDescent="0.15">
      <c r="BH92" s="890"/>
      <c r="BI92" s="890"/>
      <c r="BJ92" s="890"/>
      <c r="BK92" s="890"/>
      <c r="BL92" s="890"/>
      <c r="BM92" s="890"/>
      <c r="BN92" s="890"/>
      <c r="BO92" s="890"/>
      <c r="BP92" s="890"/>
      <c r="BQ92" s="890"/>
      <c r="BR92" s="890"/>
      <c r="BS92" s="890"/>
      <c r="BT92" s="890"/>
    </row>
    <row r="93" spans="60:72" ht="11.25" customHeight="1" x14ac:dyDescent="0.15">
      <c r="BH93" s="890"/>
      <c r="BI93" s="890"/>
      <c r="BJ93" s="890"/>
      <c r="BK93" s="890"/>
      <c r="BL93" s="890"/>
      <c r="BM93" s="890"/>
      <c r="BN93" s="890"/>
      <c r="BO93" s="890"/>
      <c r="BP93" s="890"/>
      <c r="BQ93" s="890"/>
      <c r="BR93" s="890"/>
      <c r="BS93" s="890"/>
      <c r="BT93" s="890"/>
    </row>
    <row r="94" spans="60:72" ht="11.25" customHeight="1" x14ac:dyDescent="0.15">
      <c r="BH94" s="890"/>
      <c r="BI94" s="890"/>
      <c r="BJ94" s="890"/>
      <c r="BK94" s="890"/>
      <c r="BL94" s="890"/>
      <c r="BM94" s="890"/>
      <c r="BN94" s="890"/>
      <c r="BO94" s="890"/>
      <c r="BP94" s="890"/>
      <c r="BQ94" s="890"/>
      <c r="BR94" s="890"/>
      <c r="BS94" s="890"/>
      <c r="BT94" s="890"/>
    </row>
    <row r="95" spans="60:72" ht="11.25" customHeight="1" x14ac:dyDescent="0.15">
      <c r="BH95" s="890"/>
      <c r="BI95" s="890"/>
      <c r="BJ95" s="890"/>
      <c r="BK95" s="890"/>
      <c r="BL95" s="890"/>
      <c r="BM95" s="890"/>
      <c r="BN95" s="890"/>
      <c r="BO95" s="890"/>
      <c r="BP95" s="890"/>
      <c r="BQ95" s="890"/>
      <c r="BR95" s="890"/>
      <c r="BS95" s="890"/>
      <c r="BT95" s="890"/>
    </row>
    <row r="96" spans="60:72" ht="11.25" customHeight="1" x14ac:dyDescent="0.15">
      <c r="BH96" s="890"/>
      <c r="BI96" s="890"/>
      <c r="BJ96" s="890"/>
      <c r="BK96" s="890"/>
      <c r="BL96" s="890"/>
      <c r="BM96" s="890"/>
      <c r="BN96" s="890"/>
      <c r="BO96" s="890"/>
      <c r="BP96" s="890"/>
      <c r="BQ96" s="890"/>
      <c r="BR96" s="890"/>
      <c r="BS96" s="890"/>
      <c r="BT96" s="890"/>
    </row>
    <row r="97" spans="60:72" ht="11.25" customHeight="1" x14ac:dyDescent="0.15">
      <c r="BH97" s="890"/>
      <c r="BI97" s="890"/>
      <c r="BJ97" s="890"/>
      <c r="BK97" s="890"/>
      <c r="BL97" s="890"/>
      <c r="BM97" s="890"/>
      <c r="BN97" s="890"/>
      <c r="BO97" s="890"/>
      <c r="BP97" s="890"/>
      <c r="BQ97" s="890"/>
      <c r="BR97" s="890"/>
      <c r="BS97" s="890"/>
      <c r="BT97" s="890"/>
    </row>
    <row r="98" spans="60:72" ht="11.25" customHeight="1" x14ac:dyDescent="0.15">
      <c r="BH98" s="890"/>
      <c r="BI98" s="890"/>
      <c r="BJ98" s="890"/>
      <c r="BK98" s="890"/>
      <c r="BL98" s="890"/>
      <c r="BM98" s="890"/>
      <c r="BN98" s="890"/>
      <c r="BO98" s="890"/>
      <c r="BP98" s="890"/>
      <c r="BQ98" s="890"/>
      <c r="BR98" s="890"/>
      <c r="BS98" s="890"/>
      <c r="BT98" s="890"/>
    </row>
    <row r="99" spans="60:72" ht="11.25" customHeight="1" x14ac:dyDescent="0.15">
      <c r="BH99" s="890"/>
      <c r="BI99" s="890"/>
      <c r="BJ99" s="890"/>
      <c r="BK99" s="890"/>
      <c r="BL99" s="890"/>
      <c r="BM99" s="890"/>
      <c r="BN99" s="890"/>
      <c r="BO99" s="890"/>
      <c r="BP99" s="890"/>
      <c r="BQ99" s="890"/>
      <c r="BR99" s="890"/>
      <c r="BS99" s="890"/>
      <c r="BT99" s="890"/>
    </row>
    <row r="100" spans="60:72" ht="11.25" customHeight="1" x14ac:dyDescent="0.15">
      <c r="BH100" s="890"/>
      <c r="BI100" s="890"/>
      <c r="BJ100" s="890"/>
      <c r="BK100" s="890"/>
      <c r="BL100" s="890"/>
      <c r="BM100" s="890"/>
      <c r="BN100" s="890"/>
      <c r="BO100" s="890"/>
      <c r="BP100" s="890"/>
      <c r="BQ100" s="890"/>
      <c r="BR100" s="890"/>
      <c r="BS100" s="890"/>
      <c r="BT100" s="890"/>
    </row>
    <row r="101" spans="60:72" ht="11.25" customHeight="1" x14ac:dyDescent="0.15">
      <c r="BH101" s="890"/>
      <c r="BI101" s="890"/>
      <c r="BJ101" s="890"/>
      <c r="BK101" s="890"/>
      <c r="BL101" s="890"/>
      <c r="BM101" s="890"/>
      <c r="BN101" s="890"/>
      <c r="BO101" s="890"/>
      <c r="BP101" s="890"/>
      <c r="BQ101" s="890"/>
      <c r="BR101" s="890"/>
      <c r="BS101" s="890"/>
      <c r="BT101" s="890"/>
    </row>
    <row r="102" spans="60:72" ht="11.25" customHeight="1" x14ac:dyDescent="0.15">
      <c r="BH102" s="890"/>
      <c r="BI102" s="890"/>
      <c r="BJ102" s="890"/>
      <c r="BK102" s="890"/>
      <c r="BL102" s="890"/>
      <c r="BM102" s="890"/>
      <c r="BN102" s="890"/>
      <c r="BO102" s="890"/>
      <c r="BP102" s="890"/>
      <c r="BQ102" s="890"/>
      <c r="BR102" s="890"/>
      <c r="BS102" s="890"/>
      <c r="BT102" s="890"/>
    </row>
    <row r="103" spans="60:72" ht="11.25" customHeight="1" x14ac:dyDescent="0.15">
      <c r="BH103" s="890"/>
      <c r="BI103" s="890"/>
      <c r="BJ103" s="890"/>
      <c r="BK103" s="890"/>
      <c r="BL103" s="890"/>
      <c r="BM103" s="890"/>
      <c r="BN103" s="890"/>
      <c r="BO103" s="890"/>
      <c r="BP103" s="890"/>
      <c r="BQ103" s="890"/>
      <c r="BR103" s="890"/>
      <c r="BS103" s="890"/>
      <c r="BT103" s="890"/>
    </row>
    <row r="104" spans="60:72" ht="11.25" customHeight="1" x14ac:dyDescent="0.15">
      <c r="BH104" s="890"/>
      <c r="BI104" s="890"/>
      <c r="BJ104" s="890"/>
      <c r="BK104" s="890"/>
      <c r="BL104" s="890"/>
      <c r="BM104" s="890"/>
      <c r="BN104" s="890"/>
      <c r="BO104" s="890"/>
      <c r="BP104" s="890"/>
      <c r="BQ104" s="890"/>
      <c r="BR104" s="890"/>
      <c r="BS104" s="890"/>
      <c r="BT104" s="890"/>
    </row>
    <row r="105" spans="60:72" ht="11.25" customHeight="1" x14ac:dyDescent="0.15">
      <c r="BH105" s="890"/>
      <c r="BI105" s="890"/>
      <c r="BJ105" s="890"/>
      <c r="BK105" s="890"/>
      <c r="BL105" s="890"/>
      <c r="BM105" s="890"/>
      <c r="BN105" s="890"/>
      <c r="BO105" s="890"/>
      <c r="BP105" s="890"/>
      <c r="BQ105" s="890"/>
      <c r="BR105" s="890"/>
      <c r="BS105" s="890"/>
      <c r="BT105" s="890"/>
    </row>
    <row r="106" spans="60:72" ht="11.25" customHeight="1" x14ac:dyDescent="0.15">
      <c r="BH106" s="890"/>
      <c r="BI106" s="890"/>
      <c r="BJ106" s="890"/>
      <c r="BK106" s="890"/>
      <c r="BL106" s="890"/>
      <c r="BM106" s="890"/>
      <c r="BN106" s="890"/>
      <c r="BO106" s="890"/>
      <c r="BP106" s="890"/>
      <c r="BQ106" s="890"/>
      <c r="BR106" s="890"/>
      <c r="BS106" s="890"/>
      <c r="BT106" s="890"/>
    </row>
    <row r="107" spans="60:72" ht="11.25" customHeight="1" x14ac:dyDescent="0.15">
      <c r="BH107" s="890"/>
      <c r="BI107" s="890"/>
      <c r="BJ107" s="890"/>
      <c r="BK107" s="890"/>
      <c r="BL107" s="890"/>
      <c r="BM107" s="890"/>
      <c r="BN107" s="890"/>
      <c r="BO107" s="890"/>
      <c r="BP107" s="890"/>
      <c r="BQ107" s="890"/>
      <c r="BR107" s="890"/>
      <c r="BS107" s="890"/>
      <c r="BT107" s="890"/>
    </row>
    <row r="108" spans="60:72" ht="11.25" customHeight="1" x14ac:dyDescent="0.15">
      <c r="BH108" s="890"/>
      <c r="BI108" s="890"/>
      <c r="BJ108" s="890"/>
      <c r="BK108" s="890"/>
      <c r="BL108" s="890"/>
      <c r="BM108" s="890"/>
      <c r="BN108" s="890"/>
      <c r="BO108" s="890"/>
      <c r="BP108" s="890"/>
      <c r="BQ108" s="890"/>
      <c r="BR108" s="890"/>
      <c r="BS108" s="890"/>
      <c r="BT108" s="890"/>
    </row>
    <row r="109" spans="60:72" ht="11.25" customHeight="1" x14ac:dyDescent="0.15">
      <c r="BH109" s="890"/>
      <c r="BI109" s="890"/>
      <c r="BJ109" s="890"/>
      <c r="BK109" s="890"/>
      <c r="BL109" s="890"/>
      <c r="BM109" s="890"/>
      <c r="BN109" s="890"/>
      <c r="BO109" s="890"/>
      <c r="BP109" s="890"/>
      <c r="BQ109" s="890"/>
      <c r="BR109" s="890"/>
      <c r="BS109" s="890"/>
      <c r="BT109" s="890"/>
    </row>
    <row r="110" spans="60:72" ht="11.25" customHeight="1" x14ac:dyDescent="0.15">
      <c r="BH110" s="890"/>
      <c r="BI110" s="890"/>
      <c r="BJ110" s="890"/>
      <c r="BK110" s="890"/>
      <c r="BL110" s="890"/>
      <c r="BM110" s="890"/>
      <c r="BN110" s="890"/>
      <c r="BO110" s="890"/>
      <c r="BP110" s="890"/>
      <c r="BQ110" s="890"/>
      <c r="BR110" s="890"/>
      <c r="BS110" s="890"/>
      <c r="BT110" s="890"/>
    </row>
    <row r="111" spans="60:72" ht="11.25" customHeight="1" x14ac:dyDescent="0.15">
      <c r="BH111" s="890"/>
      <c r="BI111" s="890"/>
      <c r="BJ111" s="890"/>
      <c r="BK111" s="890"/>
      <c r="BL111" s="890"/>
      <c r="BM111" s="890"/>
      <c r="BN111" s="890"/>
      <c r="BO111" s="890"/>
      <c r="BP111" s="890"/>
      <c r="BQ111" s="890"/>
      <c r="BR111" s="890"/>
      <c r="BS111" s="890"/>
      <c r="BT111" s="890"/>
    </row>
    <row r="112" spans="60:72" ht="11.25" customHeight="1" x14ac:dyDescent="0.15">
      <c r="BH112" s="890"/>
      <c r="BI112" s="890"/>
      <c r="BJ112" s="890"/>
      <c r="BK112" s="890"/>
      <c r="BL112" s="890"/>
      <c r="BM112" s="890"/>
      <c r="BN112" s="890"/>
      <c r="BO112" s="890"/>
      <c r="BP112" s="890"/>
      <c r="BQ112" s="890"/>
      <c r="BR112" s="890"/>
      <c r="BS112" s="890"/>
      <c r="BT112" s="890"/>
    </row>
    <row r="113" spans="60:72" ht="11.25" customHeight="1" x14ac:dyDescent="0.15">
      <c r="BH113" s="890"/>
      <c r="BI113" s="890"/>
      <c r="BJ113" s="890"/>
      <c r="BK113" s="890"/>
      <c r="BL113" s="890"/>
      <c r="BM113" s="890"/>
      <c r="BN113" s="890"/>
      <c r="BO113" s="890"/>
      <c r="BP113" s="890"/>
      <c r="BQ113" s="890"/>
      <c r="BR113" s="890"/>
      <c r="BS113" s="890"/>
      <c r="BT113" s="890"/>
    </row>
    <row r="114" spans="60:72" ht="11.25" customHeight="1" x14ac:dyDescent="0.15">
      <c r="BH114" s="890"/>
      <c r="BI114" s="890"/>
      <c r="BJ114" s="890"/>
      <c r="BK114" s="890"/>
      <c r="BL114" s="890"/>
      <c r="BM114" s="890"/>
      <c r="BN114" s="890"/>
      <c r="BO114" s="890"/>
      <c r="BP114" s="890"/>
      <c r="BQ114" s="890"/>
      <c r="BR114" s="890"/>
      <c r="BS114" s="890"/>
      <c r="BT114" s="890"/>
    </row>
    <row r="115" spans="60:72" ht="11.25" customHeight="1" x14ac:dyDescent="0.15">
      <c r="BH115" s="890"/>
      <c r="BI115" s="890"/>
      <c r="BJ115" s="890"/>
      <c r="BK115" s="890"/>
      <c r="BL115" s="890"/>
      <c r="BM115" s="890"/>
      <c r="BN115" s="890"/>
      <c r="BO115" s="890"/>
      <c r="BP115" s="890"/>
      <c r="BQ115" s="890"/>
      <c r="BR115" s="890"/>
      <c r="BS115" s="890"/>
      <c r="BT115" s="890"/>
    </row>
    <row r="116" spans="60:72" ht="11.25" customHeight="1" x14ac:dyDescent="0.15">
      <c r="BH116" s="890"/>
      <c r="BI116" s="890"/>
      <c r="BJ116" s="890"/>
      <c r="BK116" s="890"/>
      <c r="BL116" s="890"/>
      <c r="BM116" s="890"/>
      <c r="BN116" s="890"/>
      <c r="BO116" s="890"/>
      <c r="BP116" s="890"/>
      <c r="BQ116" s="890"/>
      <c r="BR116" s="890"/>
      <c r="BS116" s="890"/>
      <c r="BT116" s="890"/>
    </row>
    <row r="117" spans="60:72" ht="11.25" customHeight="1" x14ac:dyDescent="0.15">
      <c r="BH117" s="890"/>
      <c r="BI117" s="890"/>
      <c r="BJ117" s="890"/>
      <c r="BK117" s="890"/>
      <c r="BL117" s="890"/>
      <c r="BM117" s="890"/>
      <c r="BN117" s="890"/>
      <c r="BO117" s="890"/>
      <c r="BP117" s="890"/>
      <c r="BQ117" s="890"/>
      <c r="BR117" s="890"/>
      <c r="BS117" s="890"/>
      <c r="BT117" s="890"/>
    </row>
    <row r="118" spans="60:72" ht="11.25" customHeight="1" x14ac:dyDescent="0.15">
      <c r="BH118" s="890"/>
      <c r="BI118" s="890"/>
      <c r="BJ118" s="890"/>
      <c r="BK118" s="890"/>
      <c r="BL118" s="890"/>
      <c r="BM118" s="890"/>
      <c r="BN118" s="890"/>
      <c r="BO118" s="890"/>
      <c r="BP118" s="890"/>
      <c r="BQ118" s="890"/>
      <c r="BR118" s="890"/>
      <c r="BS118" s="890"/>
      <c r="BT118" s="890"/>
    </row>
    <row r="119" spans="60:72" ht="11.25" customHeight="1" x14ac:dyDescent="0.15">
      <c r="BH119" s="890"/>
      <c r="BI119" s="890"/>
      <c r="BJ119" s="890"/>
      <c r="BK119" s="890"/>
      <c r="BL119" s="890"/>
      <c r="BM119" s="890"/>
      <c r="BN119" s="890"/>
      <c r="BO119" s="890"/>
      <c r="BP119" s="890"/>
      <c r="BQ119" s="890"/>
      <c r="BR119" s="890"/>
      <c r="BS119" s="890"/>
      <c r="BT119" s="890"/>
    </row>
    <row r="120" spans="60:72" ht="11.25" customHeight="1" x14ac:dyDescent="0.15">
      <c r="BH120" s="890"/>
      <c r="BI120" s="890"/>
      <c r="BJ120" s="890"/>
      <c r="BK120" s="890"/>
      <c r="BL120" s="890"/>
      <c r="BM120" s="890"/>
      <c r="BN120" s="890"/>
      <c r="BO120" s="890"/>
      <c r="BP120" s="890"/>
      <c r="BQ120" s="890"/>
      <c r="BR120" s="890"/>
      <c r="BS120" s="890"/>
      <c r="BT120" s="890"/>
    </row>
    <row r="121" spans="60:72" ht="11.25" customHeight="1" x14ac:dyDescent="0.15">
      <c r="BH121" s="890"/>
      <c r="BI121" s="890"/>
      <c r="BJ121" s="890"/>
      <c r="BK121" s="890"/>
      <c r="BL121" s="890"/>
      <c r="BM121" s="890"/>
      <c r="BN121" s="890"/>
      <c r="BO121" s="890"/>
      <c r="BP121" s="890"/>
      <c r="BQ121" s="890"/>
      <c r="BR121" s="890"/>
      <c r="BS121" s="890"/>
      <c r="BT121" s="890"/>
    </row>
    <row r="122" spans="60:72" ht="11.25" customHeight="1" x14ac:dyDescent="0.15">
      <c r="BH122" s="890"/>
      <c r="BI122" s="890"/>
      <c r="BJ122" s="890"/>
      <c r="BK122" s="890"/>
      <c r="BL122" s="890"/>
      <c r="BM122" s="890"/>
      <c r="BN122" s="890"/>
      <c r="BO122" s="890"/>
      <c r="BP122" s="890"/>
      <c r="BQ122" s="890"/>
      <c r="BR122" s="890"/>
      <c r="BS122" s="890"/>
      <c r="BT122" s="890"/>
    </row>
    <row r="123" spans="60:72" ht="11.25" customHeight="1" x14ac:dyDescent="0.15">
      <c r="BH123" s="890"/>
      <c r="BI123" s="890"/>
      <c r="BJ123" s="890"/>
      <c r="BK123" s="890"/>
      <c r="BL123" s="890"/>
      <c r="BM123" s="890"/>
      <c r="BN123" s="890"/>
      <c r="BO123" s="890"/>
      <c r="BP123" s="890"/>
      <c r="BQ123" s="890"/>
      <c r="BR123" s="890"/>
      <c r="BS123" s="890"/>
      <c r="BT123" s="890"/>
    </row>
    <row r="124" spans="60:72" ht="11.25" customHeight="1" x14ac:dyDescent="0.15">
      <c r="BH124" s="890"/>
      <c r="BI124" s="890"/>
      <c r="BJ124" s="890"/>
      <c r="BK124" s="890"/>
      <c r="BL124" s="890"/>
      <c r="BM124" s="890"/>
      <c r="BN124" s="890"/>
      <c r="BO124" s="890"/>
      <c r="BP124" s="890"/>
      <c r="BQ124" s="890"/>
      <c r="BR124" s="890"/>
      <c r="BS124" s="890"/>
      <c r="BT124" s="890"/>
    </row>
    <row r="125" spans="60:72" ht="11.25" customHeight="1" x14ac:dyDescent="0.15">
      <c r="BH125" s="890"/>
      <c r="BI125" s="890"/>
      <c r="BJ125" s="890"/>
      <c r="BK125" s="890"/>
      <c r="BL125" s="890"/>
      <c r="BM125" s="890"/>
      <c r="BN125" s="890"/>
      <c r="BO125" s="890"/>
      <c r="BP125" s="890"/>
      <c r="BQ125" s="890"/>
      <c r="BR125" s="890"/>
      <c r="BS125" s="890"/>
      <c r="BT125" s="890"/>
    </row>
    <row r="126" spans="60:72" ht="11.25" customHeight="1" x14ac:dyDescent="0.15">
      <c r="BH126" s="890"/>
      <c r="BI126" s="890"/>
      <c r="BJ126" s="890"/>
      <c r="BK126" s="890"/>
      <c r="BL126" s="890"/>
      <c r="BM126" s="890"/>
      <c r="BN126" s="890"/>
      <c r="BO126" s="890"/>
      <c r="BP126" s="890"/>
      <c r="BQ126" s="890"/>
      <c r="BR126" s="890"/>
      <c r="BS126" s="890"/>
      <c r="BT126" s="890"/>
    </row>
    <row r="127" spans="60:72" ht="11.25" customHeight="1" x14ac:dyDescent="0.15">
      <c r="BH127" s="890"/>
      <c r="BI127" s="890"/>
      <c r="BJ127" s="890"/>
      <c r="BK127" s="890"/>
      <c r="BL127" s="890"/>
      <c r="BM127" s="890"/>
      <c r="BN127" s="890"/>
      <c r="BO127" s="890"/>
      <c r="BP127" s="890"/>
      <c r="BQ127" s="890"/>
      <c r="BR127" s="890"/>
      <c r="BS127" s="890"/>
      <c r="BT127" s="890"/>
    </row>
    <row r="128" spans="60:72" ht="11.25" customHeight="1" x14ac:dyDescent="0.15">
      <c r="BH128" s="890"/>
      <c r="BI128" s="890"/>
      <c r="BJ128" s="890"/>
      <c r="BK128" s="890"/>
      <c r="BL128" s="890"/>
      <c r="BM128" s="890"/>
      <c r="BN128" s="890"/>
      <c r="BO128" s="890"/>
      <c r="BP128" s="890"/>
      <c r="BQ128" s="890"/>
      <c r="BR128" s="890"/>
      <c r="BS128" s="890"/>
      <c r="BT128" s="890"/>
    </row>
    <row r="129" spans="60:72" ht="11.25" customHeight="1" x14ac:dyDescent="0.15">
      <c r="BH129" s="890"/>
      <c r="BI129" s="890"/>
      <c r="BJ129" s="890"/>
      <c r="BK129" s="890"/>
      <c r="BL129" s="890"/>
      <c r="BM129" s="890"/>
      <c r="BN129" s="890"/>
      <c r="BO129" s="890"/>
      <c r="BP129" s="890"/>
      <c r="BQ129" s="890"/>
      <c r="BR129" s="890"/>
      <c r="BS129" s="890"/>
      <c r="BT129" s="890"/>
    </row>
    <row r="130" spans="60:72" ht="11.25" customHeight="1" x14ac:dyDescent="0.15">
      <c r="BH130" s="890"/>
      <c r="BI130" s="890"/>
      <c r="BJ130" s="890"/>
      <c r="BK130" s="890"/>
      <c r="BL130" s="890"/>
      <c r="BM130" s="890"/>
      <c r="BN130" s="890"/>
      <c r="BO130" s="890"/>
      <c r="BP130" s="890"/>
      <c r="BQ130" s="890"/>
      <c r="BR130" s="890"/>
      <c r="BS130" s="890"/>
      <c r="BT130" s="890"/>
    </row>
    <row r="131" spans="60:72" ht="11.25" customHeight="1" x14ac:dyDescent="0.15">
      <c r="BH131" s="890"/>
      <c r="BI131" s="890"/>
      <c r="BJ131" s="890"/>
      <c r="BK131" s="890"/>
      <c r="BL131" s="890"/>
      <c r="BM131" s="890"/>
      <c r="BN131" s="890"/>
      <c r="BO131" s="890"/>
      <c r="BP131" s="890"/>
      <c r="BQ131" s="890"/>
      <c r="BR131" s="890"/>
      <c r="BS131" s="890"/>
      <c r="BT131" s="890"/>
    </row>
    <row r="132" spans="60:72" ht="11.25" customHeight="1" x14ac:dyDescent="0.15">
      <c r="BH132" s="890"/>
      <c r="BI132" s="890"/>
      <c r="BJ132" s="890"/>
      <c r="BK132" s="890"/>
      <c r="BL132" s="890"/>
      <c r="BM132" s="890"/>
      <c r="BN132" s="890"/>
      <c r="BO132" s="890"/>
      <c r="BP132" s="890"/>
      <c r="BQ132" s="890"/>
      <c r="BR132" s="890"/>
      <c r="BS132" s="890"/>
      <c r="BT132" s="890"/>
    </row>
    <row r="133" spans="60:72" ht="11.25" customHeight="1" x14ac:dyDescent="0.15">
      <c r="BH133" s="890"/>
      <c r="BI133" s="890"/>
      <c r="BJ133" s="890"/>
      <c r="BK133" s="890"/>
      <c r="BL133" s="890"/>
      <c r="BM133" s="890"/>
      <c r="BN133" s="890"/>
      <c r="BO133" s="890"/>
      <c r="BP133" s="890"/>
      <c r="BQ133" s="890"/>
      <c r="BR133" s="890"/>
      <c r="BS133" s="890"/>
      <c r="BT133" s="890"/>
    </row>
    <row r="134" spans="60:72" ht="11.25" customHeight="1" x14ac:dyDescent="0.15">
      <c r="BH134" s="890"/>
      <c r="BI134" s="890"/>
      <c r="BJ134" s="890"/>
      <c r="BK134" s="890"/>
      <c r="BL134" s="890"/>
      <c r="BM134" s="890"/>
      <c r="BN134" s="890"/>
      <c r="BO134" s="890"/>
      <c r="BP134" s="890"/>
      <c r="BQ134" s="890"/>
      <c r="BR134" s="890"/>
      <c r="BS134" s="890"/>
      <c r="BT134" s="890"/>
    </row>
    <row r="135" spans="60:72" ht="11.25" customHeight="1" x14ac:dyDescent="0.15">
      <c r="BH135" s="890"/>
      <c r="BI135" s="890"/>
      <c r="BJ135" s="890"/>
      <c r="BK135" s="890"/>
      <c r="BL135" s="890"/>
      <c r="BM135" s="890"/>
      <c r="BN135" s="890"/>
      <c r="BO135" s="890"/>
      <c r="BP135" s="890"/>
      <c r="BQ135" s="890"/>
      <c r="BR135" s="890"/>
      <c r="BS135" s="890"/>
      <c r="BT135" s="890"/>
    </row>
  </sheetData>
  <mergeCells count="53">
    <mergeCell ref="N4:S4"/>
    <mergeCell ref="CW2:CX2"/>
    <mergeCell ref="BJ4:BQ4"/>
    <mergeCell ref="BS4:BX4"/>
    <mergeCell ref="BZ4:CG4"/>
    <mergeCell ref="CI4:CN4"/>
    <mergeCell ref="CQ4:CX4"/>
    <mergeCell ref="BB4:BG4"/>
    <mergeCell ref="M1:DF1"/>
    <mergeCell ref="AB2:AE2"/>
    <mergeCell ref="AF2:AG2"/>
    <mergeCell ref="AH2:AI2"/>
    <mergeCell ref="AP2:AV2"/>
    <mergeCell ref="AW2:AX2"/>
    <mergeCell ref="AY2:AZ2"/>
    <mergeCell ref="BJ2:BM2"/>
    <mergeCell ref="BN2:BO2"/>
    <mergeCell ref="BP2:BQ2"/>
    <mergeCell ref="BZ2:CC2"/>
    <mergeCell ref="CD2:CE2"/>
    <mergeCell ref="CU2:CV2"/>
    <mergeCell ref="CF2:CG2"/>
    <mergeCell ref="CQ2:CT2"/>
    <mergeCell ref="N2:O2"/>
    <mergeCell ref="DB10:DC12"/>
    <mergeCell ref="AB7:AI42"/>
    <mergeCell ref="U4:Z4"/>
    <mergeCell ref="X7:X23"/>
    <mergeCell ref="U27:U35"/>
    <mergeCell ref="V27:V35"/>
    <mergeCell ref="W27:W35"/>
    <mergeCell ref="X27:X35"/>
    <mergeCell ref="U7:U23"/>
    <mergeCell ref="V7:V23"/>
    <mergeCell ref="W7:W23"/>
    <mergeCell ref="AB4:AI4"/>
    <mergeCell ref="AK4:AP4"/>
    <mergeCell ref="AS4:AZ4"/>
    <mergeCell ref="CZ4:DE4"/>
    <mergeCell ref="N27:N35"/>
    <mergeCell ref="O27:O35"/>
    <mergeCell ref="P27:P35"/>
    <mergeCell ref="Q27:Q35"/>
    <mergeCell ref="CK9:CL11"/>
    <mergeCell ref="CC8:CE22"/>
    <mergeCell ref="N7:N23"/>
    <mergeCell ref="O7:O23"/>
    <mergeCell ref="P7:P23"/>
    <mergeCell ref="Q7:Q23"/>
    <mergeCell ref="AK7:AP15"/>
    <mergeCell ref="BB7:BH15"/>
    <mergeCell ref="BJ7:BQ15"/>
    <mergeCell ref="AW11:AX1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FD3483-D3AB-2440-BEEB-7F5841B2C12D}">
  <sheetPr codeName="Sheet18">
    <tabColor theme="4"/>
  </sheetPr>
  <dimension ref="A1:BM70"/>
  <sheetViews>
    <sheetView topLeftCell="M1" zoomScaleNormal="100" workbookViewId="0">
      <selection activeCell="P15" sqref="P15"/>
    </sheetView>
  </sheetViews>
  <sheetFormatPr baseColWidth="10" defaultColWidth="6.83203125" defaultRowHeight="13" customHeight="1" x14ac:dyDescent="0.15"/>
  <cols>
    <col min="1" max="2" width="11.1640625" style="161" hidden="1" customWidth="1"/>
    <col min="3" max="3" width="28.83203125" style="161" hidden="1" customWidth="1"/>
    <col min="4" max="4" width="11.5" style="161" hidden="1" customWidth="1"/>
    <col min="5" max="5" width="11.33203125" style="161" hidden="1" customWidth="1"/>
    <col min="6" max="6" width="14.5" style="161" hidden="1" customWidth="1"/>
    <col min="7" max="7" width="8.5" style="161" hidden="1" customWidth="1"/>
    <col min="8" max="8" width="14.5" style="161" hidden="1" customWidth="1"/>
    <col min="9" max="9" width="12.1640625" style="161" hidden="1" customWidth="1"/>
    <col min="10" max="11" width="14.5" style="161" hidden="1" customWidth="1"/>
    <col min="12" max="12" width="6.5" style="183" hidden="1" customWidth="1"/>
    <col min="13" max="13" width="12.33203125" style="161" customWidth="1"/>
    <col min="14" max="19" width="19.5" style="161" customWidth="1"/>
    <col min="20" max="20" width="28.5" style="161" customWidth="1"/>
    <col min="21" max="26" width="19.5" style="161" customWidth="1"/>
    <col min="27" max="27" width="28.5" style="161" customWidth="1"/>
    <col min="28" max="34" width="19.5" style="161" customWidth="1"/>
    <col min="35" max="35" width="28.5" style="161" customWidth="1"/>
    <col min="36" max="40" width="19.5" style="161" customWidth="1"/>
    <col min="41" max="41" width="28.5" style="161" customWidth="1"/>
    <col min="42" max="47" width="19.5" style="161" customWidth="1"/>
    <col min="48" max="48" width="28.5" style="161" customWidth="1"/>
    <col min="49" max="67" width="19.5" style="161" customWidth="1"/>
    <col min="68" max="16384" width="6.83203125" style="161"/>
  </cols>
  <sheetData>
    <row r="1" spans="1:65" ht="19" x14ac:dyDescent="0.25">
      <c r="A1" s="2026" t="s">
        <v>67</v>
      </c>
      <c r="B1" s="2026"/>
      <c r="C1" s="2026"/>
      <c r="D1" s="2026"/>
      <c r="E1" s="2026"/>
      <c r="F1" s="2026"/>
      <c r="G1" s="2026"/>
      <c r="H1" s="2026"/>
      <c r="I1" s="2026"/>
      <c r="J1" s="2026"/>
      <c r="K1" s="2027"/>
      <c r="M1" s="2028" t="s">
        <v>975</v>
      </c>
      <c r="N1" s="2028"/>
      <c r="O1" s="2028"/>
      <c r="P1" s="2028"/>
      <c r="Q1" s="2028"/>
      <c r="R1" s="2028"/>
      <c r="S1" s="2028"/>
      <c r="T1" s="2028"/>
      <c r="U1" s="2028"/>
      <c r="V1" s="2028"/>
      <c r="W1" s="2028"/>
      <c r="X1" s="2028"/>
      <c r="Y1" s="2028"/>
      <c r="Z1" s="2028"/>
      <c r="AA1" s="2028"/>
      <c r="AB1" s="2028"/>
      <c r="AC1" s="2028"/>
      <c r="AD1" s="2028"/>
      <c r="AE1" s="2028"/>
      <c r="AF1" s="2028"/>
      <c r="AG1" s="2028"/>
      <c r="AH1" s="2028"/>
      <c r="AI1" s="2028"/>
      <c r="AJ1" s="2028"/>
      <c r="AK1" s="2028"/>
      <c r="AL1" s="2028"/>
      <c r="AM1" s="2028"/>
      <c r="AN1" s="2028"/>
      <c r="AO1" s="2028"/>
      <c r="AP1" s="2028"/>
      <c r="AQ1" s="2028"/>
      <c r="AR1" s="2028"/>
      <c r="AS1" s="2028"/>
      <c r="AT1" s="2028"/>
      <c r="AU1" s="2028"/>
      <c r="AV1" s="2028"/>
      <c r="AW1" s="2028"/>
      <c r="AX1" s="2028"/>
      <c r="AY1" s="2028"/>
      <c r="AZ1" s="2028"/>
      <c r="BA1" s="2028"/>
      <c r="BB1" s="2028"/>
      <c r="BC1" s="2028"/>
      <c r="BD1" s="2028"/>
      <c r="BE1" s="2028"/>
      <c r="BF1" s="2028"/>
      <c r="BG1" s="2028"/>
      <c r="BH1" s="2028"/>
      <c r="BI1" s="2028"/>
      <c r="BJ1" s="2028"/>
      <c r="BK1" s="2028"/>
      <c r="BL1" s="2028"/>
    </row>
    <row r="2" spans="1:65" ht="16" thickBot="1" x14ac:dyDescent="0.25">
      <c r="A2" s="869"/>
      <c r="B2" s="869"/>
      <c r="C2" s="869"/>
      <c r="D2" s="869"/>
      <c r="E2" s="869"/>
      <c r="F2" s="869"/>
      <c r="G2" s="37"/>
      <c r="H2" s="37"/>
      <c r="I2" s="37"/>
      <c r="J2" s="37"/>
      <c r="K2" s="37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249"/>
      <c r="AL2" s="249"/>
      <c r="AM2" s="249"/>
      <c r="AN2" s="249"/>
      <c r="AO2" s="249"/>
      <c r="AP2" s="249"/>
      <c r="AQ2" s="249"/>
      <c r="AR2" s="249"/>
      <c r="AS2" s="249"/>
      <c r="AT2" s="249"/>
      <c r="AU2" s="249"/>
      <c r="AV2" s="249"/>
    </row>
    <row r="3" spans="1:65" ht="11.25" customHeight="1" x14ac:dyDescent="0.2">
      <c r="A3" s="134" t="s">
        <v>98</v>
      </c>
      <c r="B3" s="870">
        <v>1</v>
      </c>
      <c r="C3" s="871" t="s">
        <v>99</v>
      </c>
      <c r="D3"/>
      <c r="E3"/>
      <c r="F3" s="870">
        <v>50</v>
      </c>
      <c r="G3" s="134"/>
      <c r="H3" s="100" t="s">
        <v>100</v>
      </c>
      <c r="I3" t="s">
        <v>101</v>
      </c>
      <c r="J3" t="s">
        <v>102</v>
      </c>
      <c r="K3" t="s">
        <v>103</v>
      </c>
      <c r="N3" s="2029" t="s">
        <v>976</v>
      </c>
      <c r="O3" s="2030"/>
      <c r="P3" s="2030"/>
      <c r="Q3" s="2030"/>
      <c r="R3" s="2030"/>
      <c r="S3" s="2030"/>
      <c r="T3" s="872" t="s">
        <v>977</v>
      </c>
      <c r="U3" s="2029" t="s">
        <v>978</v>
      </c>
      <c r="V3" s="2030"/>
      <c r="W3" s="2030"/>
      <c r="X3" s="2030"/>
      <c r="Y3" s="2024"/>
      <c r="Z3" s="2024"/>
      <c r="AA3" s="872" t="s">
        <v>979</v>
      </c>
      <c r="AB3" s="2023" t="s">
        <v>980</v>
      </c>
      <c r="AC3" s="2024"/>
      <c r="AD3" s="2024"/>
      <c r="AE3" s="2024"/>
      <c r="AF3" s="2024"/>
      <c r="AG3" s="2024"/>
      <c r="AH3" s="2024"/>
      <c r="AI3" s="872" t="s">
        <v>981</v>
      </c>
      <c r="AJ3" s="2023" t="s">
        <v>982</v>
      </c>
      <c r="AK3" s="2024"/>
      <c r="AL3" s="2024"/>
      <c r="AM3" s="2024"/>
      <c r="AN3" s="2024"/>
      <c r="AO3" s="872" t="s">
        <v>983</v>
      </c>
      <c r="AP3" s="2023" t="s">
        <v>984</v>
      </c>
      <c r="AQ3" s="2024"/>
      <c r="AR3" s="2024"/>
      <c r="AS3" s="2024"/>
      <c r="AT3" s="2024"/>
      <c r="AU3" s="2024"/>
      <c r="AV3" s="872" t="s">
        <v>985</v>
      </c>
      <c r="AW3" s="2023" t="s">
        <v>986</v>
      </c>
      <c r="AX3" s="2024"/>
      <c r="AY3" s="2024"/>
      <c r="AZ3" s="2024"/>
      <c r="BA3" s="2024"/>
      <c r="BB3" s="2024"/>
      <c r="BC3" s="2024"/>
      <c r="BD3" s="2025"/>
      <c r="BE3" s="2023" t="s">
        <v>987</v>
      </c>
      <c r="BF3" s="2024"/>
      <c r="BG3" s="2024"/>
      <c r="BH3" s="2024"/>
      <c r="BI3" s="2024"/>
      <c r="BJ3" s="2024"/>
      <c r="BK3" s="2024"/>
      <c r="BL3" s="2025"/>
      <c r="BM3" s="404"/>
    </row>
    <row r="4" spans="1:65" ht="11.25" customHeight="1" x14ac:dyDescent="0.2">
      <c r="A4" s="134" t="s">
        <v>98</v>
      </c>
      <c r="B4" s="870">
        <v>1</v>
      </c>
      <c r="C4" s="134" t="s">
        <v>988</v>
      </c>
      <c r="D4"/>
      <c r="E4">
        <v>9</v>
      </c>
      <c r="F4" s="870">
        <v>50</v>
      </c>
      <c r="G4" s="134">
        <v>6</v>
      </c>
      <c r="H4" s="100" t="s">
        <v>122</v>
      </c>
      <c r="I4" t="s">
        <v>101</v>
      </c>
      <c r="J4" t="s">
        <v>123</v>
      </c>
      <c r="K4" t="s">
        <v>103</v>
      </c>
      <c r="M4" s="367">
        <v>0.3125</v>
      </c>
      <c r="N4" s="168"/>
      <c r="T4" s="411"/>
      <c r="U4" s="168"/>
      <c r="Y4" s="404"/>
      <c r="Z4" s="404"/>
      <c r="AA4" s="411"/>
      <c r="AB4" s="403"/>
      <c r="AC4" s="404"/>
      <c r="AD4" s="404"/>
      <c r="AE4" s="404"/>
      <c r="AF4" s="404"/>
      <c r="AG4" s="404"/>
      <c r="AH4" s="404"/>
      <c r="AI4" s="411"/>
      <c r="AJ4" s="403"/>
      <c r="AK4" s="404"/>
      <c r="AL4" s="404"/>
      <c r="AM4" s="404"/>
      <c r="AN4" s="404"/>
      <c r="AO4" s="411"/>
      <c r="AP4" s="403"/>
      <c r="AQ4" s="404"/>
      <c r="AR4" s="404"/>
      <c r="AS4" s="404"/>
      <c r="AT4" s="404"/>
      <c r="AU4" s="404"/>
      <c r="AV4" s="411"/>
      <c r="AW4" s="403"/>
      <c r="AX4" s="404"/>
      <c r="AY4" s="404"/>
      <c r="AZ4" s="404"/>
      <c r="BA4" s="404"/>
      <c r="BB4" s="404"/>
      <c r="BC4" s="404"/>
      <c r="BD4" s="407"/>
      <c r="BE4" s="403"/>
      <c r="BF4" s="404"/>
      <c r="BG4" s="404"/>
      <c r="BH4" s="404"/>
      <c r="BI4" s="404"/>
      <c r="BJ4" s="404"/>
      <c r="BK4" s="404"/>
      <c r="BL4" s="407"/>
      <c r="BM4" s="404"/>
    </row>
    <row r="5" spans="1:65" ht="11.25" customHeight="1" x14ac:dyDescent="0.2">
      <c r="A5" s="134" t="s">
        <v>98</v>
      </c>
      <c r="B5" s="870">
        <v>1</v>
      </c>
      <c r="C5" s="134" t="s">
        <v>131</v>
      </c>
      <c r="D5"/>
      <c r="E5">
        <v>9</v>
      </c>
      <c r="F5" s="870">
        <v>50</v>
      </c>
      <c r="G5" s="134">
        <v>6</v>
      </c>
      <c r="H5" s="100" t="s">
        <v>132</v>
      </c>
      <c r="I5" t="s">
        <v>101</v>
      </c>
      <c r="J5" t="s">
        <v>102</v>
      </c>
      <c r="K5" t="s">
        <v>103</v>
      </c>
      <c r="M5" s="163">
        <v>0.32291666666666669</v>
      </c>
      <c r="N5" s="168"/>
      <c r="T5" s="411"/>
      <c r="U5" s="168"/>
      <c r="Y5" s="404"/>
      <c r="Z5" s="404"/>
      <c r="AA5" s="411"/>
      <c r="AB5" s="403"/>
      <c r="AC5" s="404"/>
      <c r="AD5" s="404"/>
      <c r="AE5" s="404"/>
      <c r="AF5" s="404"/>
      <c r="AG5" s="404"/>
      <c r="AH5" s="404"/>
      <c r="AI5" s="411"/>
      <c r="AJ5" s="403"/>
      <c r="AK5" s="404"/>
      <c r="AL5" s="404"/>
      <c r="AM5" s="404"/>
      <c r="AN5" s="404"/>
      <c r="AO5" s="411"/>
      <c r="AP5" s="403"/>
      <c r="AQ5" s="404"/>
      <c r="AR5" s="404"/>
      <c r="AS5" s="404"/>
      <c r="AT5" s="404"/>
      <c r="AU5" s="404"/>
      <c r="AV5" s="411"/>
      <c r="AW5" s="403"/>
      <c r="AX5" s="404"/>
      <c r="AY5" s="404"/>
      <c r="AZ5" s="404"/>
      <c r="BA5" s="404"/>
      <c r="BB5" s="404"/>
      <c r="BC5" s="404"/>
      <c r="BD5" s="407"/>
      <c r="BE5" s="403"/>
      <c r="BF5" s="404"/>
      <c r="BG5" s="404"/>
      <c r="BH5" s="404"/>
      <c r="BI5" s="404"/>
      <c r="BJ5" s="404"/>
      <c r="BK5" s="404"/>
      <c r="BL5" s="407"/>
      <c r="BM5" s="404"/>
    </row>
    <row r="6" spans="1:65" ht="11.25" customHeight="1" x14ac:dyDescent="0.2">
      <c r="A6" s="134" t="s">
        <v>98</v>
      </c>
      <c r="B6" s="870">
        <v>2</v>
      </c>
      <c r="C6" s="134" t="s">
        <v>133</v>
      </c>
      <c r="D6"/>
      <c r="E6"/>
      <c r="F6" s="870">
        <v>50</v>
      </c>
      <c r="G6" s="134"/>
      <c r="H6" s="100" t="s">
        <v>100</v>
      </c>
      <c r="I6" t="s">
        <v>101</v>
      </c>
      <c r="J6" t="s">
        <v>102</v>
      </c>
      <c r="K6" t="s">
        <v>103</v>
      </c>
      <c r="M6" s="163">
        <v>0.33333333333333331</v>
      </c>
      <c r="N6" s="426"/>
      <c r="O6" s="444"/>
      <c r="P6" s="444"/>
      <c r="Q6" s="444"/>
      <c r="R6" s="444"/>
      <c r="S6" s="444"/>
      <c r="T6" s="445"/>
      <c r="U6" s="426" t="s">
        <v>989</v>
      </c>
      <c r="V6" s="444"/>
      <c r="W6" s="444"/>
      <c r="X6" s="444"/>
      <c r="Y6" s="421"/>
      <c r="Z6" s="421"/>
      <c r="AA6" s="445"/>
      <c r="AB6" s="446" t="s">
        <v>990</v>
      </c>
      <c r="AC6" s="421"/>
      <c r="AD6" s="421"/>
      <c r="AE6" s="421"/>
      <c r="AF6" s="421"/>
      <c r="AG6" s="421"/>
      <c r="AH6" s="421"/>
      <c r="AI6" s="445"/>
      <c r="AJ6" s="446" t="s">
        <v>991</v>
      </c>
      <c r="AK6" s="421"/>
      <c r="AL6" s="421"/>
      <c r="AM6" s="421"/>
      <c r="AN6" s="874"/>
      <c r="AO6" s="445"/>
      <c r="AP6" s="446" t="s">
        <v>992</v>
      </c>
      <c r="AQ6" s="421"/>
      <c r="AR6" s="421"/>
      <c r="AS6" s="421"/>
      <c r="AT6" s="421"/>
      <c r="AU6" s="874"/>
      <c r="AV6" s="445"/>
      <c r="AW6" s="403"/>
      <c r="AX6" s="404"/>
      <c r="AY6" s="404"/>
      <c r="AZ6" s="404"/>
      <c r="BA6" s="404"/>
      <c r="BB6" s="404"/>
      <c r="BC6" s="404"/>
      <c r="BD6" s="407"/>
      <c r="BE6" s="403"/>
      <c r="BF6" s="404"/>
      <c r="BG6" s="404"/>
      <c r="BH6" s="404"/>
      <c r="BI6" s="404"/>
      <c r="BJ6" s="404"/>
      <c r="BK6" s="404"/>
      <c r="BL6" s="407"/>
      <c r="BM6" s="404"/>
    </row>
    <row r="7" spans="1:65" ht="11.25" customHeight="1" x14ac:dyDescent="0.2">
      <c r="A7" s="134" t="s">
        <v>98</v>
      </c>
      <c r="B7" s="870">
        <v>2</v>
      </c>
      <c r="C7" s="134" t="s">
        <v>168</v>
      </c>
      <c r="D7"/>
      <c r="E7">
        <v>9</v>
      </c>
      <c r="F7" s="870">
        <v>50</v>
      </c>
      <c r="G7" s="134">
        <v>6</v>
      </c>
      <c r="H7" t="s">
        <v>169</v>
      </c>
      <c r="I7" t="s">
        <v>101</v>
      </c>
      <c r="J7" t="s">
        <v>102</v>
      </c>
      <c r="K7" t="s">
        <v>103</v>
      </c>
      <c r="M7" s="163">
        <v>0.34375</v>
      </c>
      <c r="N7" s="426"/>
      <c r="O7" s="444"/>
      <c r="P7" s="444"/>
      <c r="Q7" s="444"/>
      <c r="R7" s="444"/>
      <c r="S7" s="444"/>
      <c r="T7" s="445"/>
      <c r="U7" s="426"/>
      <c r="V7" s="444"/>
      <c r="W7" s="444"/>
      <c r="X7" s="444"/>
      <c r="Y7" s="421"/>
      <c r="Z7" s="421"/>
      <c r="AA7" s="445"/>
      <c r="AB7" s="446"/>
      <c r="AC7" s="421"/>
      <c r="AD7" s="421"/>
      <c r="AE7" s="421"/>
      <c r="AF7" s="421"/>
      <c r="AG7" s="421"/>
      <c r="AH7" s="421"/>
      <c r="AI7" s="445"/>
      <c r="AJ7" s="446"/>
      <c r="AK7" s="421"/>
      <c r="AL7" s="421"/>
      <c r="AM7" s="421"/>
      <c r="AN7" s="874"/>
      <c r="AO7" s="445"/>
      <c r="AP7" s="446"/>
      <c r="AQ7" s="421"/>
      <c r="AR7" s="421"/>
      <c r="AS7" s="421"/>
      <c r="AT7" s="421"/>
      <c r="AU7" s="874"/>
      <c r="AV7" s="445"/>
      <c r="AW7" s="403"/>
      <c r="AX7" s="404"/>
      <c r="AY7" s="404"/>
      <c r="AZ7" s="404"/>
      <c r="BA7" s="404"/>
      <c r="BB7" s="404"/>
      <c r="BC7" s="404"/>
      <c r="BD7" s="407"/>
      <c r="BE7" s="403"/>
      <c r="BF7" s="404"/>
      <c r="BG7" s="404"/>
      <c r="BH7" s="404"/>
      <c r="BI7" s="404"/>
      <c r="BJ7" s="404"/>
      <c r="BK7" s="404"/>
      <c r="BL7" s="407"/>
      <c r="BM7" s="404"/>
    </row>
    <row r="8" spans="1:65" ht="11.25" customHeight="1" x14ac:dyDescent="0.2">
      <c r="A8" s="134" t="s">
        <v>98</v>
      </c>
      <c r="B8" s="870">
        <v>2</v>
      </c>
      <c r="C8" s="134" t="s">
        <v>173</v>
      </c>
      <c r="D8"/>
      <c r="E8"/>
      <c r="F8" s="870">
        <v>50</v>
      </c>
      <c r="G8" s="134"/>
      <c r="H8" s="100" t="s">
        <v>100</v>
      </c>
      <c r="I8" t="s">
        <v>101</v>
      </c>
      <c r="J8" t="s">
        <v>102</v>
      </c>
      <c r="K8" t="s">
        <v>103</v>
      </c>
      <c r="M8" s="163">
        <v>0.35416666666666669</v>
      </c>
      <c r="N8" s="426"/>
      <c r="O8" s="444"/>
      <c r="P8" s="444"/>
      <c r="Q8" s="444"/>
      <c r="R8" s="444"/>
      <c r="S8" s="444"/>
      <c r="T8" s="445"/>
      <c r="U8" s="426"/>
      <c r="V8" s="444"/>
      <c r="W8" s="444"/>
      <c r="X8" s="444"/>
      <c r="Y8" s="421"/>
      <c r="Z8" s="421"/>
      <c r="AA8" s="445"/>
      <c r="AB8" s="446"/>
      <c r="AC8" s="421"/>
      <c r="AD8" s="421"/>
      <c r="AE8" s="421"/>
      <c r="AF8" s="421"/>
      <c r="AG8" s="421"/>
      <c r="AH8" s="421"/>
      <c r="AI8" s="445"/>
      <c r="AJ8" s="446"/>
      <c r="AK8" s="421"/>
      <c r="AL8" s="421"/>
      <c r="AM8" s="421"/>
      <c r="AN8" s="874"/>
      <c r="AO8" s="445"/>
      <c r="AP8" s="446"/>
      <c r="AQ8" s="421"/>
      <c r="AR8" s="421"/>
      <c r="AS8" s="421"/>
      <c r="AT8" s="421"/>
      <c r="AU8" s="874"/>
      <c r="AV8" s="445"/>
      <c r="AW8" s="403"/>
      <c r="AX8" s="404"/>
      <c r="AY8" s="404"/>
      <c r="AZ8" s="404"/>
      <c r="BA8" s="404"/>
      <c r="BB8" s="404"/>
      <c r="BC8" s="404"/>
      <c r="BD8" s="407"/>
      <c r="BE8" s="403"/>
      <c r="BF8" s="404"/>
      <c r="BG8" s="404"/>
      <c r="BH8" s="404"/>
      <c r="BI8" s="404"/>
      <c r="BJ8" s="404"/>
      <c r="BK8" s="404"/>
      <c r="BL8" s="407"/>
      <c r="BM8" s="404"/>
    </row>
    <row r="9" spans="1:65" ht="11.25" customHeight="1" x14ac:dyDescent="0.2">
      <c r="A9" s="134" t="s">
        <v>98</v>
      </c>
      <c r="B9" s="134">
        <v>2</v>
      </c>
      <c r="C9" s="134" t="s">
        <v>199</v>
      </c>
      <c r="D9" s="134"/>
      <c r="E9" s="134"/>
      <c r="F9" s="134">
        <v>50</v>
      </c>
      <c r="G9" s="134"/>
      <c r="H9" s="152" t="s">
        <v>122</v>
      </c>
      <c r="I9" t="s">
        <v>101</v>
      </c>
      <c r="J9" t="s">
        <v>123</v>
      </c>
      <c r="K9" t="s">
        <v>103</v>
      </c>
      <c r="M9" s="163">
        <v>0.36458333333333331</v>
      </c>
      <c r="N9" s="426"/>
      <c r="O9" s="444"/>
      <c r="P9" s="444"/>
      <c r="Q9" s="444"/>
      <c r="R9" s="444"/>
      <c r="S9" s="444"/>
      <c r="T9" s="445"/>
      <c r="U9" s="426"/>
      <c r="V9" s="444"/>
      <c r="W9" s="444"/>
      <c r="X9" s="444"/>
      <c r="Y9" s="421"/>
      <c r="Z9" s="421"/>
      <c r="AA9" s="445"/>
      <c r="AB9" s="446"/>
      <c r="AC9" s="421"/>
      <c r="AD9" s="421"/>
      <c r="AE9" s="421"/>
      <c r="AF9" s="421"/>
      <c r="AG9" s="421"/>
      <c r="AH9" s="421"/>
      <c r="AI9" s="445"/>
      <c r="AJ9" s="446"/>
      <c r="AK9" s="421"/>
      <c r="AL9" s="421"/>
      <c r="AM9" s="421"/>
      <c r="AN9" s="874"/>
      <c r="AO9" s="445"/>
      <c r="AP9" s="446"/>
      <c r="AQ9" s="421"/>
      <c r="AR9" s="421"/>
      <c r="AS9" s="421"/>
      <c r="AT9" s="421"/>
      <c r="AU9" s="874"/>
      <c r="AV9" s="445"/>
      <c r="AW9" s="403"/>
      <c r="AX9" s="404"/>
      <c r="AY9" s="404"/>
      <c r="AZ9" s="404"/>
      <c r="BA9" s="404"/>
      <c r="BB9" s="404"/>
      <c r="BC9" s="404"/>
      <c r="BD9" s="407"/>
      <c r="BE9" s="403"/>
      <c r="BF9" s="404"/>
      <c r="BG9" s="404"/>
      <c r="BH9" s="404"/>
      <c r="BI9" s="404"/>
      <c r="BJ9" s="404"/>
      <c r="BK9" s="404"/>
      <c r="BL9" s="407"/>
      <c r="BM9" s="404"/>
    </row>
    <row r="10" spans="1:65" ht="11.25" customHeight="1" x14ac:dyDescent="0.2">
      <c r="A10" s="134" t="s">
        <v>98</v>
      </c>
      <c r="B10" s="870">
        <v>3</v>
      </c>
      <c r="C10" s="134" t="s">
        <v>200</v>
      </c>
      <c r="D10"/>
      <c r="E10"/>
      <c r="F10" s="870">
        <v>56</v>
      </c>
      <c r="G10" s="134"/>
      <c r="H10" t="s">
        <v>201</v>
      </c>
      <c r="I10" t="s">
        <v>202</v>
      </c>
      <c r="J10" t="s">
        <v>102</v>
      </c>
      <c r="K10" t="s">
        <v>203</v>
      </c>
      <c r="M10" s="163">
        <v>0.375</v>
      </c>
      <c r="N10" s="426"/>
      <c r="O10" s="444"/>
      <c r="P10" s="444"/>
      <c r="Q10" s="444"/>
      <c r="R10" s="444"/>
      <c r="S10" s="444"/>
      <c r="T10" s="445"/>
      <c r="U10" s="426"/>
      <c r="V10" s="444"/>
      <c r="W10" s="444"/>
      <c r="X10" s="444"/>
      <c r="Y10" s="421"/>
      <c r="Z10" s="421"/>
      <c r="AA10" s="445"/>
      <c r="AB10" s="446"/>
      <c r="AC10" s="421"/>
      <c r="AD10" s="421"/>
      <c r="AE10" s="421"/>
      <c r="AF10" s="421"/>
      <c r="AG10" s="421"/>
      <c r="AH10" s="421"/>
      <c r="AI10" s="445"/>
      <c r="AJ10" s="446"/>
      <c r="AK10" s="421"/>
      <c r="AL10" s="421"/>
      <c r="AM10" s="421"/>
      <c r="AN10" s="874"/>
      <c r="AO10" s="445"/>
      <c r="AP10" s="446"/>
      <c r="AQ10" s="421"/>
      <c r="AR10" s="421"/>
      <c r="AS10" s="421"/>
      <c r="AT10" s="421"/>
      <c r="AU10" s="874"/>
      <c r="AV10" s="445"/>
      <c r="AW10" s="403"/>
      <c r="AX10" s="404"/>
      <c r="AY10" s="404"/>
      <c r="AZ10" s="404"/>
      <c r="BA10" s="404"/>
      <c r="BB10" s="404"/>
      <c r="BC10" s="404"/>
      <c r="BD10" s="407"/>
      <c r="BE10" s="403"/>
      <c r="BF10" s="404"/>
      <c r="BG10" s="404"/>
      <c r="BH10" s="404"/>
      <c r="BI10" s="404"/>
      <c r="BJ10" s="404"/>
      <c r="BK10" s="404"/>
      <c r="BL10" s="407"/>
      <c r="BM10" s="404"/>
    </row>
    <row r="11" spans="1:65" ht="11.25" customHeight="1" x14ac:dyDescent="0.2">
      <c r="A11" s="134" t="s">
        <v>98</v>
      </c>
      <c r="B11" s="870">
        <v>3</v>
      </c>
      <c r="C11" s="134" t="s">
        <v>208</v>
      </c>
      <c r="D11"/>
      <c r="E11"/>
      <c r="F11" s="870">
        <v>56</v>
      </c>
      <c r="G11" s="134"/>
      <c r="H11" t="s">
        <v>169</v>
      </c>
      <c r="I11" t="s">
        <v>101</v>
      </c>
      <c r="J11" t="s">
        <v>102</v>
      </c>
      <c r="K11" t="s">
        <v>103</v>
      </c>
      <c r="M11" s="163">
        <v>0.38541666666666669</v>
      </c>
      <c r="N11" s="426"/>
      <c r="O11" s="444"/>
      <c r="P11" s="444"/>
      <c r="Q11" s="444"/>
      <c r="R11" s="444"/>
      <c r="S11" s="444"/>
      <c r="T11" s="445"/>
      <c r="U11" s="426"/>
      <c r="V11" s="444"/>
      <c r="W11" s="444"/>
      <c r="X11" s="444"/>
      <c r="Y11" s="421"/>
      <c r="Z11" s="421"/>
      <c r="AA11" s="445"/>
      <c r="AB11" s="446"/>
      <c r="AC11" s="421"/>
      <c r="AD11" s="421"/>
      <c r="AE11" s="421"/>
      <c r="AF11" s="421"/>
      <c r="AG11" s="421"/>
      <c r="AH11" s="421"/>
      <c r="AI11" s="445"/>
      <c r="AJ11" s="446"/>
      <c r="AK11" s="421"/>
      <c r="AL11" s="421"/>
      <c r="AM11" s="421"/>
      <c r="AN11" s="874"/>
      <c r="AO11" s="445"/>
      <c r="AP11" s="446"/>
      <c r="AQ11" s="421"/>
      <c r="AR11" s="421"/>
      <c r="AS11" s="421"/>
      <c r="AT11" s="421"/>
      <c r="AU11" s="874"/>
      <c r="AV11" s="445"/>
      <c r="AW11" s="403"/>
      <c r="AX11" s="404"/>
      <c r="AY11" s="404"/>
      <c r="AZ11" s="404"/>
      <c r="BA11" s="404"/>
      <c r="BB11" s="404"/>
      <c r="BC11" s="404"/>
      <c r="BD11" s="407"/>
      <c r="BE11" s="403"/>
      <c r="BF11" s="404"/>
      <c r="BG11" s="404"/>
      <c r="BH11" s="404"/>
      <c r="BI11" s="404"/>
      <c r="BJ11" s="404"/>
      <c r="BK11" s="404"/>
      <c r="BL11" s="407"/>
      <c r="BM11" s="404"/>
    </row>
    <row r="12" spans="1:65" ht="11.25" customHeight="1" x14ac:dyDescent="0.2">
      <c r="A12" s="134" t="s">
        <v>98</v>
      </c>
      <c r="B12" s="870">
        <v>3</v>
      </c>
      <c r="C12" s="134" t="s">
        <v>209</v>
      </c>
      <c r="D12"/>
      <c r="E12"/>
      <c r="F12" s="870">
        <v>56</v>
      </c>
      <c r="G12" s="134"/>
      <c r="H12" t="s">
        <v>210</v>
      </c>
      <c r="I12" t="s">
        <v>101</v>
      </c>
      <c r="J12" t="s">
        <v>102</v>
      </c>
      <c r="K12" t="s">
        <v>103</v>
      </c>
      <c r="M12" s="163">
        <v>0.39583333333333331</v>
      </c>
      <c r="N12" s="426"/>
      <c r="O12" s="444"/>
      <c r="P12" s="444"/>
      <c r="Q12" s="444"/>
      <c r="R12" s="444"/>
      <c r="S12" s="444"/>
      <c r="T12" s="445"/>
      <c r="U12" s="426"/>
      <c r="V12" s="444"/>
      <c r="W12" s="444"/>
      <c r="X12" s="444"/>
      <c r="Y12" s="421"/>
      <c r="Z12" s="421"/>
      <c r="AA12" s="445"/>
      <c r="AB12" s="446"/>
      <c r="AC12" s="421"/>
      <c r="AD12" s="421"/>
      <c r="AE12" s="421"/>
      <c r="AF12" s="421"/>
      <c r="AG12" s="421"/>
      <c r="AH12" s="421"/>
      <c r="AI12" s="445"/>
      <c r="AJ12" s="446"/>
      <c r="AK12" s="421"/>
      <c r="AL12" s="421"/>
      <c r="AM12" s="421"/>
      <c r="AN12" s="874"/>
      <c r="AO12" s="445"/>
      <c r="AP12" s="446"/>
      <c r="AQ12" s="421"/>
      <c r="AR12" s="421"/>
      <c r="AS12" s="421"/>
      <c r="AT12" s="421"/>
      <c r="AU12" s="874"/>
      <c r="AV12" s="445"/>
      <c r="AW12" s="403"/>
      <c r="AX12" s="404"/>
      <c r="AY12" s="404"/>
      <c r="AZ12" s="404"/>
      <c r="BA12" s="404"/>
      <c r="BB12" s="404"/>
      <c r="BC12" s="404"/>
      <c r="BD12" s="407"/>
      <c r="BE12" s="403"/>
      <c r="BF12" s="404"/>
      <c r="BG12" s="404"/>
      <c r="BH12" s="404"/>
      <c r="BI12" s="404"/>
      <c r="BJ12" s="404"/>
      <c r="BK12" s="404"/>
      <c r="BL12" s="407"/>
      <c r="BM12" s="404"/>
    </row>
    <row r="13" spans="1:65" ht="11.25" customHeight="1" x14ac:dyDescent="0.2">
      <c r="A13" s="134" t="s">
        <v>98</v>
      </c>
      <c r="B13" s="134">
        <v>3</v>
      </c>
      <c r="C13" s="134" t="s">
        <v>215</v>
      </c>
      <c r="D13" s="134"/>
      <c r="E13" s="134"/>
      <c r="F13" s="134">
        <v>56</v>
      </c>
      <c r="G13" s="134"/>
      <c r="H13" s="134" t="s">
        <v>169</v>
      </c>
      <c r="I13" t="s">
        <v>101</v>
      </c>
      <c r="J13" t="s">
        <v>102</v>
      </c>
      <c r="K13" t="s">
        <v>103</v>
      </c>
      <c r="M13" s="163">
        <v>0.40625</v>
      </c>
      <c r="N13" s="426"/>
      <c r="O13" s="444"/>
      <c r="P13" s="444"/>
      <c r="Q13" s="444"/>
      <c r="R13" s="444"/>
      <c r="S13" s="444"/>
      <c r="T13" s="445"/>
      <c r="U13" s="426"/>
      <c r="V13" s="444"/>
      <c r="W13" s="444"/>
      <c r="X13" s="444"/>
      <c r="Y13" s="421"/>
      <c r="Z13" s="421"/>
      <c r="AA13" s="445"/>
      <c r="AB13" s="446"/>
      <c r="AC13" s="421"/>
      <c r="AD13" s="421"/>
      <c r="AE13" s="421"/>
      <c r="AF13" s="421"/>
      <c r="AG13" s="421"/>
      <c r="AH13" s="421"/>
      <c r="AI13" s="445"/>
      <c r="AJ13" s="446"/>
      <c r="AK13" s="421"/>
      <c r="AL13" s="421"/>
      <c r="AM13" s="421"/>
      <c r="AN13" s="874"/>
      <c r="AO13" s="445"/>
      <c r="AP13" s="446"/>
      <c r="AQ13" s="421"/>
      <c r="AR13" s="421"/>
      <c r="AS13" s="421"/>
      <c r="AT13" s="421"/>
      <c r="AU13" s="874"/>
      <c r="AV13" s="445"/>
      <c r="AW13" s="403"/>
      <c r="AX13" s="404"/>
      <c r="AY13" s="404"/>
      <c r="AZ13" s="404"/>
      <c r="BA13" s="404"/>
      <c r="BB13" s="404"/>
      <c r="BC13" s="404"/>
      <c r="BD13" s="407"/>
      <c r="BE13" s="403"/>
      <c r="BF13" s="404"/>
      <c r="BG13" s="404"/>
      <c r="BH13" s="404"/>
      <c r="BI13" s="404"/>
      <c r="BJ13" s="404"/>
      <c r="BK13" s="404"/>
      <c r="BL13" s="407"/>
      <c r="BM13" s="404"/>
    </row>
    <row r="14" spans="1:65" ht="11.25" customHeight="1" x14ac:dyDescent="0.2">
      <c r="A14" s="134" t="s">
        <v>98</v>
      </c>
      <c r="B14" s="870">
        <v>4</v>
      </c>
      <c r="C14" s="134" t="s">
        <v>216</v>
      </c>
      <c r="D14"/>
      <c r="E14"/>
      <c r="F14" s="870">
        <v>45</v>
      </c>
      <c r="G14" s="134"/>
      <c r="H14" t="s">
        <v>201</v>
      </c>
      <c r="I14" t="s">
        <v>202</v>
      </c>
      <c r="J14" t="s">
        <v>102</v>
      </c>
      <c r="K14" t="s">
        <v>203</v>
      </c>
      <c r="M14" s="163">
        <v>0.41666666666666669</v>
      </c>
      <c r="N14" s="426"/>
      <c r="O14" s="444"/>
      <c r="P14" s="444"/>
      <c r="Q14" s="444"/>
      <c r="R14" s="444"/>
      <c r="S14" s="444"/>
      <c r="T14" s="445"/>
      <c r="U14" s="426"/>
      <c r="V14" s="444"/>
      <c r="W14" s="444"/>
      <c r="X14" s="444"/>
      <c r="Y14" s="421"/>
      <c r="Z14" s="421"/>
      <c r="AA14" s="445"/>
      <c r="AB14" s="446"/>
      <c r="AC14" s="421"/>
      <c r="AD14" s="421"/>
      <c r="AE14" s="421"/>
      <c r="AF14" s="421"/>
      <c r="AG14" s="421"/>
      <c r="AH14" s="421"/>
      <c r="AI14" s="445"/>
      <c r="AJ14" s="446"/>
      <c r="AK14" s="421"/>
      <c r="AL14" s="421"/>
      <c r="AM14" s="421"/>
      <c r="AN14" s="874"/>
      <c r="AO14" s="445"/>
      <c r="AP14" s="446"/>
      <c r="AQ14" s="421"/>
      <c r="AR14" s="421"/>
      <c r="AS14" s="421"/>
      <c r="AT14" s="421"/>
      <c r="AU14" s="874"/>
      <c r="AV14" s="445"/>
      <c r="AW14" s="403"/>
      <c r="AX14" s="404"/>
      <c r="AY14" s="404"/>
      <c r="AZ14" s="404"/>
      <c r="BA14" s="404"/>
      <c r="BB14" s="404"/>
      <c r="BC14" s="404"/>
      <c r="BD14" s="407"/>
      <c r="BE14" s="403"/>
      <c r="BF14" s="404"/>
      <c r="BG14" s="404"/>
      <c r="BH14" s="404"/>
      <c r="BI14" s="404"/>
      <c r="BJ14" s="404"/>
      <c r="BK14" s="404"/>
      <c r="BL14" s="407"/>
      <c r="BM14" s="404"/>
    </row>
    <row r="15" spans="1:65" ht="11.25" customHeight="1" x14ac:dyDescent="0.2">
      <c r="A15" s="134" t="s">
        <v>98</v>
      </c>
      <c r="B15" s="870">
        <v>4</v>
      </c>
      <c r="C15" s="134" t="s">
        <v>218</v>
      </c>
      <c r="D15"/>
      <c r="E15">
        <v>9</v>
      </c>
      <c r="F15" s="870">
        <v>45</v>
      </c>
      <c r="G15" s="134">
        <v>6</v>
      </c>
      <c r="H15" s="100" t="s">
        <v>100</v>
      </c>
      <c r="I15" t="s">
        <v>101</v>
      </c>
      <c r="J15" t="s">
        <v>102</v>
      </c>
      <c r="K15" t="s">
        <v>103</v>
      </c>
      <c r="M15" s="163">
        <v>0.42708333333333331</v>
      </c>
      <c r="N15" s="426"/>
      <c r="O15" s="444"/>
      <c r="P15" s="444"/>
      <c r="Q15" s="444"/>
      <c r="R15" s="444"/>
      <c r="S15" s="444"/>
      <c r="T15" s="445"/>
      <c r="U15" s="426"/>
      <c r="V15" s="444"/>
      <c r="W15" s="444"/>
      <c r="X15" s="444"/>
      <c r="Y15" s="421"/>
      <c r="Z15" s="421"/>
      <c r="AA15" s="445"/>
      <c r="AB15" s="446"/>
      <c r="AC15" s="421"/>
      <c r="AD15" s="421"/>
      <c r="AE15" s="421"/>
      <c r="AF15" s="421"/>
      <c r="AG15" s="421"/>
      <c r="AH15" s="421"/>
      <c r="AI15" s="445"/>
      <c r="AJ15" s="446"/>
      <c r="AK15" s="421"/>
      <c r="AL15" s="421"/>
      <c r="AM15" s="421"/>
      <c r="AN15" s="874"/>
      <c r="AO15" s="445"/>
      <c r="AP15" s="446"/>
      <c r="AQ15" s="421"/>
      <c r="AR15" s="421"/>
      <c r="AS15" s="421"/>
      <c r="AT15" s="421"/>
      <c r="AU15" s="874"/>
      <c r="AV15" s="445"/>
      <c r="AW15" s="403"/>
      <c r="AX15" s="404"/>
      <c r="AY15" s="404"/>
      <c r="AZ15" s="404"/>
      <c r="BA15" s="404"/>
      <c r="BB15" s="404"/>
      <c r="BC15" s="404"/>
      <c r="BD15" s="407"/>
      <c r="BE15" s="403"/>
      <c r="BF15" s="404"/>
      <c r="BG15" s="404"/>
      <c r="BH15" s="404"/>
      <c r="BI15" s="404"/>
      <c r="BJ15" s="404"/>
      <c r="BK15" s="404"/>
      <c r="BL15" s="407"/>
      <c r="BM15" s="404"/>
    </row>
    <row r="16" spans="1:65" ht="11.25" customHeight="1" x14ac:dyDescent="0.2">
      <c r="A16" s="134" t="s">
        <v>98</v>
      </c>
      <c r="B16" s="870">
        <v>4</v>
      </c>
      <c r="C16" s="134" t="s">
        <v>219</v>
      </c>
      <c r="D16"/>
      <c r="E16"/>
      <c r="F16" s="870">
        <v>45</v>
      </c>
      <c r="G16" s="134"/>
      <c r="H16" t="s">
        <v>220</v>
      </c>
      <c r="I16" t="s">
        <v>101</v>
      </c>
      <c r="J16" t="s">
        <v>102</v>
      </c>
      <c r="K16" t="s">
        <v>993</v>
      </c>
      <c r="M16" s="163">
        <v>0.4375</v>
      </c>
      <c r="N16" s="426"/>
      <c r="O16" s="444"/>
      <c r="P16" s="444"/>
      <c r="Q16" s="444"/>
      <c r="R16" s="444"/>
      <c r="S16" s="444"/>
      <c r="T16" s="445"/>
      <c r="U16" s="426"/>
      <c r="V16" s="444"/>
      <c r="W16" s="444"/>
      <c r="X16" s="444"/>
      <c r="Y16" s="421"/>
      <c r="Z16" s="421"/>
      <c r="AA16" s="445"/>
      <c r="AB16" s="446"/>
      <c r="AC16" s="421"/>
      <c r="AD16" s="421"/>
      <c r="AE16" s="421"/>
      <c r="AF16" s="421"/>
      <c r="AG16" s="421"/>
      <c r="AH16" s="421"/>
      <c r="AI16" s="445"/>
      <c r="AJ16" s="446"/>
      <c r="AK16" s="421"/>
      <c r="AL16" s="421"/>
      <c r="AM16" s="421"/>
      <c r="AN16" s="874"/>
      <c r="AO16" s="445"/>
      <c r="AP16" s="446"/>
      <c r="AQ16" s="421"/>
      <c r="AR16" s="421"/>
      <c r="AS16" s="421"/>
      <c r="AT16" s="421"/>
      <c r="AU16" s="874"/>
      <c r="AV16" s="445"/>
      <c r="AW16" s="403"/>
      <c r="AX16" s="404"/>
      <c r="AY16" s="404"/>
      <c r="AZ16" s="404"/>
      <c r="BA16" s="404"/>
      <c r="BB16" s="404"/>
      <c r="BC16" s="404"/>
      <c r="BD16" s="407"/>
      <c r="BE16" s="403"/>
      <c r="BF16" s="404"/>
      <c r="BG16" s="404"/>
      <c r="BH16" s="404"/>
      <c r="BI16" s="404"/>
      <c r="BJ16" s="404"/>
      <c r="BK16" s="404"/>
      <c r="BL16" s="407"/>
      <c r="BM16" s="404"/>
    </row>
    <row r="17" spans="1:65" ht="11.25" customHeight="1" x14ac:dyDescent="0.2">
      <c r="A17" s="134" t="s">
        <v>98</v>
      </c>
      <c r="B17" s="870">
        <v>4</v>
      </c>
      <c r="C17" s="134" t="s">
        <v>225</v>
      </c>
      <c r="D17"/>
      <c r="E17"/>
      <c r="F17" s="870">
        <v>45</v>
      </c>
      <c r="G17" s="134"/>
      <c r="H17" t="s">
        <v>226</v>
      </c>
      <c r="I17" t="s">
        <v>227</v>
      </c>
      <c r="J17" t="s">
        <v>102</v>
      </c>
      <c r="K17" t="s">
        <v>103</v>
      </c>
      <c r="M17" s="163">
        <v>0.44791666666666669</v>
      </c>
      <c r="N17" s="426"/>
      <c r="O17" s="444"/>
      <c r="P17" s="444"/>
      <c r="Q17" s="444"/>
      <c r="R17" s="444"/>
      <c r="S17" s="444"/>
      <c r="T17" s="445"/>
      <c r="U17" s="426"/>
      <c r="V17" s="444"/>
      <c r="W17" s="444"/>
      <c r="X17" s="444"/>
      <c r="Y17" s="421"/>
      <c r="Z17" s="421"/>
      <c r="AA17" s="445"/>
      <c r="AB17" s="446"/>
      <c r="AC17" s="421"/>
      <c r="AD17" s="421"/>
      <c r="AE17" s="421"/>
      <c r="AF17" s="421"/>
      <c r="AG17" s="421"/>
      <c r="AH17" s="421"/>
      <c r="AI17" s="445"/>
      <c r="AJ17" s="446"/>
      <c r="AK17" s="421"/>
      <c r="AL17" s="421"/>
      <c r="AM17" s="421"/>
      <c r="AN17" s="874"/>
      <c r="AO17" s="445"/>
      <c r="AP17" s="446"/>
      <c r="AQ17" s="421"/>
      <c r="AR17" s="421"/>
      <c r="AS17" s="421"/>
      <c r="AT17" s="421"/>
      <c r="AU17" s="874"/>
      <c r="AV17" s="445"/>
      <c r="AW17" s="403"/>
      <c r="AX17" s="404"/>
      <c r="AY17" s="404"/>
      <c r="AZ17" s="404"/>
      <c r="BA17" s="404"/>
      <c r="BB17" s="404"/>
      <c r="BC17" s="404"/>
      <c r="BD17" s="407"/>
      <c r="BE17" s="403"/>
      <c r="BF17" s="404"/>
      <c r="BG17" s="404"/>
      <c r="BH17" s="404"/>
      <c r="BI17" s="404"/>
      <c r="BJ17" s="404"/>
      <c r="BK17" s="404"/>
      <c r="BL17" s="407"/>
      <c r="BM17" s="404"/>
    </row>
    <row r="18" spans="1:65" ht="11.25" customHeight="1" x14ac:dyDescent="0.2">
      <c r="A18" s="134" t="s">
        <v>98</v>
      </c>
      <c r="B18" s="870">
        <v>4</v>
      </c>
      <c r="C18" s="134" t="s">
        <v>231</v>
      </c>
      <c r="D18"/>
      <c r="E18">
        <v>9</v>
      </c>
      <c r="F18" s="870">
        <v>45</v>
      </c>
      <c r="G18" s="134">
        <v>6</v>
      </c>
      <c r="H18" t="s">
        <v>220</v>
      </c>
      <c r="I18" t="s">
        <v>101</v>
      </c>
      <c r="J18" t="s">
        <v>102</v>
      </c>
      <c r="K18" t="s">
        <v>993</v>
      </c>
      <c r="M18" s="163">
        <v>0.45833333333333331</v>
      </c>
      <c r="N18" s="426"/>
      <c r="O18" s="444"/>
      <c r="P18" s="444"/>
      <c r="Q18" s="444"/>
      <c r="R18" s="444"/>
      <c r="S18" s="444"/>
      <c r="T18" s="445"/>
      <c r="U18" s="426"/>
      <c r="V18" s="444"/>
      <c r="W18" s="444"/>
      <c r="X18" s="444"/>
      <c r="Y18" s="421"/>
      <c r="Z18" s="421"/>
      <c r="AA18" s="445"/>
      <c r="AB18" s="446"/>
      <c r="AC18" s="421"/>
      <c r="AD18" s="421"/>
      <c r="AE18" s="421"/>
      <c r="AF18" s="421"/>
      <c r="AG18" s="421"/>
      <c r="AH18" s="421"/>
      <c r="AI18" s="445"/>
      <c r="AJ18" s="446"/>
      <c r="AK18" s="421"/>
      <c r="AL18" s="421"/>
      <c r="AM18" s="421"/>
      <c r="AN18" s="874"/>
      <c r="AO18" s="445"/>
      <c r="AP18" s="446"/>
      <c r="AQ18" s="421"/>
      <c r="AR18" s="421"/>
      <c r="AS18" s="421"/>
      <c r="AT18" s="421"/>
      <c r="AU18" s="874"/>
      <c r="AV18" s="445"/>
      <c r="AW18" s="403"/>
      <c r="AX18" s="404"/>
      <c r="AY18" s="404"/>
      <c r="AZ18" s="404"/>
      <c r="BA18" s="404"/>
      <c r="BB18" s="404"/>
      <c r="BC18" s="404"/>
      <c r="BD18" s="407"/>
      <c r="BE18" s="403"/>
      <c r="BF18" s="404"/>
      <c r="BG18" s="404"/>
      <c r="BH18" s="404"/>
      <c r="BI18" s="404"/>
      <c r="BJ18" s="404"/>
      <c r="BK18" s="404"/>
      <c r="BL18" s="407"/>
      <c r="BM18" s="404"/>
    </row>
    <row r="19" spans="1:65" ht="11.25" customHeight="1" x14ac:dyDescent="0.2">
      <c r="A19" s="134" t="s">
        <v>98</v>
      </c>
      <c r="B19" s="870">
        <v>6</v>
      </c>
      <c r="C19" s="134" t="s">
        <v>244</v>
      </c>
      <c r="D19"/>
      <c r="E19"/>
      <c r="F19" s="870">
        <v>48</v>
      </c>
      <c r="G19" s="134"/>
      <c r="H19" s="100" t="s">
        <v>100</v>
      </c>
      <c r="I19" t="s">
        <v>101</v>
      </c>
      <c r="J19" t="s">
        <v>102</v>
      </c>
      <c r="K19" t="s">
        <v>103</v>
      </c>
      <c r="M19" s="163">
        <v>0.46875</v>
      </c>
      <c r="N19" s="426"/>
      <c r="O19" s="444"/>
      <c r="P19" s="444"/>
      <c r="Q19" s="444"/>
      <c r="R19" s="444"/>
      <c r="S19" s="444"/>
      <c r="T19" s="445"/>
      <c r="U19" s="426"/>
      <c r="V19" s="444"/>
      <c r="W19" s="444"/>
      <c r="X19" s="444"/>
      <c r="Y19" s="421"/>
      <c r="Z19" s="421"/>
      <c r="AA19" s="445"/>
      <c r="AB19" s="446"/>
      <c r="AC19" s="421"/>
      <c r="AD19" s="421"/>
      <c r="AE19" s="421"/>
      <c r="AF19" s="421"/>
      <c r="AG19" s="421"/>
      <c r="AH19" s="421"/>
      <c r="AI19" s="445"/>
      <c r="AJ19" s="446"/>
      <c r="AK19" s="421"/>
      <c r="AL19" s="421"/>
      <c r="AM19" s="421"/>
      <c r="AN19" s="874"/>
      <c r="AO19" s="445"/>
      <c r="AP19" s="446"/>
      <c r="AQ19" s="421"/>
      <c r="AR19" s="421"/>
      <c r="AS19" s="421"/>
      <c r="AT19" s="421"/>
      <c r="AU19" s="874"/>
      <c r="AV19" s="445"/>
      <c r="AW19" s="403"/>
      <c r="AX19" s="404"/>
      <c r="AY19" s="404"/>
      <c r="AZ19" s="404"/>
      <c r="BA19" s="404"/>
      <c r="BB19" s="404"/>
      <c r="BC19" s="404"/>
      <c r="BD19" s="407"/>
      <c r="BE19" s="403"/>
      <c r="BF19" s="404"/>
      <c r="BG19" s="404"/>
      <c r="BH19" s="404"/>
      <c r="BI19" s="404"/>
      <c r="BJ19" s="404"/>
      <c r="BK19" s="404"/>
      <c r="BL19" s="407"/>
      <c r="BM19" s="404"/>
    </row>
    <row r="20" spans="1:65" ht="11.25" customHeight="1" x14ac:dyDescent="0.2">
      <c r="A20" s="134" t="s">
        <v>98</v>
      </c>
      <c r="B20" s="870">
        <v>6</v>
      </c>
      <c r="C20" s="134" t="s">
        <v>245</v>
      </c>
      <c r="D20"/>
      <c r="E20"/>
      <c r="F20" s="870">
        <v>48</v>
      </c>
      <c r="G20" s="134"/>
      <c r="H20" t="s">
        <v>201</v>
      </c>
      <c r="I20" t="s">
        <v>202</v>
      </c>
      <c r="J20" t="s">
        <v>102</v>
      </c>
      <c r="K20" t="s">
        <v>203</v>
      </c>
      <c r="M20" s="163">
        <v>0.47916666666666669</v>
      </c>
      <c r="N20" s="426"/>
      <c r="O20" s="444"/>
      <c r="P20" s="444"/>
      <c r="Q20" s="444"/>
      <c r="R20" s="444"/>
      <c r="S20" s="444"/>
      <c r="T20" s="445"/>
      <c r="U20" s="426"/>
      <c r="V20" s="444"/>
      <c r="W20" s="444"/>
      <c r="X20" s="444"/>
      <c r="Y20" s="421"/>
      <c r="Z20" s="421"/>
      <c r="AA20" s="445"/>
      <c r="AB20" s="446"/>
      <c r="AC20" s="421"/>
      <c r="AD20" s="421"/>
      <c r="AE20" s="421"/>
      <c r="AF20" s="421"/>
      <c r="AG20" s="421"/>
      <c r="AH20" s="421"/>
      <c r="AI20" s="445"/>
      <c r="AJ20" s="446"/>
      <c r="AK20" s="421"/>
      <c r="AL20" s="421"/>
      <c r="AM20" s="421"/>
      <c r="AN20" s="874"/>
      <c r="AO20" s="445"/>
      <c r="AP20" s="446"/>
      <c r="AQ20" s="421"/>
      <c r="AR20" s="421"/>
      <c r="AS20" s="421"/>
      <c r="AT20" s="421"/>
      <c r="AU20" s="874"/>
      <c r="AV20" s="445"/>
      <c r="AW20" s="403"/>
      <c r="AX20" s="404"/>
      <c r="AY20" s="404"/>
      <c r="AZ20" s="404"/>
      <c r="BA20" s="404"/>
      <c r="BB20" s="404"/>
      <c r="BC20" s="404"/>
      <c r="BD20" s="407"/>
      <c r="BE20" s="403"/>
      <c r="BF20" s="404"/>
      <c r="BG20" s="404"/>
      <c r="BH20" s="404"/>
      <c r="BI20" s="404"/>
      <c r="BJ20" s="404"/>
      <c r="BK20" s="404"/>
      <c r="BL20" s="407"/>
      <c r="BM20" s="404"/>
    </row>
    <row r="21" spans="1:65" ht="11.25" customHeight="1" x14ac:dyDescent="0.2">
      <c r="A21" s="134" t="s">
        <v>258</v>
      </c>
      <c r="B21">
        <v>2</v>
      </c>
      <c r="C21" s="134" t="s">
        <v>121</v>
      </c>
      <c r="D21"/>
      <c r="E21"/>
      <c r="F21">
        <v>16</v>
      </c>
      <c r="G21" s="134"/>
      <c r="H21" s="100" t="s">
        <v>122</v>
      </c>
      <c r="I21" t="s">
        <v>101</v>
      </c>
      <c r="J21" t="s">
        <v>123</v>
      </c>
      <c r="K21" t="s">
        <v>103</v>
      </c>
      <c r="M21" s="163">
        <v>0.48958333333333331</v>
      </c>
      <c r="N21" s="426"/>
      <c r="O21" s="444"/>
      <c r="P21" s="444"/>
      <c r="Q21" s="444"/>
      <c r="R21" s="444"/>
      <c r="S21" s="444"/>
      <c r="T21" s="445"/>
      <c r="U21" s="426"/>
      <c r="V21" s="444"/>
      <c r="W21" s="444"/>
      <c r="X21" s="444"/>
      <c r="Y21" s="421"/>
      <c r="Z21" s="421"/>
      <c r="AA21" s="445"/>
      <c r="AB21" s="446"/>
      <c r="AC21" s="421"/>
      <c r="AD21" s="421"/>
      <c r="AE21" s="421"/>
      <c r="AF21" s="421"/>
      <c r="AG21" s="421"/>
      <c r="AH21" s="421"/>
      <c r="AI21" s="445"/>
      <c r="AJ21" s="446"/>
      <c r="AK21" s="421"/>
      <c r="AL21" s="421"/>
      <c r="AM21" s="421"/>
      <c r="AN21" s="874"/>
      <c r="AO21" s="445"/>
      <c r="AP21" s="446"/>
      <c r="AQ21" s="421"/>
      <c r="AR21" s="421"/>
      <c r="AS21" s="421"/>
      <c r="AT21" s="421"/>
      <c r="AU21" s="874"/>
      <c r="AV21" s="445"/>
      <c r="AW21" s="403"/>
      <c r="AX21" s="404"/>
      <c r="AY21" s="404"/>
      <c r="AZ21" s="404"/>
      <c r="BA21" s="404"/>
      <c r="BB21" s="404"/>
      <c r="BC21" s="404"/>
      <c r="BD21" s="407"/>
      <c r="BE21" s="403"/>
      <c r="BF21" s="404"/>
      <c r="BG21" s="404"/>
      <c r="BH21" s="404"/>
      <c r="BI21" s="404"/>
      <c r="BJ21" s="404"/>
      <c r="BK21" s="404"/>
      <c r="BL21" s="407"/>
      <c r="BM21" s="404"/>
    </row>
    <row r="22" spans="1:65" ht="11.25" customHeight="1" x14ac:dyDescent="0.2">
      <c r="A22" s="134" t="s">
        <v>258</v>
      </c>
      <c r="B22">
        <v>2</v>
      </c>
      <c r="C22" s="134" t="s">
        <v>133</v>
      </c>
      <c r="D22"/>
      <c r="E22"/>
      <c r="F22">
        <v>16</v>
      </c>
      <c r="G22" s="134"/>
      <c r="H22" s="100" t="s">
        <v>100</v>
      </c>
      <c r="I22" t="s">
        <v>101</v>
      </c>
      <c r="J22" t="s">
        <v>102</v>
      </c>
      <c r="K22" t="s">
        <v>103</v>
      </c>
      <c r="M22" s="163">
        <v>0.5</v>
      </c>
      <c r="N22" s="426"/>
      <c r="O22" s="444"/>
      <c r="P22" s="444"/>
      <c r="Q22" s="444"/>
      <c r="R22" s="444"/>
      <c r="S22" s="444"/>
      <c r="T22" s="445"/>
      <c r="U22" s="426"/>
      <c r="V22" s="444"/>
      <c r="W22" s="444"/>
      <c r="X22" s="444"/>
      <c r="Y22" s="421"/>
      <c r="Z22" s="421"/>
      <c r="AA22" s="445"/>
      <c r="AB22" s="446"/>
      <c r="AC22" s="421"/>
      <c r="AD22" s="421"/>
      <c r="AE22" s="421"/>
      <c r="AF22" s="421"/>
      <c r="AG22" s="421"/>
      <c r="AH22" s="421"/>
      <c r="AI22" s="445"/>
      <c r="AJ22" s="446"/>
      <c r="AK22" s="421"/>
      <c r="AL22" s="421"/>
      <c r="AM22" s="421"/>
      <c r="AN22" s="874"/>
      <c r="AO22" s="445"/>
      <c r="AP22" s="446"/>
      <c r="AQ22" s="421"/>
      <c r="AR22" s="421"/>
      <c r="AS22" s="421"/>
      <c r="AT22" s="421"/>
      <c r="AU22" s="874"/>
      <c r="AV22" s="445"/>
      <c r="AW22" s="403"/>
      <c r="AX22" s="404"/>
      <c r="AY22" s="404"/>
      <c r="AZ22" s="404"/>
      <c r="BA22" s="404"/>
      <c r="BB22" s="404"/>
      <c r="BC22" s="404"/>
      <c r="BD22" s="407"/>
      <c r="BE22" s="403"/>
      <c r="BF22" s="404"/>
      <c r="BG22" s="404"/>
      <c r="BH22" s="404"/>
      <c r="BI22" s="404"/>
      <c r="BJ22" s="404"/>
      <c r="BK22" s="404"/>
      <c r="BL22" s="407"/>
      <c r="BM22" s="404"/>
    </row>
    <row r="23" spans="1:65" ht="11.25" customHeight="1" x14ac:dyDescent="0.2">
      <c r="A23" s="134" t="s">
        <v>258</v>
      </c>
      <c r="B23">
        <v>3</v>
      </c>
      <c r="C23" s="134" t="s">
        <v>168</v>
      </c>
      <c r="D23"/>
      <c r="E23"/>
      <c r="F23">
        <v>15</v>
      </c>
      <c r="G23" s="134"/>
      <c r="H23" t="s">
        <v>169</v>
      </c>
      <c r="I23" t="s">
        <v>101</v>
      </c>
      <c r="J23" t="s">
        <v>102</v>
      </c>
      <c r="K23" t="s">
        <v>103</v>
      </c>
      <c r="M23" s="163">
        <v>0.51041666666666663</v>
      </c>
      <c r="N23" s="426"/>
      <c r="O23" s="444"/>
      <c r="P23" s="444"/>
      <c r="Q23" s="444"/>
      <c r="R23" s="444"/>
      <c r="S23" s="444"/>
      <c r="T23" s="445"/>
      <c r="U23" s="426"/>
      <c r="V23" s="444"/>
      <c r="W23" s="444"/>
      <c r="X23" s="444"/>
      <c r="Y23" s="421"/>
      <c r="Z23" s="421"/>
      <c r="AA23" s="445"/>
      <c r="AB23" s="446"/>
      <c r="AC23" s="421"/>
      <c r="AD23" s="421"/>
      <c r="AE23" s="421"/>
      <c r="AF23" s="421"/>
      <c r="AG23" s="421"/>
      <c r="AH23" s="421"/>
      <c r="AI23" s="445"/>
      <c r="AJ23" s="446"/>
      <c r="AK23" s="421"/>
      <c r="AL23" s="421"/>
      <c r="AM23" s="421"/>
      <c r="AN23" s="874"/>
      <c r="AO23" s="445"/>
      <c r="AP23" s="446"/>
      <c r="AQ23" s="421"/>
      <c r="AR23" s="421"/>
      <c r="AS23" s="421"/>
      <c r="AT23" s="421"/>
      <c r="AU23" s="874"/>
      <c r="AV23" s="445"/>
      <c r="AW23" s="403"/>
      <c r="AX23" s="404"/>
      <c r="AY23" s="404"/>
      <c r="AZ23" s="404"/>
      <c r="BA23" s="404"/>
      <c r="BB23" s="404"/>
      <c r="BC23" s="404"/>
      <c r="BD23" s="407"/>
      <c r="BE23" s="403"/>
      <c r="BF23" s="404"/>
      <c r="BG23" s="404"/>
      <c r="BH23" s="404"/>
      <c r="BI23" s="404"/>
      <c r="BJ23" s="404"/>
      <c r="BK23" s="404"/>
      <c r="BL23" s="407"/>
      <c r="BM23" s="404"/>
    </row>
    <row r="24" spans="1:65" ht="11.25" customHeight="1" x14ac:dyDescent="0.2">
      <c r="A24" s="134" t="s">
        <v>258</v>
      </c>
      <c r="B24">
        <v>3</v>
      </c>
      <c r="C24" s="134" t="s">
        <v>173</v>
      </c>
      <c r="D24"/>
      <c r="E24"/>
      <c r="F24">
        <v>15</v>
      </c>
      <c r="G24" s="134"/>
      <c r="H24" s="100" t="s">
        <v>100</v>
      </c>
      <c r="I24" t="s">
        <v>101</v>
      </c>
      <c r="J24" t="s">
        <v>102</v>
      </c>
      <c r="K24" t="s">
        <v>103</v>
      </c>
      <c r="M24" s="163">
        <v>0.52083333333333337</v>
      </c>
      <c r="N24" s="426"/>
      <c r="O24" s="444"/>
      <c r="P24" s="444"/>
      <c r="Q24" s="444"/>
      <c r="R24" s="444"/>
      <c r="S24" s="444"/>
      <c r="T24" s="445"/>
      <c r="U24" s="426"/>
      <c r="V24" s="444"/>
      <c r="W24" s="444"/>
      <c r="X24" s="444"/>
      <c r="Y24" s="421"/>
      <c r="Z24" s="421"/>
      <c r="AA24" s="445"/>
      <c r="AB24" s="446"/>
      <c r="AC24" s="421"/>
      <c r="AD24" s="421"/>
      <c r="AE24" s="421"/>
      <c r="AF24" s="421"/>
      <c r="AG24" s="421"/>
      <c r="AH24" s="421"/>
      <c r="AI24" s="445"/>
      <c r="AJ24" s="446"/>
      <c r="AK24" s="421"/>
      <c r="AL24" s="421"/>
      <c r="AM24" s="421"/>
      <c r="AN24" s="874"/>
      <c r="AO24" s="445"/>
      <c r="AP24" s="446"/>
      <c r="AQ24" s="421"/>
      <c r="AR24" s="421"/>
      <c r="AS24" s="421"/>
      <c r="AT24" s="421"/>
      <c r="AU24" s="874"/>
      <c r="AV24" s="445"/>
      <c r="AW24" s="403"/>
      <c r="AX24" s="404"/>
      <c r="AY24" s="404"/>
      <c r="AZ24" s="404"/>
      <c r="BA24" s="404"/>
      <c r="BB24" s="404"/>
      <c r="BC24" s="404"/>
      <c r="BD24" s="407"/>
      <c r="BE24" s="403"/>
      <c r="BF24" s="404"/>
      <c r="BG24" s="404"/>
      <c r="BH24" s="404"/>
      <c r="BI24" s="404"/>
      <c r="BJ24" s="404"/>
      <c r="BK24" s="404"/>
      <c r="BL24" s="407"/>
      <c r="BM24" s="404"/>
    </row>
    <row r="25" spans="1:65" ht="11.25" customHeight="1" x14ac:dyDescent="0.2">
      <c r="A25" s="134" t="s">
        <v>258</v>
      </c>
      <c r="B25">
        <v>4</v>
      </c>
      <c r="C25" s="134" t="s">
        <v>208</v>
      </c>
      <c r="D25"/>
      <c r="E25"/>
      <c r="F25">
        <v>3</v>
      </c>
      <c r="G25" s="134"/>
      <c r="H25" t="s">
        <v>169</v>
      </c>
      <c r="I25" t="s">
        <v>101</v>
      </c>
      <c r="J25" t="s">
        <v>102</v>
      </c>
      <c r="K25" t="s">
        <v>103</v>
      </c>
      <c r="M25" s="163">
        <v>0.53125</v>
      </c>
      <c r="N25" s="426"/>
      <c r="O25" s="444"/>
      <c r="P25" s="444"/>
      <c r="Q25" s="444"/>
      <c r="R25" s="444"/>
      <c r="S25" s="444"/>
      <c r="T25" s="445"/>
      <c r="U25" s="426"/>
      <c r="V25" s="444"/>
      <c r="W25" s="444"/>
      <c r="X25" s="444"/>
      <c r="Y25" s="421"/>
      <c r="Z25" s="421"/>
      <c r="AA25" s="445"/>
      <c r="AB25" s="446"/>
      <c r="AC25" s="421"/>
      <c r="AD25" s="421"/>
      <c r="AE25" s="421"/>
      <c r="AF25" s="421"/>
      <c r="AG25" s="421"/>
      <c r="AH25" s="421"/>
      <c r="AI25" s="445"/>
      <c r="AJ25" s="446"/>
      <c r="AK25" s="421"/>
      <c r="AL25" s="421"/>
      <c r="AM25" s="421"/>
      <c r="AN25" s="874"/>
      <c r="AO25" s="445"/>
      <c r="AP25" s="446"/>
      <c r="AQ25" s="421"/>
      <c r="AR25" s="421"/>
      <c r="AS25" s="421"/>
      <c r="AT25" s="421"/>
      <c r="AU25" s="874"/>
      <c r="AV25" s="445"/>
      <c r="AW25" s="403"/>
      <c r="AX25" s="404"/>
      <c r="AY25" s="404"/>
      <c r="AZ25" s="404"/>
      <c r="BA25" s="404"/>
      <c r="BB25" s="404"/>
      <c r="BC25" s="404"/>
      <c r="BD25" s="407"/>
      <c r="BE25" s="403"/>
      <c r="BF25" s="404"/>
      <c r="BG25" s="404"/>
      <c r="BH25" s="404"/>
      <c r="BI25" s="404"/>
      <c r="BJ25" s="404"/>
      <c r="BK25" s="404"/>
      <c r="BL25" s="407"/>
      <c r="BM25" s="404"/>
    </row>
    <row r="26" spans="1:65" ht="11.25" customHeight="1" x14ac:dyDescent="0.2">
      <c r="A26" s="134" t="s">
        <v>258</v>
      </c>
      <c r="B26">
        <v>4</v>
      </c>
      <c r="C26" s="134" t="s">
        <v>225</v>
      </c>
      <c r="D26"/>
      <c r="E26"/>
      <c r="F26">
        <v>3</v>
      </c>
      <c r="G26" s="134"/>
      <c r="H26" t="s">
        <v>226</v>
      </c>
      <c r="I26" t="s">
        <v>227</v>
      </c>
      <c r="J26" t="s">
        <v>102</v>
      </c>
      <c r="K26" t="s">
        <v>103</v>
      </c>
      <c r="M26" s="163">
        <v>0.54166666666666663</v>
      </c>
      <c r="N26" s="426"/>
      <c r="O26" s="444"/>
      <c r="P26" s="444"/>
      <c r="Q26" s="444"/>
      <c r="R26" s="444"/>
      <c r="S26" s="444"/>
      <c r="T26" s="447"/>
      <c r="U26" s="426"/>
      <c r="V26" s="444"/>
      <c r="W26" s="444"/>
      <c r="X26" s="444"/>
      <c r="Y26" s="421"/>
      <c r="Z26" s="421"/>
      <c r="AA26" s="447"/>
      <c r="AB26" s="446"/>
      <c r="AC26" s="421"/>
      <c r="AD26" s="421"/>
      <c r="AE26" s="421"/>
      <c r="AF26" s="421"/>
      <c r="AG26" s="421"/>
      <c r="AH26" s="421"/>
      <c r="AI26" s="447"/>
      <c r="AJ26" s="446"/>
      <c r="AK26" s="421"/>
      <c r="AL26" s="421"/>
      <c r="AM26" s="421"/>
      <c r="AN26" s="874"/>
      <c r="AO26" s="447"/>
      <c r="AP26" s="446"/>
      <c r="AQ26" s="421"/>
      <c r="AR26" s="421"/>
      <c r="AS26" s="421"/>
      <c r="AT26" s="421"/>
      <c r="AU26" s="874"/>
      <c r="AV26" s="447"/>
      <c r="AW26" s="403"/>
      <c r="AX26" s="404"/>
      <c r="AY26" s="404"/>
      <c r="AZ26" s="404"/>
      <c r="BA26" s="404"/>
      <c r="BB26" s="404"/>
      <c r="BC26" s="404"/>
      <c r="BD26" s="407"/>
      <c r="BE26" s="403"/>
      <c r="BF26" s="404"/>
      <c r="BG26" s="404"/>
      <c r="BH26" s="404"/>
      <c r="BI26" s="404"/>
      <c r="BJ26" s="404"/>
      <c r="BK26" s="404"/>
      <c r="BL26" s="407"/>
      <c r="BM26" s="404"/>
    </row>
    <row r="27" spans="1:65" ht="11.25" customHeight="1" x14ac:dyDescent="0.2">
      <c r="A27" s="134" t="s">
        <v>258</v>
      </c>
      <c r="B27">
        <v>5</v>
      </c>
      <c r="C27" s="134" t="s">
        <v>200</v>
      </c>
      <c r="D27"/>
      <c r="E27"/>
      <c r="F27">
        <v>21</v>
      </c>
      <c r="G27" s="134"/>
      <c r="H27" t="s">
        <v>201</v>
      </c>
      <c r="I27" t="s">
        <v>202</v>
      </c>
      <c r="J27" t="s">
        <v>102</v>
      </c>
      <c r="K27" t="s">
        <v>203</v>
      </c>
      <c r="M27" s="163">
        <v>0.55208333333333337</v>
      </c>
      <c r="N27" s="426"/>
      <c r="O27" s="444"/>
      <c r="P27" s="444"/>
      <c r="Q27" s="444"/>
      <c r="R27" s="444"/>
      <c r="S27" s="444"/>
      <c r="T27" s="448"/>
      <c r="U27" s="426"/>
      <c r="V27" s="444"/>
      <c r="W27" s="444"/>
      <c r="X27" s="444"/>
      <c r="Y27" s="421"/>
      <c r="Z27" s="421"/>
      <c r="AA27" s="448"/>
      <c r="AB27" s="446"/>
      <c r="AC27" s="421"/>
      <c r="AD27" s="421"/>
      <c r="AE27" s="421"/>
      <c r="AF27" s="421"/>
      <c r="AG27" s="421"/>
      <c r="AH27" s="421"/>
      <c r="AI27" s="448"/>
      <c r="AJ27" s="446"/>
      <c r="AK27" s="421"/>
      <c r="AL27" s="421"/>
      <c r="AM27" s="421"/>
      <c r="AN27" s="874"/>
      <c r="AO27" s="448"/>
      <c r="AP27" s="446"/>
      <c r="AQ27" s="421"/>
      <c r="AR27" s="421"/>
      <c r="AS27" s="421"/>
      <c r="AT27" s="421"/>
      <c r="AU27" s="874"/>
      <c r="AV27" s="448"/>
      <c r="AW27" s="403"/>
      <c r="AX27" s="404"/>
      <c r="AY27" s="404"/>
      <c r="AZ27" s="404"/>
      <c r="BA27" s="404"/>
      <c r="BB27" s="404"/>
      <c r="BC27" s="404"/>
      <c r="BD27" s="407"/>
      <c r="BE27" s="403"/>
      <c r="BF27" s="404"/>
      <c r="BG27" s="404"/>
      <c r="BH27" s="404"/>
      <c r="BI27" s="404"/>
      <c r="BJ27" s="404"/>
      <c r="BK27" s="404"/>
      <c r="BL27" s="407"/>
      <c r="BM27" s="404"/>
    </row>
    <row r="28" spans="1:65" ht="11.25" customHeight="1" x14ac:dyDescent="0.2">
      <c r="A28" s="134" t="s">
        <v>258</v>
      </c>
      <c r="B28">
        <v>5</v>
      </c>
      <c r="C28" s="134" t="s">
        <v>209</v>
      </c>
      <c r="D28"/>
      <c r="E28"/>
      <c r="F28">
        <v>21</v>
      </c>
      <c r="G28" s="134"/>
      <c r="H28" t="s">
        <v>210</v>
      </c>
      <c r="I28" t="s">
        <v>101</v>
      </c>
      <c r="J28" t="s">
        <v>102</v>
      </c>
      <c r="K28" t="s">
        <v>103</v>
      </c>
      <c r="M28" s="163">
        <v>0.5625</v>
      </c>
      <c r="N28" s="426"/>
      <c r="O28" s="444"/>
      <c r="P28" s="444"/>
      <c r="Q28" s="444"/>
      <c r="R28" s="444"/>
      <c r="S28" s="444"/>
      <c r="T28" s="447"/>
      <c r="U28" s="426"/>
      <c r="V28" s="444"/>
      <c r="W28" s="444"/>
      <c r="X28" s="444"/>
      <c r="Y28" s="421"/>
      <c r="Z28" s="421"/>
      <c r="AA28" s="447"/>
      <c r="AB28" s="446"/>
      <c r="AC28" s="421"/>
      <c r="AD28" s="421"/>
      <c r="AE28" s="421"/>
      <c r="AF28" s="421"/>
      <c r="AG28" s="421"/>
      <c r="AH28" s="421"/>
      <c r="AI28" s="447"/>
      <c r="AJ28" s="446"/>
      <c r="AK28" s="421"/>
      <c r="AL28" s="421"/>
      <c r="AM28" s="421"/>
      <c r="AN28" s="874"/>
      <c r="AO28" s="447"/>
      <c r="AP28" s="446"/>
      <c r="AQ28" s="421"/>
      <c r="AR28" s="421"/>
      <c r="AS28" s="421"/>
      <c r="AT28" s="421"/>
      <c r="AU28" s="874"/>
      <c r="AV28" s="447"/>
      <c r="AW28" s="403"/>
      <c r="AX28" s="404"/>
      <c r="AY28" s="404"/>
      <c r="AZ28" s="404"/>
      <c r="BA28" s="404"/>
      <c r="BB28" s="404"/>
      <c r="BC28" s="404"/>
      <c r="BD28" s="407"/>
      <c r="BE28" s="403"/>
      <c r="BF28" s="404"/>
      <c r="BG28" s="404"/>
      <c r="BH28" s="404"/>
      <c r="BI28" s="404"/>
      <c r="BJ28" s="404"/>
      <c r="BK28" s="404"/>
      <c r="BL28" s="407"/>
      <c r="BM28" s="404"/>
    </row>
    <row r="29" spans="1:65" ht="11.25" customHeight="1" x14ac:dyDescent="0.2">
      <c r="A29" s="134" t="s">
        <v>258</v>
      </c>
      <c r="B29">
        <v>6</v>
      </c>
      <c r="C29" s="134" t="s">
        <v>216</v>
      </c>
      <c r="D29"/>
      <c r="E29"/>
      <c r="F29">
        <v>24</v>
      </c>
      <c r="G29" s="134"/>
      <c r="H29" t="s">
        <v>201</v>
      </c>
      <c r="I29" t="s">
        <v>202</v>
      </c>
      <c r="J29" t="s">
        <v>102</v>
      </c>
      <c r="K29" t="s">
        <v>203</v>
      </c>
      <c r="M29" s="163">
        <v>0.57291666666666663</v>
      </c>
      <c r="N29" s="426"/>
      <c r="O29" s="444"/>
      <c r="P29" s="444"/>
      <c r="Q29" s="444"/>
      <c r="R29" s="444"/>
      <c r="S29" s="444"/>
      <c r="T29" s="447"/>
      <c r="U29" s="426"/>
      <c r="V29" s="444"/>
      <c r="W29" s="444"/>
      <c r="X29" s="444"/>
      <c r="Y29" s="421"/>
      <c r="Z29" s="421"/>
      <c r="AA29" s="447"/>
      <c r="AB29" s="446"/>
      <c r="AC29" s="421"/>
      <c r="AD29" s="421"/>
      <c r="AE29" s="421"/>
      <c r="AF29" s="421"/>
      <c r="AG29" s="421"/>
      <c r="AH29" s="421"/>
      <c r="AI29" s="447"/>
      <c r="AJ29" s="446"/>
      <c r="AK29" s="421"/>
      <c r="AL29" s="421"/>
      <c r="AM29" s="421"/>
      <c r="AN29" s="874"/>
      <c r="AO29" s="447"/>
      <c r="AP29" s="446"/>
      <c r="AQ29" s="421"/>
      <c r="AR29" s="421"/>
      <c r="AS29" s="421"/>
      <c r="AT29" s="421"/>
      <c r="AU29" s="874"/>
      <c r="AV29" s="447"/>
      <c r="AW29" s="403"/>
      <c r="AX29" s="404"/>
      <c r="AY29" s="404"/>
      <c r="AZ29" s="404"/>
      <c r="BA29" s="404"/>
      <c r="BB29" s="404"/>
      <c r="BC29" s="404"/>
      <c r="BD29" s="407"/>
      <c r="BE29" s="403"/>
      <c r="BF29" s="404"/>
      <c r="BG29" s="404"/>
      <c r="BH29" s="404"/>
      <c r="BI29" s="404"/>
      <c r="BJ29" s="404"/>
      <c r="BK29" s="404"/>
      <c r="BL29" s="407"/>
      <c r="BM29" s="404"/>
    </row>
    <row r="30" spans="1:65" ht="11.25" customHeight="1" x14ac:dyDescent="0.2">
      <c r="A30" s="134" t="s">
        <v>258</v>
      </c>
      <c r="B30">
        <v>6</v>
      </c>
      <c r="C30" s="134" t="s">
        <v>231</v>
      </c>
      <c r="D30"/>
      <c r="E30"/>
      <c r="F30">
        <v>24</v>
      </c>
      <c r="G30" s="134"/>
      <c r="H30" t="s">
        <v>220</v>
      </c>
      <c r="I30" t="s">
        <v>101</v>
      </c>
      <c r="J30" t="s">
        <v>102</v>
      </c>
      <c r="K30" t="s">
        <v>993</v>
      </c>
      <c r="M30" s="163">
        <v>0.58333333333333337</v>
      </c>
      <c r="N30" s="426"/>
      <c r="O30" s="444"/>
      <c r="P30" s="444"/>
      <c r="Q30" s="444"/>
      <c r="R30" s="444"/>
      <c r="S30" s="444"/>
      <c r="T30" s="447"/>
      <c r="U30" s="426"/>
      <c r="V30" s="444"/>
      <c r="W30" s="444"/>
      <c r="X30" s="444"/>
      <c r="Y30" s="421"/>
      <c r="Z30" s="421"/>
      <c r="AA30" s="447"/>
      <c r="AB30" s="446"/>
      <c r="AC30" s="421"/>
      <c r="AD30" s="421"/>
      <c r="AE30" s="421"/>
      <c r="AF30" s="421"/>
      <c r="AG30" s="421"/>
      <c r="AH30" s="421"/>
      <c r="AI30" s="447"/>
      <c r="AJ30" s="446"/>
      <c r="AK30" s="421"/>
      <c r="AL30" s="421"/>
      <c r="AM30" s="421"/>
      <c r="AN30" s="874"/>
      <c r="AO30" s="447"/>
      <c r="AP30" s="446"/>
      <c r="AQ30" s="421"/>
      <c r="AR30" s="421"/>
      <c r="AS30" s="421"/>
      <c r="AT30" s="421"/>
      <c r="AU30" s="874"/>
      <c r="AV30" s="447"/>
      <c r="AW30" s="403"/>
      <c r="AX30" s="404"/>
      <c r="AY30" s="404"/>
      <c r="AZ30" s="404"/>
      <c r="BA30" s="404"/>
      <c r="BB30" s="404"/>
      <c r="BC30" s="404"/>
      <c r="BD30" s="407"/>
      <c r="BE30" s="403"/>
      <c r="BF30" s="404"/>
      <c r="BG30" s="404"/>
      <c r="BH30" s="404"/>
      <c r="BI30" s="404"/>
      <c r="BJ30" s="404"/>
      <c r="BK30" s="404"/>
      <c r="BL30" s="407"/>
      <c r="BM30" s="404"/>
    </row>
    <row r="31" spans="1:65" ht="11.25" customHeight="1" x14ac:dyDescent="0.2">
      <c r="A31" s="134" t="s">
        <v>258</v>
      </c>
      <c r="B31">
        <v>10</v>
      </c>
      <c r="C31" s="134" t="s">
        <v>244</v>
      </c>
      <c r="D31"/>
      <c r="E31"/>
      <c r="F31">
        <v>5</v>
      </c>
      <c r="G31" s="134"/>
      <c r="H31" s="100" t="s">
        <v>100</v>
      </c>
      <c r="I31" t="s">
        <v>101</v>
      </c>
      <c r="J31" t="s">
        <v>102</v>
      </c>
      <c r="K31" t="s">
        <v>103</v>
      </c>
      <c r="M31" s="163">
        <v>0.59375</v>
      </c>
      <c r="N31" s="426"/>
      <c r="O31" s="444"/>
      <c r="P31" s="444"/>
      <c r="Q31" s="444"/>
      <c r="R31" s="444"/>
      <c r="S31" s="444"/>
      <c r="T31" s="447"/>
      <c r="U31" s="426"/>
      <c r="V31" s="444"/>
      <c r="W31" s="444"/>
      <c r="X31" s="444"/>
      <c r="Y31" s="421"/>
      <c r="Z31" s="421"/>
      <c r="AA31" s="447"/>
      <c r="AB31" s="446"/>
      <c r="AC31" s="421"/>
      <c r="AD31" s="421"/>
      <c r="AE31" s="421"/>
      <c r="AF31" s="421"/>
      <c r="AG31" s="421"/>
      <c r="AH31" s="421"/>
      <c r="AI31" s="447"/>
      <c r="AJ31" s="446"/>
      <c r="AK31" s="421"/>
      <c r="AL31" s="421"/>
      <c r="AM31" s="421"/>
      <c r="AN31" s="874"/>
      <c r="AO31" s="447"/>
      <c r="AP31" s="446"/>
      <c r="AQ31" s="421"/>
      <c r="AR31" s="421"/>
      <c r="AS31" s="421"/>
      <c r="AT31" s="421"/>
      <c r="AU31" s="874"/>
      <c r="AV31" s="447"/>
      <c r="AW31" s="403"/>
      <c r="AX31" s="404"/>
      <c r="AY31" s="404"/>
      <c r="AZ31" s="404"/>
      <c r="BA31" s="404"/>
      <c r="BB31" s="404"/>
      <c r="BC31" s="404"/>
      <c r="BD31" s="407"/>
      <c r="BE31" s="403"/>
      <c r="BF31" s="404"/>
      <c r="BG31" s="404"/>
      <c r="BH31" s="404"/>
      <c r="BI31" s="404"/>
      <c r="BJ31" s="404"/>
      <c r="BK31" s="404"/>
      <c r="BL31" s="407"/>
      <c r="BM31" s="404"/>
    </row>
    <row r="32" spans="1:65" ht="11.25" customHeight="1" x14ac:dyDescent="0.2">
      <c r="A32" s="134" t="s">
        <v>258</v>
      </c>
      <c r="B32">
        <v>10</v>
      </c>
      <c r="C32" s="134" t="s">
        <v>245</v>
      </c>
      <c r="D32"/>
      <c r="E32"/>
      <c r="F32">
        <v>5</v>
      </c>
      <c r="G32" s="134"/>
      <c r="H32" t="s">
        <v>201</v>
      </c>
      <c r="I32" t="s">
        <v>202</v>
      </c>
      <c r="J32" t="s">
        <v>102</v>
      </c>
      <c r="K32" t="s">
        <v>203</v>
      </c>
      <c r="M32" s="163">
        <v>0.60416666666666663</v>
      </c>
      <c r="N32" s="426"/>
      <c r="O32" s="444"/>
      <c r="P32" s="444"/>
      <c r="Q32" s="444"/>
      <c r="R32" s="444"/>
      <c r="S32" s="444"/>
      <c r="T32" s="447"/>
      <c r="U32" s="426"/>
      <c r="V32" s="444"/>
      <c r="W32" s="444"/>
      <c r="X32" s="444"/>
      <c r="Y32" s="421"/>
      <c r="Z32" s="421"/>
      <c r="AA32" s="447"/>
      <c r="AB32" s="446"/>
      <c r="AC32" s="421"/>
      <c r="AD32" s="421"/>
      <c r="AE32" s="421"/>
      <c r="AF32" s="421"/>
      <c r="AG32" s="421"/>
      <c r="AH32" s="421"/>
      <c r="AI32" s="447"/>
      <c r="AJ32" s="446"/>
      <c r="AK32" s="421"/>
      <c r="AL32" s="421"/>
      <c r="AM32" s="421"/>
      <c r="AN32" s="874"/>
      <c r="AO32" s="447"/>
      <c r="AP32" s="446"/>
      <c r="AQ32" s="421"/>
      <c r="AR32" s="421"/>
      <c r="AS32" s="421"/>
      <c r="AT32" s="421"/>
      <c r="AU32" s="874"/>
      <c r="AV32" s="447"/>
      <c r="AW32" s="403"/>
      <c r="AX32" s="404"/>
      <c r="AY32" s="404"/>
      <c r="AZ32" s="404"/>
      <c r="BA32" s="404"/>
      <c r="BB32" s="404"/>
      <c r="BC32" s="404"/>
      <c r="BD32" s="407"/>
      <c r="BE32" s="403"/>
      <c r="BF32" s="404"/>
      <c r="BG32" s="404"/>
      <c r="BH32" s="404"/>
      <c r="BI32" s="404"/>
      <c r="BJ32" s="404"/>
      <c r="BK32" s="404"/>
      <c r="BL32" s="407"/>
      <c r="BM32" s="404"/>
    </row>
    <row r="33" spans="1:65" ht="11.25" customHeight="1" x14ac:dyDescent="0.15">
      <c r="G33" s="252"/>
      <c r="M33" s="163">
        <v>0.61458333333333337</v>
      </c>
      <c r="N33" s="426"/>
      <c r="O33" s="444"/>
      <c r="P33" s="444"/>
      <c r="Q33" s="444"/>
      <c r="R33" s="444"/>
      <c r="S33" s="444"/>
      <c r="T33" s="447"/>
      <c r="U33" s="426"/>
      <c r="V33" s="444"/>
      <c r="W33" s="444"/>
      <c r="X33" s="444"/>
      <c r="Y33" s="421"/>
      <c r="Z33" s="421"/>
      <c r="AA33" s="447"/>
      <c r="AB33" s="446"/>
      <c r="AC33" s="421"/>
      <c r="AD33" s="421"/>
      <c r="AE33" s="421"/>
      <c r="AF33" s="421"/>
      <c r="AG33" s="421"/>
      <c r="AH33" s="421"/>
      <c r="AI33" s="447"/>
      <c r="AJ33" s="446"/>
      <c r="AK33" s="421"/>
      <c r="AL33" s="421"/>
      <c r="AM33" s="421"/>
      <c r="AN33" s="874"/>
      <c r="AO33" s="447"/>
      <c r="AP33" s="446"/>
      <c r="AQ33" s="421"/>
      <c r="AR33" s="421"/>
      <c r="AS33" s="421"/>
      <c r="AT33" s="421"/>
      <c r="AU33" s="874"/>
      <c r="AV33" s="447"/>
      <c r="AW33" s="403"/>
      <c r="AX33" s="404"/>
      <c r="AY33" s="404"/>
      <c r="AZ33" s="404"/>
      <c r="BA33" s="404"/>
      <c r="BB33" s="404"/>
      <c r="BC33" s="404"/>
      <c r="BD33" s="407"/>
      <c r="BE33" s="403"/>
      <c r="BF33" s="404"/>
      <c r="BG33" s="404"/>
      <c r="BH33" s="404"/>
      <c r="BI33" s="404"/>
      <c r="BJ33" s="404"/>
      <c r="BK33" s="404"/>
      <c r="BL33" s="407"/>
      <c r="BM33" s="404"/>
    </row>
    <row r="34" spans="1:65" ht="11.25" customHeight="1" x14ac:dyDescent="0.15">
      <c r="G34" s="252"/>
      <c r="M34" s="163">
        <v>0.625</v>
      </c>
      <c r="N34" s="426"/>
      <c r="O34" s="444"/>
      <c r="P34" s="444"/>
      <c r="Q34" s="444"/>
      <c r="R34" s="444"/>
      <c r="S34" s="444"/>
      <c r="T34" s="411"/>
      <c r="U34" s="426"/>
      <c r="V34" s="444"/>
      <c r="W34" s="444"/>
      <c r="X34" s="444"/>
      <c r="Y34" s="421"/>
      <c r="Z34" s="421"/>
      <c r="AA34" s="411"/>
      <c r="AB34" s="446"/>
      <c r="AC34" s="421"/>
      <c r="AD34" s="421"/>
      <c r="AE34" s="421"/>
      <c r="AF34" s="421"/>
      <c r="AG34" s="421"/>
      <c r="AH34" s="421"/>
      <c r="AI34" s="411"/>
      <c r="AJ34" s="446"/>
      <c r="AK34" s="421"/>
      <c r="AL34" s="421"/>
      <c r="AM34" s="421"/>
      <c r="AN34" s="874"/>
      <c r="AO34" s="411"/>
      <c r="AP34" s="446"/>
      <c r="AQ34" s="421"/>
      <c r="AR34" s="421"/>
      <c r="AS34" s="421"/>
      <c r="AT34" s="421"/>
      <c r="AU34" s="874"/>
      <c r="AV34" s="411"/>
      <c r="AW34" s="403"/>
      <c r="AX34" s="404"/>
      <c r="AY34" s="404"/>
      <c r="AZ34" s="404"/>
      <c r="BA34" s="404"/>
      <c r="BB34" s="404"/>
      <c r="BC34" s="404"/>
      <c r="BD34" s="407"/>
      <c r="BE34" s="403"/>
      <c r="BF34" s="404"/>
      <c r="BG34" s="404"/>
      <c r="BH34" s="404"/>
      <c r="BI34" s="404"/>
      <c r="BJ34" s="404"/>
      <c r="BK34" s="404"/>
      <c r="BL34" s="407"/>
      <c r="BM34" s="404"/>
    </row>
    <row r="35" spans="1:65" ht="11.25" customHeight="1" x14ac:dyDescent="0.15">
      <c r="M35" s="163">
        <v>0.63541666666666663</v>
      </c>
      <c r="N35" s="426"/>
      <c r="O35" s="444"/>
      <c r="P35" s="444"/>
      <c r="Q35" s="444"/>
      <c r="R35" s="444"/>
      <c r="S35" s="444"/>
      <c r="T35" s="411"/>
      <c r="U35" s="426"/>
      <c r="V35" s="444"/>
      <c r="W35" s="444"/>
      <c r="X35" s="444"/>
      <c r="Y35" s="421"/>
      <c r="Z35" s="421"/>
      <c r="AA35" s="411"/>
      <c r="AB35" s="446"/>
      <c r="AC35" s="421"/>
      <c r="AD35" s="421"/>
      <c r="AE35" s="421"/>
      <c r="AF35" s="421"/>
      <c r="AG35" s="421"/>
      <c r="AH35" s="421"/>
      <c r="AI35" s="411"/>
      <c r="AJ35" s="446"/>
      <c r="AK35" s="421"/>
      <c r="AL35" s="421"/>
      <c r="AM35" s="421"/>
      <c r="AN35" s="874"/>
      <c r="AO35" s="411"/>
      <c r="AP35" s="446"/>
      <c r="AQ35" s="421"/>
      <c r="AR35" s="421"/>
      <c r="AS35" s="421"/>
      <c r="AT35" s="421"/>
      <c r="AU35" s="874"/>
      <c r="AV35" s="411"/>
      <c r="AW35" s="403"/>
      <c r="AX35" s="404"/>
      <c r="AY35" s="404"/>
      <c r="AZ35" s="404"/>
      <c r="BA35" s="404"/>
      <c r="BB35" s="404"/>
      <c r="BC35" s="404"/>
      <c r="BD35" s="407"/>
      <c r="BE35" s="403"/>
      <c r="BF35" s="404"/>
      <c r="BG35" s="404"/>
      <c r="BH35" s="404"/>
      <c r="BI35" s="404"/>
      <c r="BJ35" s="404"/>
      <c r="BK35" s="404"/>
      <c r="BL35" s="407"/>
      <c r="BM35" s="404"/>
    </row>
    <row r="36" spans="1:65" ht="11.25" customHeight="1" x14ac:dyDescent="0.15">
      <c r="M36" s="163">
        <v>0.64583333333333337</v>
      </c>
      <c r="N36" s="426"/>
      <c r="O36" s="444"/>
      <c r="P36" s="444"/>
      <c r="Q36" s="444"/>
      <c r="R36" s="444"/>
      <c r="S36" s="444"/>
      <c r="T36" s="447"/>
      <c r="U36" s="426"/>
      <c r="V36" s="444"/>
      <c r="W36" s="444"/>
      <c r="X36" s="444"/>
      <c r="Y36" s="421"/>
      <c r="Z36" s="421"/>
      <c r="AA36" s="447"/>
      <c r="AB36" s="446"/>
      <c r="AC36" s="421"/>
      <c r="AD36" s="421"/>
      <c r="AE36" s="421"/>
      <c r="AF36" s="421"/>
      <c r="AG36" s="421"/>
      <c r="AH36" s="421"/>
      <c r="AI36" s="447"/>
      <c r="AJ36" s="446"/>
      <c r="AK36" s="421"/>
      <c r="AL36" s="421"/>
      <c r="AM36" s="421"/>
      <c r="AN36" s="874"/>
      <c r="AO36" s="447"/>
      <c r="AP36" s="446"/>
      <c r="AQ36" s="421"/>
      <c r="AR36" s="421"/>
      <c r="AS36" s="421"/>
      <c r="AT36" s="421"/>
      <c r="AU36" s="874"/>
      <c r="AV36" s="447"/>
      <c r="AW36" s="403"/>
      <c r="AX36" s="404"/>
      <c r="AY36" s="404"/>
      <c r="AZ36" s="404"/>
      <c r="BA36" s="404"/>
      <c r="BB36" s="404"/>
      <c r="BC36" s="404"/>
      <c r="BD36" s="407"/>
      <c r="BE36" s="403"/>
      <c r="BF36" s="404"/>
      <c r="BG36" s="404"/>
      <c r="BH36" s="404"/>
      <c r="BI36" s="404"/>
      <c r="BJ36" s="404"/>
      <c r="BK36" s="404"/>
      <c r="BL36" s="407"/>
      <c r="BM36" s="404"/>
    </row>
    <row r="37" spans="1:65" ht="11.25" customHeight="1" x14ac:dyDescent="0.2">
      <c r="A37" s="252"/>
      <c r="B37" s="252"/>
      <c r="C37" s="871"/>
      <c r="D37" s="252"/>
      <c r="E37" s="252"/>
      <c r="F37" s="252"/>
      <c r="G37" s="252"/>
      <c r="H37" s="252"/>
      <c r="I37" s="252"/>
      <c r="J37" s="252"/>
      <c r="K37" s="252"/>
      <c r="M37" s="163">
        <v>0.65625</v>
      </c>
      <c r="N37" s="426"/>
      <c r="O37" s="444"/>
      <c r="P37" s="444"/>
      <c r="Q37" s="444"/>
      <c r="R37" s="444"/>
      <c r="S37" s="444"/>
      <c r="T37" s="447"/>
      <c r="U37" s="426"/>
      <c r="V37" s="444"/>
      <c r="W37" s="444"/>
      <c r="X37" s="444"/>
      <c r="Y37" s="421"/>
      <c r="Z37" s="421"/>
      <c r="AA37" s="447"/>
      <c r="AB37" s="446"/>
      <c r="AC37" s="421"/>
      <c r="AD37" s="421"/>
      <c r="AE37" s="421"/>
      <c r="AF37" s="421"/>
      <c r="AG37" s="421"/>
      <c r="AH37" s="421"/>
      <c r="AI37" s="447"/>
      <c r="AJ37" s="446"/>
      <c r="AK37" s="421"/>
      <c r="AL37" s="421"/>
      <c r="AM37" s="421"/>
      <c r="AN37" s="874"/>
      <c r="AO37" s="447"/>
      <c r="AP37" s="446"/>
      <c r="AQ37" s="421"/>
      <c r="AR37" s="421"/>
      <c r="AS37" s="421"/>
      <c r="AT37" s="421"/>
      <c r="AU37" s="874"/>
      <c r="AV37" s="447"/>
      <c r="AW37" s="403"/>
      <c r="AX37" s="404"/>
      <c r="AY37" s="404"/>
      <c r="AZ37" s="404"/>
      <c r="BA37" s="404"/>
      <c r="BB37" s="404"/>
      <c r="BC37" s="404"/>
      <c r="BD37" s="407"/>
      <c r="BE37" s="403"/>
      <c r="BF37" s="404"/>
      <c r="BG37" s="404"/>
      <c r="BH37" s="404"/>
      <c r="BI37" s="404"/>
      <c r="BJ37" s="404"/>
      <c r="BK37" s="404"/>
      <c r="BL37" s="407"/>
      <c r="BM37" s="404"/>
    </row>
    <row r="38" spans="1:65" ht="11.25" customHeight="1" x14ac:dyDescent="0.15">
      <c r="A38" s="252"/>
      <c r="B38" s="252"/>
      <c r="C38" s="252"/>
      <c r="D38" s="252"/>
      <c r="E38" s="252"/>
      <c r="F38" s="252"/>
      <c r="G38" s="252"/>
      <c r="H38" s="252"/>
      <c r="I38" s="252"/>
      <c r="J38" s="252"/>
      <c r="K38" s="252"/>
      <c r="M38" s="163">
        <v>0.66666666666666663</v>
      </c>
      <c r="N38" s="426"/>
      <c r="O38" s="444"/>
      <c r="P38" s="444"/>
      <c r="Q38" s="444"/>
      <c r="R38" s="444"/>
      <c r="S38" s="444"/>
      <c r="T38" s="447"/>
      <c r="U38" s="426"/>
      <c r="V38" s="444"/>
      <c r="W38" s="444"/>
      <c r="X38" s="444"/>
      <c r="Y38" s="421"/>
      <c r="Z38" s="421"/>
      <c r="AA38" s="447"/>
      <c r="AB38" s="446"/>
      <c r="AC38" s="421"/>
      <c r="AD38" s="421"/>
      <c r="AE38" s="421"/>
      <c r="AF38" s="421"/>
      <c r="AG38" s="421"/>
      <c r="AH38" s="421"/>
      <c r="AI38" s="447"/>
      <c r="AJ38" s="446"/>
      <c r="AK38" s="421"/>
      <c r="AL38" s="421"/>
      <c r="AM38" s="421"/>
      <c r="AN38" s="874"/>
      <c r="AO38" s="447"/>
      <c r="AP38" s="446"/>
      <c r="AQ38" s="421"/>
      <c r="AR38" s="421"/>
      <c r="AS38" s="421"/>
      <c r="AT38" s="421"/>
      <c r="AU38" s="874"/>
      <c r="AV38" s="447"/>
      <c r="AW38" s="403"/>
      <c r="AX38" s="404"/>
      <c r="AY38" s="404"/>
      <c r="AZ38" s="404"/>
      <c r="BA38" s="404"/>
      <c r="BB38" s="404"/>
      <c r="BC38" s="404"/>
      <c r="BD38" s="407"/>
      <c r="BE38" s="403"/>
      <c r="BF38" s="404"/>
      <c r="BG38" s="404"/>
      <c r="BH38" s="404"/>
      <c r="BI38" s="404"/>
      <c r="BJ38" s="404"/>
      <c r="BK38" s="404"/>
      <c r="BL38" s="407"/>
      <c r="BM38" s="404"/>
    </row>
    <row r="39" spans="1:65" ht="11.25" customHeight="1" x14ac:dyDescent="0.15">
      <c r="A39" s="252"/>
      <c r="B39" s="252"/>
      <c r="C39" s="252"/>
      <c r="D39" s="252"/>
      <c r="E39" s="252"/>
      <c r="F39" s="252"/>
      <c r="G39" s="252"/>
      <c r="H39" s="252"/>
      <c r="I39" s="252"/>
      <c r="J39" s="252"/>
      <c r="K39" s="252"/>
      <c r="M39" s="163">
        <v>0.67708333333333337</v>
      </c>
      <c r="N39" s="426"/>
      <c r="O39" s="444"/>
      <c r="P39" s="444"/>
      <c r="Q39" s="444"/>
      <c r="R39" s="444"/>
      <c r="S39" s="444"/>
      <c r="T39" s="447"/>
      <c r="U39" s="426"/>
      <c r="V39" s="444"/>
      <c r="W39" s="444"/>
      <c r="X39" s="444"/>
      <c r="Y39" s="421"/>
      <c r="Z39" s="421"/>
      <c r="AA39" s="447"/>
      <c r="AB39" s="446"/>
      <c r="AC39" s="421"/>
      <c r="AD39" s="421"/>
      <c r="AE39" s="421"/>
      <c r="AF39" s="421"/>
      <c r="AG39" s="421"/>
      <c r="AH39" s="421"/>
      <c r="AI39" s="447"/>
      <c r="AJ39" s="446"/>
      <c r="AK39" s="421"/>
      <c r="AL39" s="421"/>
      <c r="AM39" s="421"/>
      <c r="AN39" s="874"/>
      <c r="AO39" s="447"/>
      <c r="AP39" s="446"/>
      <c r="AQ39" s="421"/>
      <c r="AR39" s="421"/>
      <c r="AS39" s="421"/>
      <c r="AT39" s="421"/>
      <c r="AU39" s="874"/>
      <c r="AV39" s="447"/>
      <c r="AW39" s="403"/>
      <c r="AX39" s="404"/>
      <c r="AY39" s="404"/>
      <c r="AZ39" s="404"/>
      <c r="BA39" s="404"/>
      <c r="BB39" s="404"/>
      <c r="BC39" s="404"/>
      <c r="BD39" s="407"/>
      <c r="BE39" s="403"/>
      <c r="BF39" s="404"/>
      <c r="BG39" s="404"/>
      <c r="BH39" s="404"/>
      <c r="BI39" s="404"/>
      <c r="BJ39" s="404"/>
      <c r="BK39" s="404"/>
      <c r="BL39" s="407"/>
      <c r="BM39" s="404"/>
    </row>
    <row r="40" spans="1:65" ht="11.25" customHeight="1" x14ac:dyDescent="0.15">
      <c r="A40" s="252"/>
      <c r="B40" s="252"/>
      <c r="C40" s="252"/>
      <c r="D40" s="252"/>
      <c r="E40" s="252"/>
      <c r="F40" s="252"/>
      <c r="G40" s="252"/>
      <c r="H40" s="252"/>
      <c r="I40" s="252"/>
      <c r="J40" s="252"/>
      <c r="K40" s="252"/>
      <c r="M40" s="163">
        <v>0.6875</v>
      </c>
      <c r="N40" s="426"/>
      <c r="O40" s="444"/>
      <c r="P40" s="444"/>
      <c r="Q40" s="444"/>
      <c r="R40" s="444"/>
      <c r="S40" s="444"/>
      <c r="T40" s="447"/>
      <c r="U40" s="426"/>
      <c r="V40" s="444"/>
      <c r="W40" s="444"/>
      <c r="X40" s="444"/>
      <c r="Y40" s="421"/>
      <c r="Z40" s="421"/>
      <c r="AA40" s="447"/>
      <c r="AB40" s="446"/>
      <c r="AC40" s="421"/>
      <c r="AD40" s="421"/>
      <c r="AE40" s="421"/>
      <c r="AF40" s="421"/>
      <c r="AG40" s="421"/>
      <c r="AH40" s="421"/>
      <c r="AI40" s="447"/>
      <c r="AJ40" s="446"/>
      <c r="AK40" s="421"/>
      <c r="AL40" s="421"/>
      <c r="AM40" s="421"/>
      <c r="AN40" s="874"/>
      <c r="AO40" s="447"/>
      <c r="AP40" s="446"/>
      <c r="AQ40" s="421"/>
      <c r="AR40" s="421"/>
      <c r="AS40" s="421"/>
      <c r="AT40" s="421"/>
      <c r="AU40" s="874"/>
      <c r="AV40" s="447"/>
      <c r="AW40" s="403"/>
      <c r="AX40" s="404"/>
      <c r="AY40" s="404"/>
      <c r="AZ40" s="404"/>
      <c r="BA40" s="404"/>
      <c r="BB40" s="404"/>
      <c r="BC40" s="404"/>
      <c r="BD40" s="407"/>
      <c r="BE40" s="403"/>
      <c r="BF40" s="404"/>
      <c r="BG40" s="404"/>
      <c r="BH40" s="404"/>
      <c r="BI40" s="404"/>
      <c r="BJ40" s="404"/>
      <c r="BK40" s="404"/>
      <c r="BL40" s="407"/>
      <c r="BM40" s="404"/>
    </row>
    <row r="41" spans="1:65" ht="11.25" customHeight="1" x14ac:dyDescent="0.15">
      <c r="A41" s="252"/>
      <c r="B41" s="252"/>
      <c r="C41" s="252"/>
      <c r="D41" s="252"/>
      <c r="E41" s="252"/>
      <c r="F41" s="252"/>
      <c r="G41" s="252"/>
      <c r="H41" s="252"/>
      <c r="I41" s="252"/>
      <c r="J41" s="252"/>
      <c r="K41" s="252"/>
      <c r="M41" s="367">
        <v>0.69791666666666663</v>
      </c>
      <c r="N41" s="426"/>
      <c r="O41" s="444"/>
      <c r="P41" s="444"/>
      <c r="Q41" s="444"/>
      <c r="R41" s="444"/>
      <c r="S41" s="444"/>
      <c r="T41" s="447"/>
      <c r="U41" s="426"/>
      <c r="V41" s="444"/>
      <c r="W41" s="444"/>
      <c r="X41" s="444"/>
      <c r="Y41" s="421"/>
      <c r="Z41" s="421"/>
      <c r="AA41" s="447"/>
      <c r="AB41" s="446"/>
      <c r="AC41" s="421"/>
      <c r="AD41" s="421"/>
      <c r="AE41" s="421"/>
      <c r="AF41" s="421"/>
      <c r="AG41" s="421"/>
      <c r="AH41" s="421"/>
      <c r="AI41" s="447"/>
      <c r="AJ41" s="446"/>
      <c r="AK41" s="421"/>
      <c r="AL41" s="421"/>
      <c r="AM41" s="421"/>
      <c r="AN41" s="874"/>
      <c r="AO41" s="447"/>
      <c r="AP41" s="446"/>
      <c r="AQ41" s="421"/>
      <c r="AR41" s="421"/>
      <c r="AS41" s="421"/>
      <c r="AT41" s="421"/>
      <c r="AU41" s="874"/>
      <c r="AV41" s="447"/>
      <c r="AW41" s="403"/>
      <c r="AX41" s="404"/>
      <c r="AY41" s="404"/>
      <c r="AZ41" s="404"/>
      <c r="BA41" s="404"/>
      <c r="BB41" s="404"/>
      <c r="BC41" s="404"/>
      <c r="BD41" s="407"/>
      <c r="BE41" s="403"/>
      <c r="BF41" s="404"/>
      <c r="BG41" s="404"/>
      <c r="BH41" s="404"/>
      <c r="BI41" s="404"/>
      <c r="BJ41" s="404"/>
      <c r="BK41" s="404"/>
      <c r="BL41" s="407"/>
      <c r="BM41" s="404"/>
    </row>
    <row r="42" spans="1:65" ht="11.25" customHeight="1" x14ac:dyDescent="0.15">
      <c r="A42" s="252"/>
      <c r="B42" s="252"/>
      <c r="C42" s="252"/>
      <c r="D42" s="252"/>
      <c r="E42" s="252"/>
      <c r="F42" s="252"/>
      <c r="G42" s="252"/>
      <c r="H42" s="252"/>
      <c r="I42" s="252"/>
      <c r="J42" s="252"/>
      <c r="K42" s="252"/>
      <c r="M42" s="163">
        <v>0.70833333333333337</v>
      </c>
      <c r="N42" s="168"/>
      <c r="T42" s="420"/>
      <c r="U42" s="426"/>
      <c r="V42" s="444"/>
      <c r="W42" s="444"/>
      <c r="X42" s="444"/>
      <c r="Y42" s="294"/>
      <c r="Z42" s="294"/>
      <c r="AA42" s="420"/>
      <c r="AB42" s="446"/>
      <c r="AC42" s="421"/>
      <c r="AD42" s="421"/>
      <c r="AE42" s="421"/>
      <c r="AF42" s="421"/>
      <c r="AG42" s="294"/>
      <c r="AH42" s="294"/>
      <c r="AI42" s="420"/>
      <c r="AJ42" s="403"/>
      <c r="AK42" s="404"/>
      <c r="AL42" s="404"/>
      <c r="AM42" s="404"/>
      <c r="AN42" s="404"/>
      <c r="AO42" s="420"/>
      <c r="AP42" s="403"/>
      <c r="AQ42" s="404"/>
      <c r="AR42" s="404"/>
      <c r="AS42" s="404"/>
      <c r="AT42" s="404"/>
      <c r="AU42" s="404"/>
      <c r="AV42" s="420"/>
      <c r="AW42" s="403"/>
      <c r="AX42" s="404"/>
      <c r="AY42" s="404"/>
      <c r="AZ42" s="404"/>
      <c r="BA42" s="404"/>
      <c r="BB42" s="404"/>
      <c r="BC42" s="404"/>
      <c r="BD42" s="407"/>
      <c r="BE42" s="403"/>
      <c r="BF42" s="404"/>
      <c r="BG42" s="404"/>
      <c r="BH42" s="404"/>
      <c r="BI42" s="404"/>
      <c r="BJ42" s="404"/>
      <c r="BK42" s="404"/>
      <c r="BL42" s="407"/>
      <c r="BM42" s="404"/>
    </row>
    <row r="43" spans="1:65" ht="11.25" customHeight="1" x14ac:dyDescent="0.15">
      <c r="A43" s="252"/>
      <c r="B43" s="252"/>
      <c r="C43" s="252"/>
      <c r="D43" s="252"/>
      <c r="E43" s="252"/>
      <c r="F43" s="252"/>
      <c r="G43" s="252"/>
      <c r="H43" s="252"/>
      <c r="I43" s="252"/>
      <c r="J43" s="252"/>
      <c r="K43" s="252"/>
      <c r="M43" s="163">
        <v>0.71875</v>
      </c>
      <c r="N43" s="168"/>
      <c r="T43" s="411"/>
      <c r="U43" s="426"/>
      <c r="V43" s="444"/>
      <c r="W43" s="444"/>
      <c r="X43" s="444"/>
      <c r="Y43" s="404"/>
      <c r="Z43" s="404"/>
      <c r="AA43" s="411"/>
      <c r="AB43" s="446"/>
      <c r="AC43" s="421"/>
      <c r="AD43" s="421"/>
      <c r="AE43" s="421"/>
      <c r="AF43" s="421"/>
      <c r="AG43" s="404"/>
      <c r="AH43" s="404"/>
      <c r="AI43" s="411"/>
      <c r="AJ43" s="403"/>
      <c r="AK43" s="404"/>
      <c r="AL43" s="404"/>
      <c r="AM43" s="404"/>
      <c r="AN43" s="404"/>
      <c r="AO43" s="411"/>
      <c r="AP43" s="403"/>
      <c r="AQ43" s="404"/>
      <c r="AR43" s="404"/>
      <c r="AS43" s="404"/>
      <c r="AT43" s="404"/>
      <c r="AU43" s="404"/>
      <c r="AV43" s="411"/>
      <c r="AW43" s="403"/>
      <c r="AX43" s="404"/>
      <c r="AY43" s="404"/>
      <c r="AZ43" s="404"/>
      <c r="BA43" s="404"/>
      <c r="BB43" s="404"/>
      <c r="BC43" s="404"/>
      <c r="BD43" s="407"/>
      <c r="BE43" s="403"/>
      <c r="BF43" s="404"/>
      <c r="BG43" s="404"/>
      <c r="BH43" s="404"/>
      <c r="BI43" s="404"/>
      <c r="BJ43" s="404"/>
      <c r="BK43" s="404"/>
      <c r="BL43" s="407"/>
      <c r="BM43" s="404"/>
    </row>
    <row r="44" spans="1:65" ht="11.25" customHeight="1" x14ac:dyDescent="0.15">
      <c r="A44" s="252"/>
      <c r="B44" s="252"/>
      <c r="C44" s="252"/>
      <c r="D44" s="252"/>
      <c r="E44" s="252"/>
      <c r="F44" s="252"/>
      <c r="G44" s="252"/>
      <c r="H44" s="252"/>
      <c r="I44" s="252"/>
      <c r="J44" s="252"/>
      <c r="K44" s="252"/>
      <c r="M44" s="163">
        <v>0.72916666666666663</v>
      </c>
      <c r="N44" s="168"/>
      <c r="T44" s="420"/>
      <c r="U44" s="426"/>
      <c r="V44" s="444"/>
      <c r="W44" s="444"/>
      <c r="X44" s="444"/>
      <c r="Y44" s="404"/>
      <c r="Z44" s="404"/>
      <c r="AA44" s="420"/>
      <c r="AB44" s="446"/>
      <c r="AC44" s="421"/>
      <c r="AD44" s="421"/>
      <c r="AE44" s="421"/>
      <c r="AF44" s="421"/>
      <c r="AG44" s="404"/>
      <c r="AH44" s="404"/>
      <c r="AI44" s="420"/>
      <c r="AJ44" s="403"/>
      <c r="AK44" s="404"/>
      <c r="AL44" s="404"/>
      <c r="AM44" s="404"/>
      <c r="AN44" s="404"/>
      <c r="AO44" s="420"/>
      <c r="AP44" s="403"/>
      <c r="AQ44" s="404"/>
      <c r="AR44" s="404"/>
      <c r="AS44" s="404"/>
      <c r="AT44" s="404"/>
      <c r="AU44" s="404"/>
      <c r="AV44" s="420"/>
      <c r="AW44" s="403"/>
      <c r="AX44" s="404"/>
      <c r="AY44" s="404"/>
      <c r="AZ44" s="404"/>
      <c r="BA44" s="404"/>
      <c r="BB44" s="404"/>
      <c r="BC44" s="404"/>
      <c r="BD44" s="407"/>
      <c r="BE44" s="403"/>
      <c r="BF44" s="404"/>
      <c r="BG44" s="404"/>
      <c r="BH44" s="404"/>
      <c r="BI44" s="404"/>
      <c r="BJ44" s="404"/>
      <c r="BK44" s="404"/>
      <c r="BL44" s="407"/>
      <c r="BM44" s="404"/>
    </row>
    <row r="45" spans="1:65" ht="11.25" customHeight="1" x14ac:dyDescent="0.15">
      <c r="A45" s="252"/>
      <c r="B45" s="252"/>
      <c r="C45" s="252"/>
      <c r="D45" s="252"/>
      <c r="E45" s="252"/>
      <c r="F45" s="252"/>
      <c r="G45" s="252"/>
      <c r="H45" s="252"/>
      <c r="I45" s="252"/>
      <c r="J45" s="252"/>
      <c r="K45" s="252"/>
      <c r="M45" s="163">
        <v>0.73958333333333337</v>
      </c>
      <c r="N45" s="168"/>
      <c r="T45" s="420"/>
      <c r="U45" s="426"/>
      <c r="V45" s="444"/>
      <c r="W45" s="444"/>
      <c r="X45" s="444"/>
      <c r="AA45" s="420"/>
      <c r="AB45" s="426"/>
      <c r="AC45" s="444"/>
      <c r="AD45" s="444"/>
      <c r="AE45" s="444"/>
      <c r="AF45" s="444"/>
      <c r="AI45" s="420"/>
      <c r="AJ45" s="168"/>
      <c r="AO45" s="420"/>
      <c r="AP45" s="168"/>
      <c r="AV45" s="420"/>
      <c r="AW45" s="168"/>
      <c r="BD45" s="167"/>
      <c r="BE45" s="168"/>
      <c r="BL45" s="167"/>
    </row>
    <row r="46" spans="1:65" ht="11.25" customHeight="1" x14ac:dyDescent="0.15">
      <c r="A46" s="252"/>
      <c r="B46" s="252"/>
      <c r="C46" s="252"/>
      <c r="D46" s="252"/>
      <c r="E46" s="252"/>
      <c r="F46" s="252"/>
      <c r="G46" s="252"/>
      <c r="H46" s="252"/>
      <c r="I46" s="252"/>
      <c r="J46" s="252"/>
      <c r="K46" s="252"/>
      <c r="M46" s="163">
        <v>0.75</v>
      </c>
      <c r="N46" s="168"/>
      <c r="T46" s="420"/>
      <c r="U46" s="168"/>
      <c r="AA46" s="420"/>
      <c r="AB46" s="168"/>
      <c r="AI46" s="420"/>
      <c r="AJ46" s="168"/>
      <c r="AO46" s="420"/>
      <c r="AP46" s="168"/>
      <c r="AV46" s="420"/>
      <c r="AW46" s="168"/>
      <c r="BD46" s="167"/>
      <c r="BE46" s="168"/>
      <c r="BL46" s="167"/>
    </row>
    <row r="47" spans="1:65" ht="11.25" customHeight="1" x14ac:dyDescent="0.15">
      <c r="A47" s="252"/>
      <c r="B47" s="252"/>
      <c r="C47" s="252"/>
      <c r="D47" s="252"/>
      <c r="E47" s="252"/>
      <c r="F47" s="252"/>
      <c r="G47" s="252"/>
      <c r="H47" s="252"/>
      <c r="I47" s="252"/>
      <c r="J47" s="252"/>
      <c r="K47" s="252"/>
      <c r="M47" s="163">
        <v>0.76041666666666663</v>
      </c>
      <c r="N47" s="168"/>
      <c r="T47" s="420"/>
      <c r="U47" s="168"/>
      <c r="AA47" s="420"/>
      <c r="AB47" s="168"/>
      <c r="AI47" s="420"/>
      <c r="AJ47" s="168"/>
      <c r="AO47" s="420"/>
      <c r="AP47" s="168"/>
      <c r="AV47" s="420"/>
      <c r="AW47" s="168"/>
      <c r="BD47" s="167"/>
      <c r="BE47" s="168"/>
      <c r="BL47" s="167"/>
    </row>
    <row r="48" spans="1:65" ht="11.25" customHeight="1" x14ac:dyDescent="0.15">
      <c r="A48" s="252"/>
      <c r="B48" s="252"/>
      <c r="C48" s="252"/>
      <c r="D48" s="252"/>
      <c r="E48" s="252"/>
      <c r="F48" s="252"/>
      <c r="G48" s="252"/>
      <c r="H48" s="252"/>
      <c r="I48" s="252"/>
      <c r="J48" s="252"/>
      <c r="K48" s="252"/>
      <c r="M48" s="163">
        <v>0.77083333333333337</v>
      </c>
      <c r="N48" s="168"/>
      <c r="T48" s="420"/>
      <c r="U48" s="168"/>
      <c r="AA48" s="420"/>
      <c r="AB48" s="168"/>
      <c r="AI48" s="420"/>
      <c r="AJ48" s="168"/>
      <c r="AO48" s="420"/>
      <c r="AP48" s="168"/>
      <c r="AV48" s="420"/>
      <c r="AW48" s="168"/>
      <c r="BD48" s="167"/>
      <c r="BE48" s="168"/>
      <c r="BL48" s="167"/>
    </row>
    <row r="49" spans="1:64" ht="11.25" customHeight="1" x14ac:dyDescent="0.15">
      <c r="A49" s="252"/>
      <c r="B49" s="252"/>
      <c r="C49" s="252"/>
      <c r="D49" s="252"/>
      <c r="E49" s="252"/>
      <c r="F49" s="252"/>
      <c r="G49" s="252"/>
      <c r="H49" s="252"/>
      <c r="I49" s="252"/>
      <c r="J49" s="252"/>
      <c r="K49" s="252"/>
      <c r="M49" s="163">
        <v>0.78125</v>
      </c>
      <c r="N49" s="168"/>
      <c r="T49" s="420"/>
      <c r="U49" s="168"/>
      <c r="AA49" s="420"/>
      <c r="AB49" s="168"/>
      <c r="AI49" s="420"/>
      <c r="AJ49" s="168"/>
      <c r="AO49" s="420"/>
      <c r="AP49" s="168"/>
      <c r="AV49" s="420"/>
      <c r="AW49" s="168"/>
      <c r="BD49" s="167"/>
      <c r="BE49" s="168"/>
      <c r="BL49" s="167"/>
    </row>
    <row r="50" spans="1:64" ht="11.25" customHeight="1" thickBot="1" x14ac:dyDescent="0.2">
      <c r="A50" s="252"/>
      <c r="B50" s="252"/>
      <c r="C50" s="252"/>
      <c r="D50" s="252"/>
      <c r="E50" s="252"/>
      <c r="F50" s="252"/>
      <c r="G50" s="252"/>
      <c r="H50" s="252"/>
      <c r="I50" s="252"/>
      <c r="J50" s="252"/>
      <c r="K50" s="252"/>
      <c r="M50" s="163">
        <v>0.79166666666666663</v>
      </c>
      <c r="N50" s="169"/>
      <c r="O50" s="170"/>
      <c r="P50" s="170"/>
      <c r="Q50" s="170"/>
      <c r="R50" s="170"/>
      <c r="S50" s="170"/>
      <c r="T50" s="425"/>
      <c r="U50" s="169"/>
      <c r="V50" s="170"/>
      <c r="W50" s="170"/>
      <c r="X50" s="170"/>
      <c r="Y50" s="170"/>
      <c r="Z50" s="170"/>
      <c r="AA50" s="425"/>
      <c r="AB50" s="169"/>
      <c r="AC50" s="170"/>
      <c r="AD50" s="170"/>
      <c r="AE50" s="170"/>
      <c r="AF50" s="170"/>
      <c r="AG50" s="170"/>
      <c r="AH50" s="170"/>
      <c r="AI50" s="425"/>
      <c r="AJ50" s="169"/>
      <c r="AK50" s="170"/>
      <c r="AL50" s="170"/>
      <c r="AM50" s="170"/>
      <c r="AN50" s="170"/>
      <c r="AO50" s="425"/>
      <c r="AP50" s="169"/>
      <c r="AQ50" s="170"/>
      <c r="AR50" s="170"/>
      <c r="AS50" s="170"/>
      <c r="AT50" s="170"/>
      <c r="AU50" s="170"/>
      <c r="AV50" s="425"/>
      <c r="AW50" s="169"/>
      <c r="AX50" s="170"/>
      <c r="AY50" s="170"/>
      <c r="AZ50" s="170"/>
      <c r="BA50" s="170"/>
      <c r="BB50" s="170"/>
      <c r="BC50" s="170"/>
      <c r="BD50" s="171"/>
      <c r="BE50" s="169"/>
      <c r="BF50" s="170"/>
      <c r="BG50" s="170"/>
      <c r="BH50" s="170"/>
      <c r="BI50" s="170"/>
      <c r="BJ50" s="170"/>
      <c r="BK50" s="170"/>
      <c r="BL50" s="171"/>
    </row>
    <row r="51" spans="1:64" ht="11.25" customHeight="1" x14ac:dyDescent="0.15">
      <c r="A51" s="252"/>
      <c r="B51" s="252"/>
      <c r="C51" s="252"/>
      <c r="D51" s="252"/>
      <c r="E51" s="252"/>
      <c r="F51" s="252"/>
      <c r="G51" s="252"/>
      <c r="H51" s="252"/>
      <c r="I51" s="252"/>
      <c r="J51" s="252"/>
      <c r="K51" s="252"/>
    </row>
    <row r="52" spans="1:64" ht="11.25" customHeight="1" x14ac:dyDescent="0.15">
      <c r="A52" s="252"/>
      <c r="B52" s="252"/>
      <c r="C52" s="252"/>
      <c r="D52" s="252"/>
      <c r="E52" s="252"/>
      <c r="F52" s="252"/>
      <c r="G52" s="252"/>
      <c r="H52" s="252"/>
      <c r="I52" s="252"/>
      <c r="J52" s="252"/>
      <c r="K52" s="252"/>
    </row>
    <row r="53" spans="1:64" ht="11.25" customHeight="1" x14ac:dyDescent="0.15">
      <c r="A53" s="252"/>
      <c r="B53" s="252"/>
      <c r="C53" s="252"/>
      <c r="D53" s="252"/>
      <c r="E53" s="252"/>
      <c r="F53" s="252"/>
      <c r="G53" s="252"/>
      <c r="H53" s="252"/>
      <c r="I53" s="252"/>
      <c r="J53" s="252"/>
      <c r="K53" s="252"/>
    </row>
    <row r="54" spans="1:64" ht="11.25" customHeight="1" x14ac:dyDescent="0.15">
      <c r="A54" s="252"/>
      <c r="B54" s="252"/>
      <c r="C54" s="252"/>
      <c r="D54" s="252"/>
      <c r="E54" s="252"/>
      <c r="F54" s="252"/>
      <c r="G54" s="252"/>
      <c r="H54" s="252"/>
      <c r="I54" s="252"/>
      <c r="J54" s="252"/>
      <c r="K54" s="252"/>
    </row>
    <row r="55" spans="1:64" ht="11.25" customHeight="1" x14ac:dyDescent="0.15">
      <c r="A55" s="252"/>
      <c r="B55" s="252"/>
      <c r="C55" s="252"/>
      <c r="D55" s="252"/>
      <c r="E55" s="252"/>
      <c r="F55" s="252"/>
      <c r="G55" s="252"/>
      <c r="H55" s="252"/>
      <c r="I55" s="252"/>
      <c r="J55" s="252"/>
      <c r="K55" s="252"/>
    </row>
    <row r="56" spans="1:64" ht="11.25" customHeight="1" x14ac:dyDescent="0.15">
      <c r="A56" s="252"/>
      <c r="B56" s="252"/>
      <c r="C56" s="252"/>
      <c r="D56" s="252"/>
      <c r="E56" s="252"/>
      <c r="F56" s="252"/>
      <c r="G56" s="252"/>
      <c r="H56" s="252"/>
      <c r="I56" s="252"/>
      <c r="J56" s="252"/>
      <c r="K56" s="252"/>
    </row>
    <row r="57" spans="1:64" ht="11.25" customHeight="1" x14ac:dyDescent="0.15">
      <c r="A57" s="252"/>
      <c r="B57" s="252"/>
      <c r="C57" s="252"/>
      <c r="D57" s="252"/>
      <c r="E57" s="252"/>
      <c r="F57" s="252"/>
      <c r="G57" s="252"/>
      <c r="H57" s="252"/>
      <c r="I57" s="252"/>
      <c r="J57" s="252"/>
      <c r="K57" s="252"/>
    </row>
    <row r="58" spans="1:64" ht="11.25" customHeight="1" x14ac:dyDescent="0.15">
      <c r="A58" s="252"/>
      <c r="B58" s="252"/>
      <c r="C58" s="252"/>
      <c r="D58" s="252"/>
      <c r="E58" s="252"/>
      <c r="F58" s="252"/>
      <c r="G58" s="252"/>
      <c r="H58" s="252"/>
      <c r="I58" s="252"/>
      <c r="J58" s="252"/>
      <c r="K58" s="252"/>
    </row>
    <row r="59" spans="1:64" ht="11.25" customHeight="1" x14ac:dyDescent="0.15">
      <c r="A59" s="252"/>
      <c r="B59" s="252"/>
      <c r="C59" s="252"/>
      <c r="D59" s="252"/>
      <c r="E59" s="252"/>
      <c r="F59" s="252"/>
      <c r="G59" s="252"/>
      <c r="H59" s="252"/>
      <c r="I59" s="252"/>
      <c r="J59" s="252"/>
      <c r="K59" s="252"/>
    </row>
    <row r="60" spans="1:64" ht="11.25" customHeight="1" x14ac:dyDescent="0.15">
      <c r="A60" s="252"/>
      <c r="B60" s="252"/>
      <c r="C60" s="252"/>
      <c r="D60" s="252"/>
      <c r="E60" s="252"/>
      <c r="F60" s="252"/>
      <c r="G60" s="252"/>
      <c r="H60" s="252"/>
      <c r="I60" s="252"/>
      <c r="J60" s="252"/>
      <c r="K60" s="252"/>
    </row>
    <row r="61" spans="1:64" ht="11.25" customHeight="1" x14ac:dyDescent="0.15">
      <c r="A61" s="252"/>
      <c r="B61" s="252"/>
      <c r="C61" s="252"/>
      <c r="D61" s="252"/>
      <c r="E61" s="252"/>
      <c r="F61" s="252"/>
      <c r="G61" s="252"/>
      <c r="H61" s="252"/>
      <c r="I61" s="252"/>
      <c r="J61" s="252"/>
      <c r="K61" s="252"/>
    </row>
    <row r="62" spans="1:64" ht="11.25" customHeight="1" x14ac:dyDescent="0.15">
      <c r="A62" s="252"/>
      <c r="B62" s="252"/>
      <c r="C62" s="252"/>
      <c r="D62" s="252"/>
      <c r="E62" s="252"/>
      <c r="F62" s="252"/>
      <c r="G62" s="252"/>
      <c r="H62" s="252"/>
      <c r="I62" s="252"/>
      <c r="J62" s="252"/>
      <c r="K62" s="252"/>
    </row>
    <row r="63" spans="1:64" ht="11.25" customHeight="1" x14ac:dyDescent="0.15">
      <c r="A63" s="252"/>
      <c r="B63" s="252"/>
      <c r="C63" s="252"/>
      <c r="D63" s="252"/>
      <c r="E63" s="252"/>
      <c r="F63" s="252"/>
      <c r="G63" s="252"/>
      <c r="H63" s="252"/>
      <c r="I63" s="252"/>
      <c r="J63" s="252"/>
      <c r="K63" s="252"/>
    </row>
    <row r="64" spans="1:64" ht="11.25" customHeight="1" x14ac:dyDescent="0.15">
      <c r="A64" s="252"/>
      <c r="B64" s="252"/>
      <c r="C64" s="252"/>
      <c r="D64" s="252"/>
      <c r="E64" s="252"/>
      <c r="F64" s="252"/>
      <c r="G64" s="252"/>
      <c r="H64" s="252"/>
      <c r="I64" s="252"/>
      <c r="J64" s="252"/>
      <c r="K64" s="252"/>
    </row>
    <row r="65" spans="1:11" ht="11.25" customHeight="1" x14ac:dyDescent="0.15">
      <c r="A65" s="252"/>
      <c r="B65" s="252"/>
      <c r="C65" s="252"/>
      <c r="D65" s="252"/>
      <c r="E65" s="252"/>
      <c r="F65" s="252"/>
      <c r="G65" s="252"/>
      <c r="H65" s="252"/>
      <c r="I65" s="252"/>
      <c r="J65" s="252"/>
      <c r="K65" s="252"/>
    </row>
    <row r="66" spans="1:11" ht="11.25" customHeight="1" x14ac:dyDescent="0.15">
      <c r="A66" s="252"/>
      <c r="B66" s="252"/>
      <c r="C66" s="252"/>
      <c r="D66" s="252"/>
      <c r="E66" s="252"/>
      <c r="F66" s="252"/>
      <c r="G66" s="252"/>
      <c r="H66" s="252"/>
      <c r="I66" s="252"/>
      <c r="J66" s="252"/>
      <c r="K66" s="252"/>
    </row>
    <row r="67" spans="1:11" ht="11.25" customHeight="1" x14ac:dyDescent="0.15">
      <c r="A67" s="252"/>
      <c r="B67" s="252"/>
      <c r="C67" s="252"/>
      <c r="D67" s="252"/>
      <c r="E67" s="252"/>
      <c r="F67" s="252"/>
      <c r="G67" s="252"/>
      <c r="H67" s="252"/>
      <c r="I67" s="252"/>
      <c r="J67" s="252"/>
      <c r="K67" s="252"/>
    </row>
    <row r="68" spans="1:11" ht="11.25" customHeight="1" x14ac:dyDescent="0.15">
      <c r="A68" s="252"/>
      <c r="B68" s="252"/>
      <c r="C68" s="252"/>
      <c r="D68" s="252"/>
      <c r="E68" s="252"/>
      <c r="F68" s="252"/>
      <c r="G68" s="252"/>
      <c r="H68" s="252"/>
      <c r="I68" s="252"/>
      <c r="J68" s="252"/>
      <c r="K68" s="252"/>
    </row>
    <row r="69" spans="1:11" ht="11.25" customHeight="1" x14ac:dyDescent="0.15">
      <c r="A69" s="252"/>
      <c r="B69" s="252"/>
      <c r="C69" s="252"/>
      <c r="D69" s="252"/>
      <c r="E69" s="252"/>
      <c r="F69" s="252"/>
      <c r="G69" s="252"/>
      <c r="H69" s="252"/>
      <c r="I69" s="252"/>
      <c r="J69" s="252"/>
      <c r="K69" s="252"/>
    </row>
    <row r="70" spans="1:11" ht="11.25" customHeight="1" x14ac:dyDescent="0.15">
      <c r="A70" s="252"/>
      <c r="B70" s="252"/>
      <c r="C70" s="252"/>
      <c r="D70" s="252"/>
      <c r="E70" s="252"/>
      <c r="F70" s="252"/>
      <c r="G70" s="252"/>
      <c r="H70" s="252"/>
      <c r="I70" s="252"/>
      <c r="J70" s="252"/>
      <c r="K70" s="252"/>
    </row>
  </sheetData>
  <mergeCells count="9">
    <mergeCell ref="AW3:BD3"/>
    <mergeCell ref="BE3:BL3"/>
    <mergeCell ref="A1:K1"/>
    <mergeCell ref="M1:BL1"/>
    <mergeCell ref="N3:S3"/>
    <mergeCell ref="U3:Z3"/>
    <mergeCell ref="AB3:AH3"/>
    <mergeCell ref="AJ3:AN3"/>
    <mergeCell ref="AP3:AU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8C7042C261154D9282302A6BCBC1EE" ma:contentTypeVersion="11" ma:contentTypeDescription="Create a new document." ma:contentTypeScope="" ma:versionID="fd0825e5d09dd91c5e9143b1a828b579">
  <xsd:schema xmlns:xsd="http://www.w3.org/2001/XMLSchema" xmlns:xs="http://www.w3.org/2001/XMLSchema" xmlns:p="http://schemas.microsoft.com/office/2006/metadata/properties" xmlns:ns2="9295e34c-b793-4750-8cbb-c8167c49cd2a" xmlns:ns3="b49ad4d8-560c-42ed-846f-5db25af12300" targetNamespace="http://schemas.microsoft.com/office/2006/metadata/properties" ma:root="true" ma:fieldsID="9ce6d5fe2ceec5ab78ce0cd41da79cc8" ns2:_="" ns3:_="">
    <xsd:import namespace="9295e34c-b793-4750-8cbb-c8167c49cd2a"/>
    <xsd:import namespace="b49ad4d8-560c-42ed-846f-5db25af123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95e34c-b793-4750-8cbb-c8167c49cd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9ad4d8-560c-42ed-846f-5db25af1230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b49ad4d8-560c-42ed-846f-5db25af12300">
      <UserInfo>
        <DisplayName>Erin Schwier</DisplayName>
        <AccountId>52</AccountId>
        <AccountType/>
      </UserInfo>
      <UserInfo>
        <DisplayName>Cherie Peters-Brinkerhoff</DisplayName>
        <AccountId>25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D7DE1692-5A70-44BF-B251-F149CA26C6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95e34c-b793-4750-8cbb-c8167c49cd2a"/>
    <ds:schemaRef ds:uri="b49ad4d8-560c-42ed-846f-5db25af123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CEC762F-9634-4AFC-BD68-DDF88B68888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C76D7BF-C6EC-4F61-9F81-30E99D30B683}">
  <ds:schemaRefs>
    <ds:schemaRef ds:uri="http://schemas.microsoft.com/office/2006/metadata/properties"/>
    <ds:schemaRef ds:uri="http://schemas.microsoft.com/office/infopath/2007/PartnerControls"/>
    <ds:schemaRef ds:uri="b49ad4d8-560c-42ed-846f-5db25af1230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SM WEEK 5 Oct</vt:lpstr>
      <vt:lpstr>SM WEEK 12 Oct</vt:lpstr>
      <vt:lpstr>SM WEEK 19 Oct</vt:lpstr>
      <vt:lpstr>SM WEEK 26 Oct</vt:lpstr>
      <vt:lpstr>SM WEEK 2 Nov</vt:lpstr>
      <vt:lpstr>SM Week 9 Nov</vt:lpstr>
      <vt:lpstr>SM WEEK 16 Nov</vt:lpstr>
      <vt:lpstr>SM WEEK 23 Nov</vt:lpstr>
      <vt:lpstr>SM WEEK 30 Nov</vt:lpstr>
      <vt:lpstr>July 6</vt:lpstr>
      <vt:lpstr>Res - ALL</vt:lpstr>
      <vt:lpstr>Res - MI</vt:lpstr>
      <vt:lpstr>Res - SM</vt:lpstr>
      <vt:lpstr>Res - SA</vt:lpstr>
      <vt:lpstr>Res - AU</vt:lpstr>
      <vt:lpstr>Res-AU-NEW</vt:lpstr>
      <vt:lpstr>Campus Schedules Framework</vt:lpstr>
      <vt:lpstr>Raw Data</vt:lpstr>
      <vt:lpstr>CASM - RED</vt:lpstr>
      <vt:lpstr>CASM Session Counts</vt:lpstr>
      <vt:lpstr>FLSA - RED</vt:lpstr>
      <vt:lpstr>FLSA Session Counts</vt:lpstr>
      <vt:lpstr>FLMI - RED</vt:lpstr>
      <vt:lpstr>FLMI Session Counts</vt:lpstr>
      <vt:lpstr>TXAU - RED</vt:lpstr>
      <vt:lpstr>TXAU Session Counts</vt:lpstr>
      <vt:lpstr>SM WEEK 7 Dec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Cluver, Megan</dc:creator>
  <cp:keywords/>
  <dc:description/>
  <cp:lastModifiedBy>Elaine Lonnemann</cp:lastModifiedBy>
  <cp:revision/>
  <dcterms:created xsi:type="dcterms:W3CDTF">2020-05-27T00:31:21Z</dcterms:created>
  <dcterms:modified xsi:type="dcterms:W3CDTF">2020-09-21T11:19:59Z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0x010100ED8C7042C261154D9282302A6BCBC1EE</vt:lpwstr>
  </property>
</Properties>
</file>