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comments8.xml" ContentType="application/vnd.openxmlformats-officedocument.spreadsheetml.comments+xml"/>
  <Override PartName="/xl/threadedComments/threadedComment8.xml" ContentType="application/vnd.ms-excel.threadedcomments+xml"/>
  <Override PartName="/xl/comments9.xml" ContentType="application/vnd.openxmlformats-officedocument.spreadsheetml.comments+xml"/>
  <Override PartName="/xl/threadedComments/threadedComment9.xml" ContentType="application/vnd.ms-excel.threadedcomments+xml"/>
  <Override PartName="/xl/comments10.xml" ContentType="application/vnd.openxmlformats-officedocument.spreadsheetml.comments+xml"/>
  <Override PartName="/xl/threadedComments/threadedComment10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margaretlonnemann/Downloads/OneDrive_1_9-21-2020/"/>
    </mc:Choice>
  </mc:AlternateContent>
  <xr:revisionPtr revIDLastSave="0" documentId="13_ncr:1_{37C47068-6FD5-8A49-BFA1-A31D5F3D3FF6}" xr6:coauthVersionLast="45" xr6:coauthVersionMax="45" xr10:uidLastSave="{00000000-0000-0000-0000-000000000000}"/>
  <bookViews>
    <workbookView xWindow="0" yWindow="520" windowWidth="33600" windowHeight="19680" activeTab="17" xr2:uid="{69B080D8-EAA6-40D9-80B0-375F1EE983C7}"/>
  </bookViews>
  <sheets>
    <sheet name="July 6" sheetId="29" state="hidden" r:id="rId1"/>
    <sheet name="Res - ALL" sheetId="16" state="hidden" r:id="rId2"/>
    <sheet name="Res - MI" sheetId="22" state="hidden" r:id="rId3"/>
    <sheet name="Res - SM" sheetId="23" state="hidden" r:id="rId4"/>
    <sheet name="Res - SA" sheetId="24" state="hidden" r:id="rId5"/>
    <sheet name="Res - AU" sheetId="25" state="hidden" r:id="rId6"/>
    <sheet name="Res-AU-NEW" sheetId="30" state="hidden" r:id="rId7"/>
    <sheet name="Campus Schedules Framework" sheetId="10" state="hidden" r:id="rId8"/>
    <sheet name="Raw Data" sheetId="21" state="hidden" r:id="rId9"/>
    <sheet name="CASM - RED" sheetId="1" state="hidden" r:id="rId10"/>
    <sheet name="CASM Session Counts" sheetId="2" state="hidden" r:id="rId11"/>
    <sheet name="FLSA - RED" sheetId="3" state="hidden" r:id="rId12"/>
    <sheet name="FLSA Session Counts" sheetId="4" state="hidden" r:id="rId13"/>
    <sheet name="FLMI - RED" sheetId="5" state="hidden" r:id="rId14"/>
    <sheet name="FLMI Session Counts" sheetId="7" state="hidden" r:id="rId15"/>
    <sheet name="TXAU - RED" sheetId="6" state="hidden" r:id="rId16"/>
    <sheet name="TXAU Session Counts" sheetId="8" state="hidden" r:id="rId17"/>
    <sheet name="DA WEEK 5 OCT" sheetId="57" r:id="rId18"/>
    <sheet name="DA WEEK 12 OCT" sheetId="58" r:id="rId19"/>
    <sheet name="DA WEEK 19 OCT" sheetId="59" r:id="rId20"/>
    <sheet name="DA WEEK 26 OCT" sheetId="48" r:id="rId21"/>
    <sheet name="DA WEEK 2 NOV" sheetId="49" r:id="rId22"/>
    <sheet name="DA WEEK 9 NOV" sheetId="50" r:id="rId23"/>
    <sheet name="DA WEEK 16 NOV" sheetId="51" r:id="rId24"/>
    <sheet name="DA WEEK 23 NOV" sheetId="52" r:id="rId25"/>
    <sheet name="DA WEEK 30 NOV" sheetId="53" r:id="rId26"/>
    <sheet name="DA WEEK 7 DEC" sheetId="55" r:id="rId27"/>
  </sheets>
  <definedNames>
    <definedName name="_xlnm._FilterDatabase" localSheetId="7" hidden="1">'Campus Schedules Framework'!$A$1:$AS$1</definedName>
    <definedName name="_xlnm._FilterDatabase" localSheetId="0" hidden="1">'July 6'!$A$1:$H$19</definedName>
    <definedName name="_xlnm._FilterDatabase" localSheetId="1" hidden="1">'Res - ALL'!$A$2:$Z$23</definedName>
    <definedName name="_xlnm._FilterDatabase" localSheetId="6" hidden="1">'Res-AU-NEW'!$A$2:$BD$25</definedName>
    <definedName name="CIQWBGuid" hidden="1">"17804440-b69f-4832-992d-0ca31d56542a"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43924.4662037037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Y25" i="30" l="1"/>
  <c r="AT25" i="30"/>
  <c r="AO25" i="30"/>
  <c r="AJ25" i="30"/>
  <c r="AE25" i="30"/>
  <c r="BD24" i="30"/>
  <c r="BC24" i="30"/>
  <c r="BB24" i="30"/>
  <c r="BA24" i="30"/>
  <c r="AZ24" i="30"/>
  <c r="AY24" i="30"/>
  <c r="AX24" i="30"/>
  <c r="AW24" i="30"/>
  <c r="AV24" i="30"/>
  <c r="AU24" i="30"/>
  <c r="AT24" i="30"/>
  <c r="AS24" i="30"/>
  <c r="AR24" i="30"/>
  <c r="AQ24" i="30"/>
  <c r="AP24" i="30"/>
  <c r="AO24" i="30"/>
  <c r="AN24" i="30"/>
  <c r="AM24" i="30"/>
  <c r="AL24" i="30"/>
  <c r="AK24" i="30"/>
  <c r="AJ24" i="30"/>
  <c r="AI24" i="30"/>
  <c r="AH24" i="30"/>
  <c r="AG24" i="30"/>
  <c r="AF24" i="30"/>
  <c r="AE24" i="30"/>
  <c r="AD24" i="30"/>
  <c r="AC24" i="30"/>
  <c r="AB24" i="30"/>
  <c r="AA24" i="30"/>
  <c r="Z23" i="30"/>
  <c r="Y23" i="30"/>
  <c r="X23" i="30"/>
  <c r="W23" i="30"/>
  <c r="Z22" i="30"/>
  <c r="Y22" i="30"/>
  <c r="X22" i="30"/>
  <c r="W22" i="30"/>
  <c r="Z20" i="30"/>
  <c r="Y20" i="30"/>
  <c r="X20" i="30"/>
  <c r="W20" i="30"/>
  <c r="Z19" i="30"/>
  <c r="Y19" i="30"/>
  <c r="X19" i="30"/>
  <c r="W19" i="30"/>
  <c r="Z18" i="30"/>
  <c r="Y18" i="30"/>
  <c r="X18" i="30"/>
  <c r="W18" i="30"/>
  <c r="Z17" i="30"/>
  <c r="Y17" i="30"/>
  <c r="X17" i="30"/>
  <c r="W17" i="30"/>
  <c r="Z16" i="30"/>
  <c r="Y16" i="30"/>
  <c r="X16" i="30"/>
  <c r="W16" i="30"/>
  <c r="Z14" i="30"/>
  <c r="Y14" i="30"/>
  <c r="X14" i="30"/>
  <c r="W14" i="30"/>
  <c r="Z13" i="30"/>
  <c r="Y13" i="30"/>
  <c r="X13" i="30"/>
  <c r="W13" i="30"/>
  <c r="Z12" i="30"/>
  <c r="Y12" i="30"/>
  <c r="X12" i="30"/>
  <c r="W12" i="30"/>
  <c r="Z10" i="30"/>
  <c r="Y10" i="30"/>
  <c r="X10" i="30"/>
  <c r="W10" i="30"/>
  <c r="Z9" i="30"/>
  <c r="Y9" i="30"/>
  <c r="X9" i="30"/>
  <c r="W9" i="30"/>
  <c r="Z8" i="30"/>
  <c r="Y8" i="30"/>
  <c r="X8" i="30"/>
  <c r="W8" i="30"/>
  <c r="Z6" i="30"/>
  <c r="Y6" i="30"/>
  <c r="X6" i="30"/>
  <c r="W6" i="30"/>
  <c r="Z5" i="30"/>
  <c r="Y5" i="30"/>
  <c r="X5" i="30"/>
  <c r="W5" i="30"/>
  <c r="Z4" i="30"/>
  <c r="Y4" i="30"/>
  <c r="X4" i="30"/>
  <c r="W4" i="30"/>
  <c r="R3" i="29"/>
  <c r="R4" i="29"/>
  <c r="R5" i="29"/>
  <c r="R7" i="29"/>
  <c r="R8" i="29"/>
  <c r="R9" i="29"/>
  <c r="R10" i="29"/>
  <c r="R11" i="29"/>
  <c r="R12" i="29"/>
  <c r="R13" i="29"/>
  <c r="R14" i="29"/>
  <c r="R16" i="29"/>
  <c r="R17" i="29"/>
  <c r="R18" i="29"/>
  <c r="R19" i="29"/>
  <c r="R2" i="29"/>
  <c r="Q3" i="29"/>
  <c r="Q4" i="29"/>
  <c r="Q5" i="29"/>
  <c r="Q7" i="29"/>
  <c r="Q8" i="29"/>
  <c r="Q9" i="29"/>
  <c r="Q10" i="29"/>
  <c r="Q11" i="29"/>
  <c r="Q12" i="29"/>
  <c r="Q13" i="29"/>
  <c r="Q14" i="29"/>
  <c r="Q16" i="29"/>
  <c r="Q17" i="29"/>
  <c r="Q18" i="29"/>
  <c r="Q19" i="29"/>
  <c r="Q2" i="29"/>
  <c r="I7" i="29"/>
  <c r="I8" i="29"/>
  <c r="I9" i="29"/>
  <c r="I10" i="29"/>
  <c r="I11" i="29"/>
  <c r="I12" i="29"/>
  <c r="I13" i="29"/>
  <c r="I14" i="29"/>
  <c r="I15" i="29"/>
  <c r="I16" i="29"/>
  <c r="I17" i="29"/>
  <c r="I18" i="29"/>
  <c r="I19" i="29"/>
  <c r="I3" i="29"/>
  <c r="I4" i="29"/>
  <c r="I5" i="29"/>
  <c r="I6" i="29"/>
  <c r="I2" i="29"/>
  <c r="AO25" i="25" l="1"/>
  <c r="H2" i="8" l="1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2" i="8"/>
  <c r="H23" i="8"/>
  <c r="H24" i="8"/>
  <c r="H25" i="8"/>
  <c r="H28" i="8"/>
  <c r="H29" i="8"/>
  <c r="H30" i="8"/>
  <c r="H31" i="8"/>
  <c r="H32" i="8"/>
  <c r="H33" i="8"/>
  <c r="H34" i="8"/>
  <c r="H35" i="8"/>
  <c r="H36" i="8"/>
  <c r="E2" i="6"/>
  <c r="F2" i="6" s="1"/>
  <c r="G2" i="6" s="1"/>
  <c r="H2" i="6" s="1"/>
  <c r="I2" i="6" s="1"/>
  <c r="J2" i="6" s="1"/>
  <c r="K2" i="6" s="1"/>
  <c r="L2" i="6" s="1"/>
  <c r="M2" i="6" s="1"/>
  <c r="N2" i="6" s="1"/>
  <c r="O2" i="6" s="1"/>
  <c r="P2" i="6" s="1"/>
  <c r="Q2" i="6" s="1"/>
  <c r="R2" i="6" s="1"/>
  <c r="S2" i="6" s="1"/>
  <c r="T2" i="6" s="1"/>
  <c r="U2" i="6" s="1"/>
  <c r="V2" i="6" s="1"/>
  <c r="W2" i="6" s="1"/>
  <c r="X2" i="6" s="1"/>
  <c r="Y2" i="6" s="1"/>
  <c r="Z2" i="6" s="1"/>
  <c r="AA2" i="6" s="1"/>
  <c r="AB2" i="6" s="1"/>
  <c r="AC2" i="6" s="1"/>
  <c r="AD2" i="6" s="1"/>
  <c r="AE2" i="6" s="1"/>
  <c r="AF2" i="6" s="1"/>
  <c r="AG2" i="6" s="1"/>
  <c r="AH2" i="6" s="1"/>
  <c r="AI2" i="6" s="1"/>
  <c r="AJ2" i="6" s="1"/>
  <c r="AK2" i="6" s="1"/>
  <c r="AL2" i="6" s="1"/>
  <c r="AM2" i="6" s="1"/>
  <c r="AN2" i="6" s="1"/>
  <c r="AO2" i="6" s="1"/>
  <c r="AP2" i="6" s="1"/>
  <c r="AQ2" i="6" s="1"/>
  <c r="AR2" i="6" s="1"/>
  <c r="AS2" i="6" s="1"/>
  <c r="I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E2" i="5"/>
  <c r="F2" i="5" s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H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4" i="4"/>
  <c r="H25" i="4"/>
  <c r="H26" i="4"/>
  <c r="H27" i="4"/>
  <c r="H28" i="4"/>
  <c r="H29" i="4"/>
  <c r="H30" i="4"/>
  <c r="H31" i="4"/>
  <c r="H32" i="4"/>
  <c r="E2" i="3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D2" i="3" s="1"/>
  <c r="AE2" i="3" s="1"/>
  <c r="AF2" i="3" s="1"/>
  <c r="AG2" i="3" s="1"/>
  <c r="AH2" i="3" s="1"/>
  <c r="AI2" i="3" s="1"/>
  <c r="AJ2" i="3" s="1"/>
  <c r="AK2" i="3" s="1"/>
  <c r="AL2" i="3" s="1"/>
  <c r="AM2" i="3" s="1"/>
  <c r="AN2" i="3" s="1"/>
  <c r="AO2" i="3" s="1"/>
  <c r="AP2" i="3" s="1"/>
  <c r="AQ2" i="3" s="1"/>
  <c r="AR2" i="3" s="1"/>
  <c r="AS2" i="3" s="1"/>
  <c r="H2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E2" i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C23" i="1"/>
  <c r="D23" i="1" s="1"/>
  <c r="E23" i="1" s="1"/>
  <c r="F23" i="1" s="1"/>
  <c r="G23" i="1" s="1"/>
  <c r="H23" i="1" s="1"/>
  <c r="I23" i="1" s="1"/>
  <c r="J23" i="1" s="1"/>
  <c r="K23" i="1" s="1"/>
  <c r="L23" i="1" s="1"/>
  <c r="M23" i="1" s="1"/>
  <c r="C33" i="1"/>
  <c r="D33" i="1" s="1"/>
  <c r="E33" i="1" s="1"/>
  <c r="F33" i="1" s="1"/>
  <c r="G33" i="1" s="1"/>
  <c r="H33" i="1" s="1"/>
  <c r="I33" i="1" s="1"/>
  <c r="J33" i="1" s="1"/>
  <c r="K33" i="1" s="1"/>
  <c r="L33" i="1" s="1"/>
  <c r="M33" i="1" s="1"/>
  <c r="B34" i="1"/>
  <c r="C34" i="1"/>
  <c r="D34" i="1"/>
  <c r="E34" i="1"/>
  <c r="F34" i="1"/>
  <c r="G34" i="1"/>
  <c r="W4" i="21"/>
  <c r="X4" i="21"/>
  <c r="Y4" i="21"/>
  <c r="Z4" i="21"/>
  <c r="W5" i="21"/>
  <c r="X5" i="21"/>
  <c r="Y5" i="21"/>
  <c r="Z5" i="21"/>
  <c r="W6" i="21"/>
  <c r="X6" i="21"/>
  <c r="Y6" i="21"/>
  <c r="Z6" i="21"/>
  <c r="W8" i="21"/>
  <c r="X8" i="21"/>
  <c r="Y8" i="21"/>
  <c r="Z8" i="21"/>
  <c r="W9" i="21"/>
  <c r="X9" i="21"/>
  <c r="Y9" i="21"/>
  <c r="Z9" i="21"/>
  <c r="W10" i="21"/>
  <c r="X10" i="21"/>
  <c r="Y10" i="21"/>
  <c r="Z10" i="21"/>
  <c r="W12" i="21"/>
  <c r="X12" i="21"/>
  <c r="Y12" i="21"/>
  <c r="Z12" i="21"/>
  <c r="W13" i="21"/>
  <c r="X13" i="21"/>
  <c r="Y13" i="21"/>
  <c r="Z13" i="21"/>
  <c r="W14" i="21"/>
  <c r="X14" i="21"/>
  <c r="Y14" i="21"/>
  <c r="Z14" i="21"/>
  <c r="W16" i="21"/>
  <c r="X16" i="21"/>
  <c r="Y16" i="21"/>
  <c r="Z16" i="21"/>
  <c r="W17" i="21"/>
  <c r="X17" i="21"/>
  <c r="Y17" i="21"/>
  <c r="Z17" i="21"/>
  <c r="W18" i="21"/>
  <c r="X18" i="21"/>
  <c r="Y18" i="21"/>
  <c r="Z18" i="21"/>
  <c r="W19" i="21"/>
  <c r="X19" i="21"/>
  <c r="Y19" i="21"/>
  <c r="Z19" i="21"/>
  <c r="W20" i="21"/>
  <c r="X20" i="21"/>
  <c r="Y20" i="21"/>
  <c r="Z20" i="21"/>
  <c r="W22" i="21"/>
  <c r="X22" i="21"/>
  <c r="Y22" i="21"/>
  <c r="Z22" i="21"/>
  <c r="W23" i="21"/>
  <c r="X23" i="21"/>
  <c r="Y23" i="21"/>
  <c r="Z23" i="21"/>
  <c r="E1" i="10"/>
  <c r="F1" i="10" s="1"/>
  <c r="G1" i="10" s="1"/>
  <c r="H1" i="10" s="1"/>
  <c r="I1" i="10" s="1"/>
  <c r="J1" i="10" s="1"/>
  <c r="K1" i="10" s="1"/>
  <c r="L1" i="10" s="1"/>
  <c r="M1" i="10" s="1"/>
  <c r="N1" i="10" s="1"/>
  <c r="O1" i="10" s="1"/>
  <c r="P1" i="10" s="1"/>
  <c r="Q1" i="10" s="1"/>
  <c r="R1" i="10" s="1"/>
  <c r="S1" i="10" s="1"/>
  <c r="T1" i="10" s="1"/>
  <c r="U1" i="10" s="1"/>
  <c r="V1" i="10" s="1"/>
  <c r="W1" i="10" s="1"/>
  <c r="X1" i="10" s="1"/>
  <c r="Y1" i="10" s="1"/>
  <c r="Z1" i="10" s="1"/>
  <c r="AA1" i="10" s="1"/>
  <c r="AB1" i="10" s="1"/>
  <c r="AC1" i="10" s="1"/>
  <c r="AD1" i="10" s="1"/>
  <c r="AE1" i="10" s="1"/>
  <c r="AF1" i="10" s="1"/>
  <c r="AG1" i="10" s="1"/>
  <c r="AH1" i="10" s="1"/>
  <c r="AI1" i="10" s="1"/>
  <c r="AJ1" i="10" s="1"/>
  <c r="AK1" i="10" s="1"/>
  <c r="AL1" i="10" s="1"/>
  <c r="AM1" i="10" s="1"/>
  <c r="AN1" i="10" s="1"/>
  <c r="AO1" i="10" s="1"/>
  <c r="AP1" i="10" s="1"/>
  <c r="AQ1" i="10" s="1"/>
  <c r="AR1" i="10" s="1"/>
  <c r="AS1" i="10" s="1"/>
  <c r="W4" i="25"/>
  <c r="X4" i="25"/>
  <c r="Y4" i="25"/>
  <c r="Z4" i="25"/>
  <c r="W5" i="25"/>
  <c r="X5" i="25"/>
  <c r="Y5" i="25"/>
  <c r="Z5" i="25"/>
  <c r="W6" i="25"/>
  <c r="X6" i="25"/>
  <c r="Y6" i="25"/>
  <c r="Z6" i="25"/>
  <c r="W8" i="25"/>
  <c r="X8" i="25"/>
  <c r="Y8" i="25"/>
  <c r="Z8" i="25"/>
  <c r="W9" i="25"/>
  <c r="X9" i="25"/>
  <c r="Y9" i="25"/>
  <c r="Z9" i="25"/>
  <c r="W10" i="25"/>
  <c r="X10" i="25"/>
  <c r="Y10" i="25"/>
  <c r="Z10" i="25"/>
  <c r="W12" i="25"/>
  <c r="X12" i="25"/>
  <c r="Y12" i="25"/>
  <c r="Z12" i="25"/>
  <c r="W13" i="25"/>
  <c r="X13" i="25"/>
  <c r="Y13" i="25"/>
  <c r="Z13" i="25"/>
  <c r="W14" i="25"/>
  <c r="X14" i="25"/>
  <c r="Y14" i="25"/>
  <c r="Z14" i="25"/>
  <c r="W16" i="25"/>
  <c r="X16" i="25"/>
  <c r="Y16" i="25"/>
  <c r="Z16" i="25"/>
  <c r="W17" i="25"/>
  <c r="X17" i="25"/>
  <c r="Y17" i="25"/>
  <c r="Z17" i="25"/>
  <c r="W18" i="25"/>
  <c r="X18" i="25"/>
  <c r="Y18" i="25"/>
  <c r="Z18" i="25"/>
  <c r="W19" i="25"/>
  <c r="X19" i="25"/>
  <c r="Y19" i="25"/>
  <c r="Z19" i="25"/>
  <c r="W20" i="25"/>
  <c r="X20" i="25"/>
  <c r="Y20" i="25"/>
  <c r="Z20" i="25"/>
  <c r="W22" i="25"/>
  <c r="X22" i="25"/>
  <c r="Y22" i="25"/>
  <c r="Z22" i="25"/>
  <c r="W23" i="25"/>
  <c r="X23" i="25"/>
  <c r="Y23" i="25"/>
  <c r="Z23" i="25"/>
  <c r="AA24" i="25"/>
  <c r="AB24" i="25"/>
  <c r="AC24" i="25"/>
  <c r="AD24" i="25"/>
  <c r="AE24" i="25"/>
  <c r="AF24" i="25"/>
  <c r="AG24" i="25"/>
  <c r="AH24" i="25"/>
  <c r="AI24" i="25"/>
  <c r="AJ24" i="25"/>
  <c r="AK24" i="25"/>
  <c r="AL24" i="25"/>
  <c r="AM24" i="25"/>
  <c r="AN24" i="25"/>
  <c r="AO24" i="25"/>
  <c r="AP24" i="25"/>
  <c r="AQ24" i="25"/>
  <c r="AR24" i="25"/>
  <c r="AS24" i="25"/>
  <c r="AT24" i="25"/>
  <c r="AU24" i="25"/>
  <c r="AV24" i="25"/>
  <c r="AW24" i="25"/>
  <c r="AX24" i="25"/>
  <c r="AY24" i="25"/>
  <c r="AZ24" i="25"/>
  <c r="BA24" i="25"/>
  <c r="BB24" i="25"/>
  <c r="BC24" i="25"/>
  <c r="BD24" i="25"/>
  <c r="AE25" i="25"/>
  <c r="AJ25" i="25"/>
  <c r="AT25" i="25"/>
  <c r="AY25" i="25"/>
  <c r="W4" i="24"/>
  <c r="X4" i="24"/>
  <c r="Y4" i="24"/>
  <c r="Z4" i="24"/>
  <c r="W5" i="24"/>
  <c r="X5" i="24"/>
  <c r="Y5" i="24"/>
  <c r="Z5" i="24"/>
  <c r="W6" i="24"/>
  <c r="X6" i="24"/>
  <c r="Y6" i="24"/>
  <c r="Z6" i="24"/>
  <c r="W8" i="24"/>
  <c r="X8" i="24"/>
  <c r="Y8" i="24"/>
  <c r="Z8" i="24"/>
  <c r="W9" i="24"/>
  <c r="X9" i="24"/>
  <c r="Y9" i="24"/>
  <c r="Z9" i="24"/>
  <c r="W10" i="24"/>
  <c r="X10" i="24"/>
  <c r="Y10" i="24"/>
  <c r="Z10" i="24"/>
  <c r="W12" i="24"/>
  <c r="X12" i="24"/>
  <c r="Y12" i="24"/>
  <c r="Z12" i="24"/>
  <c r="W13" i="24"/>
  <c r="X13" i="24"/>
  <c r="Y13" i="24"/>
  <c r="Z13" i="24"/>
  <c r="W14" i="24"/>
  <c r="X14" i="24"/>
  <c r="Y14" i="24"/>
  <c r="Z14" i="24"/>
  <c r="W16" i="24"/>
  <c r="X16" i="24"/>
  <c r="Y16" i="24"/>
  <c r="Z16" i="24"/>
  <c r="W17" i="24"/>
  <c r="X17" i="24"/>
  <c r="Y17" i="24"/>
  <c r="Z17" i="24"/>
  <c r="W18" i="24"/>
  <c r="X18" i="24"/>
  <c r="Y18" i="24"/>
  <c r="Z18" i="24"/>
  <c r="W19" i="24"/>
  <c r="X19" i="24"/>
  <c r="Y19" i="24"/>
  <c r="Z19" i="24"/>
  <c r="W20" i="24"/>
  <c r="X20" i="24"/>
  <c r="Y20" i="24"/>
  <c r="Z20" i="24"/>
  <c r="W22" i="24"/>
  <c r="X22" i="24"/>
  <c r="Y22" i="24"/>
  <c r="Z22" i="24"/>
  <c r="W23" i="24"/>
  <c r="X23" i="24"/>
  <c r="Y23" i="24"/>
  <c r="Z23" i="24"/>
  <c r="AA24" i="24"/>
  <c r="AB24" i="24"/>
  <c r="AC24" i="24"/>
  <c r="AD24" i="24"/>
  <c r="AE24" i="24"/>
  <c r="AF24" i="24"/>
  <c r="AG24" i="24"/>
  <c r="AH24" i="24"/>
  <c r="AI24" i="24"/>
  <c r="AJ24" i="24"/>
  <c r="AK24" i="24"/>
  <c r="AL24" i="24"/>
  <c r="AM24" i="24"/>
  <c r="AN24" i="24"/>
  <c r="AO24" i="24"/>
  <c r="AP24" i="24"/>
  <c r="AQ24" i="24"/>
  <c r="AR24" i="24"/>
  <c r="AS24" i="24"/>
  <c r="AT24" i="24"/>
  <c r="AU24" i="24"/>
  <c r="AV24" i="24"/>
  <c r="AW24" i="24"/>
  <c r="AX24" i="24"/>
  <c r="AY24" i="24"/>
  <c r="AZ24" i="24"/>
  <c r="BA24" i="24"/>
  <c r="BB24" i="24"/>
  <c r="BC24" i="24"/>
  <c r="BD24" i="24"/>
  <c r="AE25" i="24"/>
  <c r="AJ25" i="24"/>
  <c r="AO25" i="24"/>
  <c r="AT25" i="24"/>
  <c r="AY25" i="24"/>
  <c r="W4" i="23"/>
  <c r="X4" i="23"/>
  <c r="Y4" i="23"/>
  <c r="Z4" i="23"/>
  <c r="W5" i="23"/>
  <c r="X5" i="23"/>
  <c r="Y5" i="23"/>
  <c r="Z5" i="23"/>
  <c r="W6" i="23"/>
  <c r="X6" i="23"/>
  <c r="Y6" i="23"/>
  <c r="Z6" i="23"/>
  <c r="W8" i="23"/>
  <c r="X8" i="23"/>
  <c r="Y8" i="23"/>
  <c r="Z8" i="23"/>
  <c r="W9" i="23"/>
  <c r="X9" i="23"/>
  <c r="Y9" i="23"/>
  <c r="Z9" i="23"/>
  <c r="W10" i="23"/>
  <c r="X10" i="23"/>
  <c r="Y10" i="23"/>
  <c r="Z10" i="23"/>
  <c r="W12" i="23"/>
  <c r="X12" i="23"/>
  <c r="Y12" i="23"/>
  <c r="Z12" i="23"/>
  <c r="W13" i="23"/>
  <c r="X13" i="23"/>
  <c r="Y13" i="23"/>
  <c r="Z13" i="23"/>
  <c r="W14" i="23"/>
  <c r="X14" i="23"/>
  <c r="Y14" i="23"/>
  <c r="Z14" i="23"/>
  <c r="W16" i="23"/>
  <c r="X16" i="23"/>
  <c r="Y16" i="23"/>
  <c r="Z16" i="23"/>
  <c r="W17" i="23"/>
  <c r="X17" i="23"/>
  <c r="Y17" i="23"/>
  <c r="Z17" i="23"/>
  <c r="W18" i="23"/>
  <c r="X18" i="23"/>
  <c r="Y18" i="23"/>
  <c r="Z18" i="23"/>
  <c r="W19" i="23"/>
  <c r="X19" i="23"/>
  <c r="Y19" i="23"/>
  <c r="Z19" i="23"/>
  <c r="W20" i="23"/>
  <c r="X20" i="23"/>
  <c r="Y20" i="23"/>
  <c r="Z20" i="23"/>
  <c r="W22" i="23"/>
  <c r="X22" i="23"/>
  <c r="Y22" i="23"/>
  <c r="Z22" i="23"/>
  <c r="W23" i="23"/>
  <c r="X23" i="23"/>
  <c r="Y23" i="23"/>
  <c r="Z23" i="23"/>
  <c r="AA24" i="23"/>
  <c r="AB24" i="23"/>
  <c r="AC24" i="23"/>
  <c r="AD24" i="23"/>
  <c r="AE24" i="23"/>
  <c r="AF24" i="23"/>
  <c r="AG24" i="23"/>
  <c r="AH24" i="23"/>
  <c r="AI24" i="23"/>
  <c r="AJ24" i="23"/>
  <c r="AK24" i="23"/>
  <c r="AL24" i="23"/>
  <c r="AM24" i="23"/>
  <c r="AN24" i="23"/>
  <c r="AO24" i="23"/>
  <c r="AP24" i="23"/>
  <c r="AQ24" i="23"/>
  <c r="AR24" i="23"/>
  <c r="AS24" i="23"/>
  <c r="AT24" i="23"/>
  <c r="AU24" i="23"/>
  <c r="AV24" i="23"/>
  <c r="AW24" i="23"/>
  <c r="AX24" i="23"/>
  <c r="AY24" i="23"/>
  <c r="AZ24" i="23"/>
  <c r="BA24" i="23"/>
  <c r="BB24" i="23"/>
  <c r="BC24" i="23"/>
  <c r="BD24" i="23"/>
  <c r="W4" i="22"/>
  <c r="X4" i="22"/>
  <c r="Y4" i="22"/>
  <c r="Z4" i="22"/>
  <c r="W5" i="22"/>
  <c r="X5" i="22"/>
  <c r="Y5" i="22"/>
  <c r="Z5" i="22"/>
  <c r="W6" i="22"/>
  <c r="X6" i="22"/>
  <c r="Y6" i="22"/>
  <c r="Z6" i="22"/>
  <c r="W8" i="22"/>
  <c r="X8" i="22"/>
  <c r="Y8" i="22"/>
  <c r="Z8" i="22"/>
  <c r="W9" i="22"/>
  <c r="X9" i="22"/>
  <c r="Y9" i="22"/>
  <c r="Z9" i="22"/>
  <c r="W10" i="22"/>
  <c r="X10" i="22"/>
  <c r="Y10" i="22"/>
  <c r="Z10" i="22"/>
  <c r="W12" i="22"/>
  <c r="X12" i="22"/>
  <c r="Y12" i="22"/>
  <c r="Z12" i="22"/>
  <c r="W13" i="22"/>
  <c r="X13" i="22"/>
  <c r="Y13" i="22"/>
  <c r="Z13" i="22"/>
  <c r="W14" i="22"/>
  <c r="X14" i="22"/>
  <c r="Y14" i="22"/>
  <c r="Z14" i="22"/>
  <c r="W16" i="22"/>
  <c r="X16" i="22"/>
  <c r="Y16" i="22"/>
  <c r="Z16" i="22"/>
  <c r="W17" i="22"/>
  <c r="X17" i="22"/>
  <c r="Y17" i="22"/>
  <c r="Z17" i="22"/>
  <c r="W18" i="22"/>
  <c r="X18" i="22"/>
  <c r="Y18" i="22"/>
  <c r="Z18" i="22"/>
  <c r="W19" i="22"/>
  <c r="X19" i="22"/>
  <c r="Y19" i="22"/>
  <c r="Z19" i="22"/>
  <c r="W20" i="22"/>
  <c r="X20" i="22"/>
  <c r="Y20" i="22"/>
  <c r="Z20" i="22"/>
  <c r="W22" i="22"/>
  <c r="X22" i="22"/>
  <c r="Y22" i="22"/>
  <c r="Z22" i="22"/>
  <c r="W23" i="22"/>
  <c r="X23" i="22"/>
  <c r="Y23" i="22"/>
  <c r="Z23" i="22"/>
  <c r="AA24" i="22"/>
  <c r="AB24" i="22"/>
  <c r="AC24" i="22"/>
  <c r="AD24" i="22"/>
  <c r="AE24" i="22"/>
  <c r="AF24" i="22"/>
  <c r="AG24" i="22"/>
  <c r="AH24" i="22"/>
  <c r="AI24" i="22"/>
  <c r="AJ24" i="22"/>
  <c r="AK24" i="22"/>
  <c r="AL24" i="22"/>
  <c r="AM24" i="22"/>
  <c r="AN24" i="22"/>
  <c r="AO24" i="22"/>
  <c r="AP24" i="22"/>
  <c r="AQ24" i="22"/>
  <c r="AR24" i="22"/>
  <c r="AS24" i="22"/>
  <c r="AT24" i="22"/>
  <c r="AU24" i="22"/>
  <c r="AV24" i="22"/>
  <c r="AW24" i="22"/>
  <c r="AX24" i="22"/>
  <c r="AY24" i="22"/>
  <c r="AZ24" i="22"/>
  <c r="BA24" i="22"/>
  <c r="BB24" i="22"/>
  <c r="BC24" i="22"/>
  <c r="BD24" i="22"/>
  <c r="W4" i="16"/>
  <c r="X4" i="16"/>
  <c r="Y4" i="16"/>
  <c r="Z4" i="16"/>
  <c r="W5" i="16"/>
  <c r="X5" i="16"/>
  <c r="Y5" i="16"/>
  <c r="Z5" i="16"/>
  <c r="W6" i="16"/>
  <c r="X6" i="16"/>
  <c r="Y6" i="16"/>
  <c r="Z6" i="16"/>
  <c r="W8" i="16"/>
  <c r="X8" i="16"/>
  <c r="Y8" i="16"/>
  <c r="Z8" i="16"/>
  <c r="W9" i="16"/>
  <c r="X9" i="16"/>
  <c r="Y9" i="16"/>
  <c r="Z9" i="16"/>
  <c r="W10" i="16"/>
  <c r="X10" i="16"/>
  <c r="Y10" i="16"/>
  <c r="Z10" i="16"/>
  <c r="W12" i="16"/>
  <c r="X12" i="16"/>
  <c r="Y12" i="16"/>
  <c r="Z12" i="16"/>
  <c r="W13" i="16"/>
  <c r="X13" i="16"/>
  <c r="Y13" i="16"/>
  <c r="Z13" i="16"/>
  <c r="W14" i="16"/>
  <c r="X14" i="16"/>
  <c r="Y14" i="16"/>
  <c r="Z14" i="16"/>
  <c r="W16" i="16"/>
  <c r="X16" i="16"/>
  <c r="Y16" i="16"/>
  <c r="Z16" i="16"/>
  <c r="W17" i="16"/>
  <c r="X17" i="16"/>
  <c r="Y17" i="16"/>
  <c r="Z17" i="16"/>
  <c r="W18" i="16"/>
  <c r="X18" i="16"/>
  <c r="Y18" i="16"/>
  <c r="Z18" i="16"/>
  <c r="W19" i="16"/>
  <c r="X19" i="16"/>
  <c r="Y19" i="16"/>
  <c r="Z19" i="16"/>
  <c r="W20" i="16"/>
  <c r="X20" i="16"/>
  <c r="Y20" i="16"/>
  <c r="Z20" i="16"/>
  <c r="W22" i="16"/>
  <c r="X22" i="16"/>
  <c r="Y22" i="16"/>
  <c r="Z22" i="16"/>
  <c r="W23" i="16"/>
  <c r="X23" i="16"/>
  <c r="Y23" i="16"/>
  <c r="Z23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tc={09620DFB-4259-4E5C-8602-9CC0561604B4}</author>
  </authors>
  <commentList>
    <comment ref="K1" authorId="0" shapeId="0" xr:uid="{09620DFB-4259-4E5C-8602-9CC0561604B4}">
      <text>
        <t>[Threaded comment]
Your version of Excel allows you to read this threaded comment; however, any edits to it will get removed if the file is opened in a newer version of Excel. Learn more: https://go.microsoft.com/fwlink/?linkid=870924
Comment:
    Alternative option: offer assessments on other days?</t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tc={050D2466-6A1F-1E40-AAAA-7FA59D3FA7CF}</author>
  </authors>
  <commentList>
    <comment ref="K2" authorId="0" shapeId="0" xr:uid="{050D2466-6A1F-1E40-AAAA-7FA59D3FA7C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tc={5FD22335-3D90-49E7-AD9B-211671003202}</author>
  </authors>
  <commentList>
    <comment ref="W24" authorId="0" shapeId="0" xr:uid="{5FD22335-3D90-49E7-AD9B-211671003202}">
      <text>
        <t>[Threaded comment]
Your version of Excel allows you to read this threaded comment; however, any edits to it will get removed if the file is opened in a newer version of Excel. Learn more: https://go.microsoft.com/fwlink/?linkid=870924
Comment:
    Deloitte to review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tc={DA489920-1A14-440A-83C0-7521DEFF6CB6}</author>
  </authors>
  <commentList>
    <comment ref="W24" authorId="0" shapeId="0" xr:uid="{DA489920-1A14-440A-83C0-7521DEFF6CB6}">
      <text>
        <t>[Threaded comment]
Your version of Excel allows you to read this threaded comment; however, any edits to it will get removed if the file is opened in a newer version of Excel. Learn more: https://go.microsoft.com/fwlink/?linkid=870924
Comment:
    Deloitte to review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tc={6E2D7328-AAE8-4EB0-9F2A-F8BE8B62149F}</author>
  </authors>
  <commentList>
    <comment ref="W24" authorId="0" shapeId="0" xr:uid="{6E2D7328-AAE8-4EB0-9F2A-F8BE8B62149F}">
      <text>
        <t>[Threaded comment]
Your version of Excel allows you to read this threaded comment; however, any edits to it will get removed if the file is opened in a newer version of Excel. Learn more: https://go.microsoft.com/fwlink/?linkid=870924
Comment:
    Deloitte to review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tc={79EA1BD5-86F8-4DA4-AA73-B2E526FD6081}</author>
  </authors>
  <commentList>
    <comment ref="W24" authorId="0" shapeId="0" xr:uid="{79EA1BD5-86F8-4DA4-AA73-B2E526FD6081}">
      <text>
        <t>[Threaded comment]
Your version of Excel allows you to read this threaded comment; however, any edits to it will get removed if the file is opened in a newer version of Excel. Learn more: https://go.microsoft.com/fwlink/?linkid=870924
Comment:
    Deloitte to review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tc={1567D71A-6650-493F-8DE1-A4AFEB802393}</author>
  </authors>
  <commentList>
    <comment ref="W24" authorId="0" shapeId="0" xr:uid="{1567D71A-6650-493F-8DE1-A4AFEB802393}">
      <text>
        <t>[Threaded comment]
Your version of Excel allows you to read this threaded comment; however, any edits to it will get removed if the file is opened in a newer version of Excel. Learn more: https://go.microsoft.com/fwlink/?linkid=870924
Comment:
    Deloitte to review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tc={B8252EE9-D8EF-42FC-B06E-318AA2F6FA11}</author>
  </authors>
  <commentList>
    <comment ref="W24" authorId="0" shapeId="0" xr:uid="{B8252EE9-D8EF-42FC-B06E-318AA2F6FA11}">
      <text>
        <t>[Threaded comment]
Your version of Excel allows you to read this threaded comment; however, any edits to it will get removed if the file is opened in a newer version of Excel. Learn more: https://go.microsoft.com/fwlink/?linkid=870924
Comment:
    Deloitte to review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tc={41F290FC-C2FD-8541-8638-4B2C29091458}</author>
    <author>tc={C2CCB4EE-ABD8-3947-91AA-E1BAB329D0BD}</author>
    <author>tc={BBF22BE7-A50B-BF44-B7FB-A285D4AD20E4}</author>
    <author>tc={196248E3-CBB1-2F4D-8D28-7216524EF7CE}</author>
  </authors>
  <commentList>
    <comment ref="N4" authorId="0" shapeId="0" xr:uid="{41F290FC-C2FD-8541-8638-4B2C29091458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AF4" authorId="1" shapeId="0" xr:uid="{C2CCB4EE-ABD8-3947-91AA-E1BAB329D0B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AN4" authorId="2" shapeId="0" xr:uid="{BBF22BE7-A50B-BF44-B7FB-A285D4AD20E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AU4" authorId="3" shapeId="0" xr:uid="{196248E3-CBB1-2F4D-8D28-7216524EF7C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tc={FCFF77A4-C7F8-1246-98BB-01B434C35526}</author>
    <author>tc={E2A25C45-79A5-A140-9450-2CCB1335F4BE}</author>
    <author>tc={9D38FD8E-1AFD-446A-A048-18A53DFE7397}</author>
  </authors>
  <commentList>
    <comment ref="O2" authorId="0" shapeId="0" xr:uid="{FCFF77A4-C7F8-1246-98BB-01B434C3552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AC2" authorId="1" shapeId="0" xr:uid="{E2A25C45-79A5-A140-9450-2CCB1335F4B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  <comment ref="AN2" authorId="2" shapeId="0" xr:uid="{9D38FD8E-1AFD-446A-A048-18A53DFE739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hopital beds in 303a and b, 203, 204b elonnemann@usa.edu
</t>
      </text>
    </comment>
  </commentList>
</comments>
</file>

<file path=xl/sharedStrings.xml><?xml version="1.0" encoding="utf-8"?>
<sst xmlns="http://schemas.openxmlformats.org/spreadsheetml/2006/main" count="7399" uniqueCount="972">
  <si>
    <t>Campus</t>
  </si>
  <si>
    <t>"Makeup Term"</t>
  </si>
  <si>
    <t>Current 
Term</t>
  </si>
  <si>
    <t>Res/Flex</t>
  </si>
  <si>
    <t>Course</t>
  </si>
  <si>
    <t>Lab Hours</t>
  </si>
  <si>
    <t>Assessment Hours
(Lab Practicals)</t>
  </si>
  <si>
    <t>Enrollment in Current Term</t>
  </si>
  <si>
    <t>No. Sections</t>
  </si>
  <si>
    <t>Faculty available for instruction</t>
  </si>
  <si>
    <t>If 4 faculty available for Flex instruction same-day</t>
  </si>
  <si>
    <t>If 6 faculty available for FLex instruction same-day</t>
  </si>
  <si>
    <t>July 6
Mon</t>
  </si>
  <si>
    <t>July 7
Tues</t>
  </si>
  <si>
    <t>July 8
Wed</t>
  </si>
  <si>
    <t>July 9
Thurs</t>
  </si>
  <si>
    <t>July 10
Fri - ASSESSMENT DAY: faculty hours given 4 faculty</t>
  </si>
  <si>
    <t>July 10
Fri - ASSESSMENT DAY: faculty hours given 6 faculty</t>
  </si>
  <si>
    <t>July 11
Sat</t>
  </si>
  <si>
    <t>July 12
Sun</t>
  </si>
  <si>
    <t>CASM</t>
  </si>
  <si>
    <t>Res</t>
  </si>
  <si>
    <t xml:space="preserve">HSC 5130C Patient/Client Care Management 1 </t>
  </si>
  <si>
    <t>SM.T2.C1, C2: 4 - AM
SM.T2.C3, C4: 4 - PM</t>
  </si>
  <si>
    <t>SM.T2.C5, C6: 4 - AM
SM.T2.C7, C8: 4 - PM</t>
  </si>
  <si>
    <t>PHT 5245C Movement Science I</t>
  </si>
  <si>
    <t>SM.T3.C1, C2: 4 - AM
SM.T3.C3, C4: 4 - PM</t>
  </si>
  <si>
    <t>SM.T3.C5, C6: 4 - AM
SM.T3.C7, C8: 4 - PM</t>
  </si>
  <si>
    <t>PHT 5420C Cardiovascular and Pulmonary Physical Therapy</t>
  </si>
  <si>
    <t>SM.T5.C1, C2: 4 - AM
SM.T5.C3, C4: 4 - PM</t>
  </si>
  <si>
    <t>SM.T5.C5, C6: 4 - AM
SM.T5.C7, C8: 4 - PM</t>
  </si>
  <si>
    <t xml:space="preserve">PHT 5430C Patient Care Management II </t>
  </si>
  <si>
    <t>Flex</t>
  </si>
  <si>
    <t>4 sections AM: 4 hours
4 sections PM: 4 hours</t>
  </si>
  <si>
    <t>4 faculty conduct lab practicals with 17 students for 15 min each; total teaching time per faculty member = approx. 4 hr 19 min.</t>
  </si>
  <si>
    <t>FLMI</t>
  </si>
  <si>
    <t>MI.T2.C1, C2: 4 - AM
MI.T2.C3, C4: 4 - PM</t>
  </si>
  <si>
    <t>MI.T2.C5, C6: 4 - AM
MI.T2.C7, C8: 4 - PM</t>
  </si>
  <si>
    <t>MI.T2.C5: 4 - AM
MI.T2.C6: 4 - PM</t>
  </si>
  <si>
    <t>MI.T3.C1, C2: 4 - AM
MI.T3.C3, C4: 4 - PM</t>
  </si>
  <si>
    <t>MI.T3.C5, C6: 4 - AM
MI.T3.C7, C8: 4 - PM</t>
  </si>
  <si>
    <t>MI.T3.C5: 4 - AM
MI.T3.C6: 4 - PM</t>
  </si>
  <si>
    <t>MI.T5.C1, C2: 2 - PM
MI.T5.C3, C4: 2 - AM</t>
  </si>
  <si>
    <t>MI.T5.C5, C6: 2 - PM
MI.T5.C7, C8: 2 - AM</t>
  </si>
  <si>
    <t>MI.T5.C5: 2 - PM
MI.T5.C6: 2 - AM</t>
  </si>
  <si>
    <t>MI.T5.C1, C2: 4 - AM
MI.T5.C3, C4: 4 - PM</t>
  </si>
  <si>
    <t>MI.T5.C5, C6: 4 - AM
MI.T5.C7, C8: 4 - PM</t>
  </si>
  <si>
    <t>MI.T5.C5: 4 - AM
MI.T5.C6: 4 - PM</t>
  </si>
  <si>
    <t>FLSA</t>
  </si>
  <si>
    <t>SA.T2.C1, C2: 4 - AM
SA.T2.C3, C4: 4 - PM</t>
  </si>
  <si>
    <t>SA.T2.C5, C6: 4 - AM
SA.T2.C7, C8: 4 - PM</t>
  </si>
  <si>
    <t>SA.T2.C5: 4 - AM
SA.T2.C6: 4 - PM</t>
  </si>
  <si>
    <t>SA.T3.C1, C2: 3 - AM
SA.T3.C3, C4: 3 - PM</t>
  </si>
  <si>
    <t>SA.T3.C5, C6: 3 - AM
SA.T3.C7, C8: 3 - PM</t>
  </si>
  <si>
    <t>SA.T3.C5: 3 - AM
SA.T3.C6, C7: 3 - PM</t>
  </si>
  <si>
    <t>SA.T5.C1, C2: 2 - PM
SA.T5.C3, C4: 2 - AM</t>
  </si>
  <si>
    <t>SA.T5.C5, C6: 2 - PM
SA.T5.C7, C8: 2 - AM</t>
  </si>
  <si>
    <t>SA.T5.C5: 2 - PM
SA.T5.C6: 2 - AM</t>
  </si>
  <si>
    <t>SA.T5.C1, C2: 4 - AM
SA.T5.C3, C4: 4 - PM</t>
  </si>
  <si>
    <t>SA.T5.C5, C6: 4 - AM
SA.T5.C7, C8: 4 - PM</t>
  </si>
  <si>
    <t>SA.T5.C5: 4 - AM
SA.T5.C6: 4 - PM</t>
  </si>
  <si>
    <t>4 faculty conduct lab practicals with 17 students for 15 min each; total teaching time per faculty member = approx. 4 hr 25 min.</t>
  </si>
  <si>
    <t>TXAU</t>
  </si>
  <si>
    <t>AU.T3.C1, C2: 4 - AM
AU.T3.C3, C4: 4 - PM</t>
  </si>
  <si>
    <t>AU.T3.C5, C6: 4 - AM
AU.T3.C7, C8: 4 - PM</t>
  </si>
  <si>
    <t>AU.T3.C5, C6: 4 - AM
AU.T3.C7: 4 - PM</t>
  </si>
  <si>
    <t>AU.T3.C1, C2: 3 - AM
AU.T3.C3, C4: 3 - PM</t>
  </si>
  <si>
    <t>AU.T3.C5, C6: 3 - AM
AU.T3.C7, C8: 3 - PM</t>
  </si>
  <si>
    <t>AU.T5.C1, C2: 2 - PM
AU.T5.C3, C4: 2 - AM</t>
  </si>
  <si>
    <t>AU.T5.C5, C6: 2 - PM
AU.T5.C7, C8: 2 - AM</t>
  </si>
  <si>
    <t>AU.T5.C5, C6: 2 - PM
AU.T5.C7: 2 - AM</t>
  </si>
  <si>
    <t>AU.T5.C1, C2: 4 - AM
AU.T5.C3, C4: 4 - PM</t>
  </si>
  <si>
    <t>AU.T5.C5, C6: 4 - AM
AU.T5.C7, C8: 4 - PM</t>
  </si>
  <si>
    <t>AU.T5.C5, C6: 4 - AM
AU.T5.C7: 4 - PM</t>
  </si>
  <si>
    <t>Course Info</t>
  </si>
  <si>
    <t>Course Scheduling Preferences</t>
  </si>
  <si>
    <t>6 rooms;
12 timeslots</t>
  </si>
  <si>
    <t>12 rooms;
24 timeslots</t>
  </si>
  <si>
    <t>10 rooms;
20 timeslots</t>
  </si>
  <si>
    <t>Week 1:
July 13</t>
  </si>
  <si>
    <t>Week 2:
July 20</t>
  </si>
  <si>
    <t>Week 3:
July 27</t>
  </si>
  <si>
    <t>Week 4:
Aug 3</t>
  </si>
  <si>
    <t>Week 5: 
Aug 10</t>
  </si>
  <si>
    <t>Week 6: 
Aug 17</t>
  </si>
  <si>
    <t>Term</t>
  </si>
  <si>
    <t>Week 4
August 3</t>
  </si>
  <si>
    <t>Week 5
August 10</t>
  </si>
  <si>
    <t>Week 6
August 17</t>
  </si>
  <si>
    <t>MI: Preference</t>
  </si>
  <si>
    <t>SM: Preference</t>
  </si>
  <si>
    <t>SA:
Preference</t>
  </si>
  <si>
    <t>AU:
Preference</t>
  </si>
  <si>
    <t>MI: 
Enrollment</t>
  </si>
  <si>
    <t>SM: 
Enrollment</t>
  </si>
  <si>
    <t>SA:
Enrollment</t>
  </si>
  <si>
    <t>AU: 
Enrollment</t>
  </si>
  <si>
    <t>MI: 
Sub-Cohorts</t>
  </si>
  <si>
    <t>SM: 
Sub-Cohorts</t>
  </si>
  <si>
    <t>SA: 
Sub-Cohorts</t>
  </si>
  <si>
    <t>AU: 
Sub-Cohorts</t>
  </si>
  <si>
    <t>M</t>
  </si>
  <si>
    <t>T</t>
  </si>
  <si>
    <t>W</t>
  </si>
  <si>
    <t>R</t>
  </si>
  <si>
    <t>F</t>
  </si>
  <si>
    <t xml:space="preserve">PHT 5125C  Applied Anatomy 1    </t>
  </si>
  <si>
    <t>1.5 hours:
shoulder/neck</t>
  </si>
  <si>
    <t>1.5 hours:
elbow/hand</t>
  </si>
  <si>
    <t>30 min lab practical</t>
  </si>
  <si>
    <t>MI 1, 2: 1.5
SM 1, 2: 1.5
SA 1: 1.5
AU 1: 1.5</t>
  </si>
  <si>
    <t>MI 3: 1.5
SM 3, 4: 1.5
SA 2: 1.5
AU 2: 1.5</t>
  </si>
  <si>
    <t>MI 4: 1.5
SM 5, 6: 1.5
SA 3: 1.5
AU 3, 4: 1.5</t>
  </si>
  <si>
    <t>MI 5: 1.5
SM 7: 1.5
SA 4, 5: 1.5
AU 5, 6: 1.5</t>
  </si>
  <si>
    <t>MI 6: 1.5
SM 8: 1.5
SA 6: 1.5
AU 7, 8: 1.5</t>
  </si>
  <si>
    <t>MI 1, 2: 0.5
SM 1, 2: 0.5
SA 1: 0.5
AU 1: 0.5</t>
  </si>
  <si>
    <t>MI 3: 0.5
SM 3, 4: 0.5
SA 2: 0.5
AU 2: 0.5</t>
  </si>
  <si>
    <t>MI 4: 0.5
SM 5, 6: 0.5
SA 3: 0.5
AU 3, 4: 0.5</t>
  </si>
  <si>
    <t>MI 5: 0.5
SM 7: 0.5
SA 4, 5: 0.5
AU 5, 6: 0.5</t>
  </si>
  <si>
    <t>MI 6: 0.5
SM 8: 0.5
SA 6: 0.5
AU 7, 8: 0.5</t>
  </si>
  <si>
    <t xml:space="preserve">HSC 5130C  Patient/Client Care Management 1    </t>
  </si>
  <si>
    <t>1.5 hours for transfers</t>
  </si>
  <si>
    <t>1.5 hour for gait skills</t>
  </si>
  <si>
    <t>1 hour stair skills</t>
  </si>
  <si>
    <t xml:space="preserve">
1.5 functional mobility synthesis</t>
  </si>
  <si>
    <t>MI 1, 2: 1
SM 1, 2: 1
SA 1: 1
AU 1: 1</t>
  </si>
  <si>
    <t>MI 3: 1
SM 3, 4: 1
SA 2: 1
AU 2: 1</t>
  </si>
  <si>
    <t>MI 4: 1
SM 5, 6: 1
SA 3: 1
AU 3, 4: 1</t>
  </si>
  <si>
    <t>MI 5: 1
SM 7: 1
SA 4, 5: 1
AU 5, 6: 1</t>
  </si>
  <si>
    <t>MI 6: 1
SM 8: 1
SA 6: 1
AU 7, 8: 1</t>
  </si>
  <si>
    <t xml:space="preserve">PHT 5160C  Soft Tissue Interventions I    </t>
  </si>
  <si>
    <t>1 hour:
neck/back</t>
  </si>
  <si>
    <t>1 hour: extremities</t>
  </si>
  <si>
    <t xml:space="preserve"> PHT 5226C  Applied Anatomy II</t>
  </si>
  <si>
    <t>1.5 hours:
lumbar spine/hip</t>
  </si>
  <si>
    <t>1.5 hours:
knee/foot/ankle</t>
  </si>
  <si>
    <t>MI 6: 1.5
SM 8: 1.5
SA 6: 1.5
AU 7: 1.5</t>
  </si>
  <si>
    <t>MI 6: 0.5
SM 8: 0.5
SA 6: 0.5
AU 7: 0.5</t>
  </si>
  <si>
    <t xml:space="preserve"> PHT 5245C  Movement Science I   </t>
  </si>
  <si>
    <t>15 min lab practical</t>
  </si>
  <si>
    <t>MI 1, 2: 0.25
SM 1, 2: 0.25
SA 1: 0.25
AU 1: 0.25</t>
  </si>
  <si>
    <t>MI 3: 0.25
SM 3, 4: 0.25
SA 2: 0.25
AU 2: 0.25</t>
  </si>
  <si>
    <t>MI 4: 0.25
SM 5, 6: 0.25
SA 3: 0.25
AU 3, 4: 0.25</t>
  </si>
  <si>
    <t>MI 5: 0.25
SM 7: 0.25
SA 4, 5: 0.25
AU 5, 6: 0.25</t>
  </si>
  <si>
    <t>MI 6: 0.25
SM 8: 0.25
SA 6: 0.25
AU 7: 0.25</t>
  </si>
  <si>
    <t xml:space="preserve">PHT 5250C  Musculoskeletal I     </t>
  </si>
  <si>
    <t xml:space="preserve"> PHT 5315C  Neuromuscular I     </t>
  </si>
  <si>
    <t>20-30 min lab practical (or week 6)</t>
  </si>
  <si>
    <t>None</t>
  </si>
  <si>
    <t>MI 6: 1.5
SM 8: 1.5
SA 6, 7: 1.5
AU 7, 8: 1.5</t>
  </si>
  <si>
    <t>MI 5: 0.5
SM 7: 0.5
SA 4, 5: 0.5
AU 5, 6: 1.5</t>
  </si>
  <si>
    <t>MI 6: 0.5
SM 8: 0.5
SA 6, 7: 0.5
AU 7, 8: 0.5</t>
  </si>
  <si>
    <t xml:space="preserve"> PHT 5345C  Movement Science II     </t>
  </si>
  <si>
    <t>1.5: PNF</t>
  </si>
  <si>
    <t>1.5: balance and coordination</t>
  </si>
  <si>
    <t>1.5: resistance training and biometrics</t>
  </si>
  <si>
    <t xml:space="preserve">PHT 5350C  Musculoskeletal II     </t>
  </si>
  <si>
    <t>1.5: shoulder, elbow, wrist, hand</t>
  </si>
  <si>
    <t>1.5: ankle, foot, knee, hip</t>
  </si>
  <si>
    <t xml:space="preserve">PHT 5415C  Neuromuscular II     </t>
  </si>
  <si>
    <t>3 functional mobility</t>
  </si>
  <si>
    <t>3 facilitation techniques</t>
  </si>
  <si>
    <t>20-30 min lab practical</t>
  </si>
  <si>
    <t>MI 1, 2: 3
SM 1, 2: 3
SA 1: 3
AU 1: 3</t>
  </si>
  <si>
    <t>MI 3: 3
SM 3, 4: 3
SA 2: 3
AU 2: 3</t>
  </si>
  <si>
    <t>MI 4: 3
SM 5, 6: 3
SA 3: 3
AU 3, 4: 3</t>
  </si>
  <si>
    <t xml:space="preserve">
SM 7: 3
SA 4, 5: 3
AU 5, 6: 1.5</t>
  </si>
  <si>
    <t xml:space="preserve">
SM 8: 3
AU 7: 3</t>
  </si>
  <si>
    <t xml:space="preserve">
SM 7: 0.5
SA 4, 5: 0.5
AU 5, 6: 1.5</t>
  </si>
  <si>
    <t xml:space="preserve">
SM 8: 0.5
AU 7: 0.5</t>
  </si>
  <si>
    <t xml:space="preserve"> PHT 5450C  Musculoskeletal III    </t>
  </si>
  <si>
    <t>45 min lab practical</t>
  </si>
  <si>
    <t xml:space="preserve">
SM 7: 1.5
SA 4, 5: 1.5
AU 5, 6: 1.5</t>
  </si>
  <si>
    <t xml:space="preserve">
SM 8: 1.5
AU 7: 1.5</t>
  </si>
  <si>
    <t>MI 1, 2: 0.75
SM 1, 2: 0.75
SA 1: 0.75
AU 1: 0.75</t>
  </si>
  <si>
    <t>MI 3: 0.75
SM 3, 4: 0.75
SA 2: 0.75
AU 2: 0.75</t>
  </si>
  <si>
    <t>MI 4: 0.75
SM 5, 6: 0.75
SA 3: 0.75
AU 3, 4: 0.75</t>
  </si>
  <si>
    <t xml:space="preserve">
SM 7: 0.75
SA 4, 5: 0.75
AU 5, 6: 1.5</t>
  </si>
  <si>
    <t xml:space="preserve">
SM 8: 0.75
AU 7: 0.75</t>
  </si>
  <si>
    <t xml:space="preserve">PHT 5420C  Cardiovascular and Pulmonary Physical Therapy   </t>
  </si>
  <si>
    <t>MI 1, 2: 2
SM 1, 2: 2
SA 1: 2
AU 1: 2</t>
  </si>
  <si>
    <t>MI 3: 2
SM 3, 4: 2
SA 2: 2
AU 2: 2</t>
  </si>
  <si>
    <t>MI 4: 2
SM 5, 6: 2
SA 3: 2
AU 3, 4: 2</t>
  </si>
  <si>
    <t xml:space="preserve">
SM 7: 2
SA 4, 5: 2
AU 5, 6: 1.5</t>
  </si>
  <si>
    <t xml:space="preserve">
SM 8: 2
AU 7: 2</t>
  </si>
  <si>
    <t xml:space="preserve">
SM 7: 0.25
SA 4, 5: 0.25
AU 5, 6: 1.5</t>
  </si>
  <si>
    <t xml:space="preserve">
SM 8: 0.25
AU 7: 0.25</t>
  </si>
  <si>
    <t xml:space="preserve">PHT 5435C  Biophysical Agents   </t>
  </si>
  <si>
    <t xml:space="preserve"> PHT 5430C  Patient Care Management II      </t>
  </si>
  <si>
    <t>1 hour lab practical</t>
  </si>
  <si>
    <t>MI 1, 2: 4
SM 1, 2: 4
SA 1: 4
AU 1: 4</t>
  </si>
  <si>
    <t>MI 3: 4
SM 3, 4: 4
SA 2: 4
AU 2: 4</t>
  </si>
  <si>
    <t>MI 4: 4
SM 5, 6: 4
SA 3: 4
AU 3, 4: 4</t>
  </si>
  <si>
    <t xml:space="preserve">
SM 7: 4
SA 4, 5: 4
AU 5, 6: 1.5</t>
  </si>
  <si>
    <t xml:space="preserve">
SM 8: 4
AU 7: 4</t>
  </si>
  <si>
    <t xml:space="preserve">
SM 7: 1
SA 4, 5: 1
AU 5, 6: 1.5</t>
  </si>
  <si>
    <t xml:space="preserve">
SM 8: 1
AU 7: 1</t>
  </si>
  <si>
    <t xml:space="preserve">PHT 5660C  Musculoskeletal IV </t>
  </si>
  <si>
    <t>later is better</t>
  </si>
  <si>
    <t xml:space="preserve">PHT 5615C  Neuromuscular III  </t>
  </si>
  <si>
    <r>
      <t xml:space="preserve">1 hour lab + </t>
    </r>
    <r>
      <rPr>
        <sz val="10"/>
        <color rgb="FFFF0000"/>
        <rFont val="Calibri"/>
        <family val="2"/>
        <scheme val="minor"/>
      </rPr>
      <t>15-20 min lab practical</t>
    </r>
  </si>
  <si>
    <r>
      <t xml:space="preserve">1 + </t>
    </r>
    <r>
      <rPr>
        <sz val="10"/>
        <color rgb="FFFF0000"/>
        <rFont val="Calibri"/>
        <family val="2"/>
        <scheme val="minor"/>
      </rPr>
      <t>0.25</t>
    </r>
  </si>
  <si>
    <r>
      <t>MI 1, 2: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SM 1, 2: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SA 1: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AU 1: 1+</t>
    </r>
    <r>
      <rPr>
        <sz val="11"/>
        <color rgb="FFFF0000"/>
        <rFont val="Calibri"/>
        <family val="2"/>
        <scheme val="minor"/>
      </rPr>
      <t>0.25</t>
    </r>
  </si>
  <si>
    <r>
      <t>MI 3: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SM 3, 4: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SA 2: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AU 2: 1+</t>
    </r>
    <r>
      <rPr>
        <sz val="11"/>
        <color rgb="FFFF0000"/>
        <rFont val="Calibri"/>
        <family val="2"/>
        <scheme val="minor"/>
      </rPr>
      <t>0.25</t>
    </r>
  </si>
  <si>
    <r>
      <t>MI 4: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SM 5, 6: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SA 3: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AU 3, 4: 1+</t>
    </r>
    <r>
      <rPr>
        <sz val="11"/>
        <color rgb="FFFF0000"/>
        <rFont val="Calibri"/>
        <family val="2"/>
        <scheme val="minor"/>
      </rPr>
      <t>0.25</t>
    </r>
  </si>
  <si>
    <r>
      <t>MI 5: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SM 7: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SA 4, 5: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AU 5, 6: 1+</t>
    </r>
    <r>
      <rPr>
        <sz val="11"/>
        <color rgb="FFFF0000"/>
        <rFont val="Calibri"/>
        <family val="2"/>
        <scheme val="minor"/>
      </rPr>
      <t>0.25</t>
    </r>
  </si>
  <si>
    <r>
      <t>MI 6: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SM 8: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SA 6: 1+</t>
    </r>
    <r>
      <rPr>
        <sz val="11"/>
        <color rgb="FFFF0000"/>
        <rFont val="Calibri"/>
        <family val="2"/>
        <scheme val="minor"/>
      </rPr>
      <t>0.25</t>
    </r>
    <r>
      <rPr>
        <sz val="11"/>
        <color theme="1"/>
        <rFont val="Calibri"/>
        <family val="2"/>
        <scheme val="minor"/>
      </rPr>
      <t xml:space="preserve">
AU 7: 1+</t>
    </r>
    <r>
      <rPr>
        <sz val="11"/>
        <color rgb="FFFF0000"/>
        <rFont val="Calibri"/>
        <family val="2"/>
        <scheme val="minor"/>
      </rPr>
      <t>0.25</t>
    </r>
  </si>
  <si>
    <t>Week 1:
13-Jul</t>
  </si>
  <si>
    <t>Week 2:
20-Jul</t>
  </si>
  <si>
    <t>Week 3:
27-Jul</t>
  </si>
  <si>
    <t>Week 4:
3-Aug</t>
  </si>
  <si>
    <t>Week 5: 
10-Aug</t>
  </si>
  <si>
    <t>Week 6: 
17-Aug</t>
  </si>
  <si>
    <t>MI.T1.C1, M1.T1.C2: 1.5</t>
  </si>
  <si>
    <t>MI 3: 1.5</t>
  </si>
  <si>
    <t>MI 4: 1.5</t>
  </si>
  <si>
    <t>MI 5: 1.5</t>
  </si>
  <si>
    <t>MI 6: 1.5</t>
  </si>
  <si>
    <t>MI 1, 2: 1.5</t>
  </si>
  <si>
    <t>MI 1, 2: 0.5</t>
  </si>
  <si>
    <t>MI 3: 0.5</t>
  </si>
  <si>
    <t>MI 4: 0.5</t>
  </si>
  <si>
    <t>MI 5: 0.5</t>
  </si>
  <si>
    <t>MI 6: 0.5</t>
  </si>
  <si>
    <t>MI 1, 2: 1</t>
  </si>
  <si>
    <t>MI 3: 1</t>
  </si>
  <si>
    <t>MI 4: 1</t>
  </si>
  <si>
    <t>MI 5: 1</t>
  </si>
  <si>
    <t>MI 6: 1</t>
  </si>
  <si>
    <t>MI 1, 2: 0.25</t>
  </si>
  <si>
    <t>MI 3: 0.25</t>
  </si>
  <si>
    <t>MI 4: 0.25</t>
  </si>
  <si>
    <t>MI 5: 0.25</t>
  </si>
  <si>
    <t>MI 6: 0.25</t>
  </si>
  <si>
    <t>MI 1, 2: 3</t>
  </si>
  <si>
    <t>MI 3: 3</t>
  </si>
  <si>
    <t>MI 4: 3</t>
  </si>
  <si>
    <t>MI 1, 2: 0.75</t>
  </si>
  <si>
    <t>MI 3: 0.75</t>
  </si>
  <si>
    <t>MI 4: 0.75</t>
  </si>
  <si>
    <t>MI 1, 2: 2</t>
  </si>
  <si>
    <t>MI 3: 2</t>
  </si>
  <si>
    <t>MI 4: 2</t>
  </si>
  <si>
    <t>MI 1, 2: 4</t>
  </si>
  <si>
    <t>MI 3: 4</t>
  </si>
  <si>
    <t>MI 4: 4</t>
  </si>
  <si>
    <t>MI 1, 2: 1+0.25</t>
  </si>
  <si>
    <t>MI 3: 1+0.25</t>
  </si>
  <si>
    <t>MI 4: 1+0.25</t>
  </si>
  <si>
    <t>MI 5: 1+0.25</t>
  </si>
  <si>
    <t>MI 6: 1+0.25</t>
  </si>
  <si>
    <t>Sum of Time Slots per Campus:</t>
  </si>
  <si>
    <t>Sum of Contact Hours:</t>
  </si>
  <si>
    <t>SM 1, 2: 1.5</t>
  </si>
  <si>
    <t>SM 3, 4: 1.5</t>
  </si>
  <si>
    <t>SM 5, 6: 1.5</t>
  </si>
  <si>
    <t>SM 7: 1.5</t>
  </si>
  <si>
    <t>SM 8: 1.5</t>
  </si>
  <si>
    <t>SM 1, 2: 0.5</t>
  </si>
  <si>
    <t>SM 3, 4: 0.5</t>
  </si>
  <si>
    <t>SM 5, 6: 0.5</t>
  </si>
  <si>
    <t>SM 7: 0.5</t>
  </si>
  <si>
    <t>SM 8: 0.5</t>
  </si>
  <si>
    <t>SM 1, 2: 1</t>
  </si>
  <si>
    <t>SM 3, 4: 1</t>
  </si>
  <si>
    <t>SM 5, 6: 1</t>
  </si>
  <si>
    <t>SM 7: 1</t>
  </si>
  <si>
    <t>SM 8: 1</t>
  </si>
  <si>
    <t>SM 1, 2: 0.25</t>
  </si>
  <si>
    <t>SM 3, 4: 0.25</t>
  </si>
  <si>
    <t>SM 5, 6: 0.25</t>
  </si>
  <si>
    <t>SM 7: 0.25</t>
  </si>
  <si>
    <t>SM 8: 0.25</t>
  </si>
  <si>
    <t>SM 1, 2: 3</t>
  </si>
  <si>
    <t>SM 3, 4: 3</t>
  </si>
  <si>
    <t>SM 5, 6: 3</t>
  </si>
  <si>
    <t>SM 7: 3</t>
  </si>
  <si>
    <t>SM 8: 3</t>
  </si>
  <si>
    <t>SM 1, 2: 0.75</t>
  </si>
  <si>
    <t>SM 3, 4: 0.75</t>
  </si>
  <si>
    <t>SM 5, 6: 0.75</t>
  </si>
  <si>
    <t>SM 7: 0.75</t>
  </si>
  <si>
    <t>SM 8: 0.75</t>
  </si>
  <si>
    <t>SM 1, 2: 2</t>
  </si>
  <si>
    <t>SM 3, 4: 2</t>
  </si>
  <si>
    <t>SM 5, 6: 2</t>
  </si>
  <si>
    <t>SM 7: 2</t>
  </si>
  <si>
    <t>SM 8: 2</t>
  </si>
  <si>
    <t>SM 1, 2: 4</t>
  </si>
  <si>
    <t>SM 3, 4: 4</t>
  </si>
  <si>
    <t>SM 5, 6: 4</t>
  </si>
  <si>
    <t>SM 7: 4</t>
  </si>
  <si>
    <t>SM 8: 4</t>
  </si>
  <si>
    <t>SM 1, 2: 1+0.25</t>
  </si>
  <si>
    <t>SM 3, 4: 1+0.25</t>
  </si>
  <si>
    <t>SM 5, 6: 1+0.25</t>
  </si>
  <si>
    <t>SM 7: 1+0.25</t>
  </si>
  <si>
    <t>SM 8: 1+0.25</t>
  </si>
  <si>
    <t>SA 1: 1.5</t>
  </si>
  <si>
    <t>SA 2: 1.5</t>
  </si>
  <si>
    <t>SA 3: 1.5</t>
  </si>
  <si>
    <t>SA 4, 5: 1.5</t>
  </si>
  <si>
    <t>SA 6: 1.5</t>
  </si>
  <si>
    <t>SA 1: 0.5</t>
  </si>
  <si>
    <t>SA 2: 0.5</t>
  </si>
  <si>
    <t>SA 3: 0.5</t>
  </si>
  <si>
    <t>SA 4, 5: 0.5</t>
  </si>
  <si>
    <t>SA 6: 0.5</t>
  </si>
  <si>
    <t>SA 1: 1</t>
  </si>
  <si>
    <t>SA 2: 1</t>
  </si>
  <si>
    <t>SA 3: 1</t>
  </si>
  <si>
    <t>SA 4, 5: 1</t>
  </si>
  <si>
    <t>SA 6: 1</t>
  </si>
  <si>
    <t>SA 1: 0.25</t>
  </si>
  <si>
    <t>SA 2: 0.25</t>
  </si>
  <si>
    <t>SA 3: 0.25</t>
  </si>
  <si>
    <t>SA 4, 5: 0.25</t>
  </si>
  <si>
    <t>SA 6: 0.25</t>
  </si>
  <si>
    <t>SA 6, 7: 1.5</t>
  </si>
  <si>
    <t>SA 6, 7: 0.5</t>
  </si>
  <si>
    <t>SA 1: 3</t>
  </si>
  <si>
    <t>SA 2: 3</t>
  </si>
  <si>
    <t>SA 3: 3</t>
  </si>
  <si>
    <t>SA 4, 5: 3</t>
  </si>
  <si>
    <t>SA 1: 0.75</t>
  </si>
  <si>
    <t>SA 2: 0.75</t>
  </si>
  <si>
    <t>SA 3: 0.75</t>
  </si>
  <si>
    <t>SA 4, 5: 0.75</t>
  </si>
  <si>
    <t>SA 1: 2</t>
  </si>
  <si>
    <t>SA 2: 2</t>
  </si>
  <si>
    <t>SA 3: 2</t>
  </si>
  <si>
    <t>SA 4, 5: 2</t>
  </si>
  <si>
    <t>SA 1: 4</t>
  </si>
  <si>
    <t>SA 2: 4</t>
  </si>
  <si>
    <t>SA 3: 4</t>
  </si>
  <si>
    <t>SA 4, 5: 4</t>
  </si>
  <si>
    <t>SA 1: 1+0.25</t>
  </si>
  <si>
    <t>SA 2: 1+0.25</t>
  </si>
  <si>
    <t>SA 3: 1+0.25</t>
  </si>
  <si>
    <t>SA 4, 5: 1+0.25</t>
  </si>
  <si>
    <t>SA 6: 1+0.25</t>
  </si>
  <si>
    <t>AU 1: 1.5</t>
  </si>
  <si>
    <t>AU 2: 1.5</t>
  </si>
  <si>
    <t>AU 3, 4: 1.5</t>
  </si>
  <si>
    <t>AU 5, 6: 1.5</t>
  </si>
  <si>
    <t>AU 7, 8: 1.5</t>
  </si>
  <si>
    <t>AU 1: 0.5</t>
  </si>
  <si>
    <t>AU 2: 0.5</t>
  </si>
  <si>
    <t>AU 3, 4: 0.5</t>
  </si>
  <si>
    <t>AU 5, 6: 0.5</t>
  </si>
  <si>
    <t>AU 7, 8: 0.5</t>
  </si>
  <si>
    <t>AU 1: 1</t>
  </si>
  <si>
    <t>AU 2: 1</t>
  </si>
  <si>
    <t>AU 3, 4: 1</t>
  </si>
  <si>
    <t>AU 5, 6: 1</t>
  </si>
  <si>
    <t>AU 7, 8: 1</t>
  </si>
  <si>
    <t>AU 7: 1.5</t>
  </si>
  <si>
    <t>AU 7: 0.5</t>
  </si>
  <si>
    <t>AU 1: 0.25</t>
  </si>
  <si>
    <t>AU 2: 0.25</t>
  </si>
  <si>
    <t>AU 3, 4: 0.25</t>
  </si>
  <si>
    <t>AU 5, 6: 0.25</t>
  </si>
  <si>
    <t>AU 7: 0.25</t>
  </si>
  <si>
    <t>AU 1: 3</t>
  </si>
  <si>
    <t>AU 2: 3</t>
  </si>
  <si>
    <t>AU 3, 4: 3</t>
  </si>
  <si>
    <t>AU 7: 3</t>
  </si>
  <si>
    <t>AU 1: 0.75</t>
  </si>
  <si>
    <t>AU 2: 0.75</t>
  </si>
  <si>
    <t>AU 3, 4: 0.75</t>
  </si>
  <si>
    <t>AU 7: 0.75</t>
  </si>
  <si>
    <t>AU 1: 2</t>
  </si>
  <si>
    <t>AU 2: 2</t>
  </si>
  <si>
    <t>AU 3, 4: 2</t>
  </si>
  <si>
    <t>AU 7: 2</t>
  </si>
  <si>
    <t>AU 1: 4</t>
  </si>
  <si>
    <t>AU 2: 4</t>
  </si>
  <si>
    <t>AU 3, 4: 4</t>
  </si>
  <si>
    <t>AU 7: 4</t>
  </si>
  <si>
    <t>AU 7: 1</t>
  </si>
  <si>
    <t>AU 1: 1+0.25</t>
  </si>
  <si>
    <t>AU 2: 1+0.25</t>
  </si>
  <si>
    <t>AU 3, 4: 1+0.25</t>
  </si>
  <si>
    <t>AU 5, 6: 1+0.25</t>
  </si>
  <si>
    <t>AU 7: 1+0.25</t>
  </si>
  <si>
    <t>Room Number</t>
  </si>
  <si>
    <t>Occupancy</t>
  </si>
  <si>
    <t>AM/PM</t>
  </si>
  <si>
    <t>FLSA-CLASS 102</t>
  </si>
  <si>
    <t>AM</t>
  </si>
  <si>
    <t>PM</t>
  </si>
  <si>
    <t>FLSA-CLASS 104</t>
  </si>
  <si>
    <t>FLSA-CLASS 201</t>
  </si>
  <si>
    <t>FLSA-CLASS 202</t>
  </si>
  <si>
    <t>FLSA-CLASS 203</t>
  </si>
  <si>
    <t>FLSA-CLASS 204</t>
  </si>
  <si>
    <t>FLSA-CLASS 206</t>
  </si>
  <si>
    <t>FLSA-CLASS 207</t>
  </si>
  <si>
    <t>FLSA-CLASS 301</t>
  </si>
  <si>
    <t>FLSA-CLASS 303</t>
  </si>
  <si>
    <t>FLMI-Main-207</t>
  </si>
  <si>
    <t>FLMI-Main-208</t>
  </si>
  <si>
    <t>FLMI-Main-210</t>
  </si>
  <si>
    <t>FLMI-Main-211</t>
  </si>
  <si>
    <t>FLMI-Main-212</t>
  </si>
  <si>
    <t>FLMI-Main-213</t>
  </si>
  <si>
    <t>CASM- 200</t>
  </si>
  <si>
    <t>CASM-A 203</t>
  </si>
  <si>
    <t>CASM-A 205</t>
  </si>
  <si>
    <t>CASM-A 209</t>
  </si>
  <si>
    <t>CASM-B 110</t>
  </si>
  <si>
    <t>CASM-B 203</t>
  </si>
  <si>
    <t>CASM-B 214</t>
  </si>
  <si>
    <t>CASM-C 110</t>
  </si>
  <si>
    <t>CASM-C 111</t>
  </si>
  <si>
    <t>CASM-C 113</t>
  </si>
  <si>
    <t>CASM-C 202</t>
  </si>
  <si>
    <t>CASM-C 204</t>
  </si>
  <si>
    <t>TXAU-A 114A</t>
  </si>
  <si>
    <t>TXAU-A 208A</t>
  </si>
  <si>
    <t>TXAU-A 209A</t>
  </si>
  <si>
    <t>TXAU-A 212A</t>
  </si>
  <si>
    <t>TXAU-A 215A</t>
  </si>
  <si>
    <t>TXAU-B 119B</t>
  </si>
  <si>
    <t>TXAU-B 123B</t>
  </si>
  <si>
    <t>TXAU-B 201B</t>
  </si>
  <si>
    <t>TXAU-B 203B</t>
  </si>
  <si>
    <t>TXAU-B 212B</t>
  </si>
  <si>
    <t>TXAU-B 213B</t>
  </si>
  <si>
    <t>TXAU-B 214B</t>
  </si>
  <si>
    <t>AU 5, 6: 1.6</t>
  </si>
  <si>
    <t xml:space="preserve">STANDARD COURSES </t>
  </si>
  <si>
    <t>FLEX</t>
  </si>
  <si>
    <t>Assessments</t>
  </si>
  <si>
    <t>CASM-A-203 
Classroom</t>
  </si>
  <si>
    <t xml:space="preserve">PHT 5125C  Applied Anatomy 1 </t>
  </si>
  <si>
    <t>Term 1 Practicals</t>
  </si>
  <si>
    <t>Term 2 Practicals (1/4)</t>
  </si>
  <si>
    <t>Term 2 Practicals (3/4)</t>
  </si>
  <si>
    <t>Term 2 Practicals</t>
  </si>
  <si>
    <t>Term 2 Practicals (2/4)</t>
  </si>
  <si>
    <t>Term 2 Practicals (4/4)</t>
  </si>
  <si>
    <t>CASM-B-110
Dry Lab</t>
  </si>
  <si>
    <t>Term 6 Practicals</t>
  </si>
  <si>
    <t>Term 3 Practicals (1/3)</t>
  </si>
  <si>
    <t>Term 3 Practicals (3/3)</t>
  </si>
  <si>
    <t>Term 3 Practicals (2/3)</t>
  </si>
  <si>
    <t>CASM-A-209
Classroom</t>
  </si>
  <si>
    <t>Term 3 Practicals</t>
  </si>
  <si>
    <t>Term 5 Practicals (1/3)</t>
  </si>
  <si>
    <t>Term 5 Practicals (3/3)</t>
  </si>
  <si>
    <t>Term 4 Practicals</t>
  </si>
  <si>
    <t>Term 5 Practicals (2/3)</t>
  </si>
  <si>
    <t>CASM-B-214
Classroom</t>
  </si>
  <si>
    <t>Term 6 Practicals (1/3)</t>
  </si>
  <si>
    <t>Term 6 Practicals (3/3)</t>
  </si>
  <si>
    <t>Term 6 Practicals (2/3)</t>
  </si>
  <si>
    <t>CASM-B-203
Modalities</t>
  </si>
  <si>
    <t>Term 10 Practicals (1/1)</t>
  </si>
  <si>
    <t>CASM-C-110</t>
  </si>
  <si>
    <t>CASM-C-111</t>
  </si>
  <si>
    <t>CASM-C-113</t>
  </si>
  <si>
    <t xml:space="preserve">Students on Campus </t>
  </si>
  <si>
    <t>(= 14 * # of course)</t>
  </si>
  <si>
    <t xml:space="preserve">Days Required (Summer Term) </t>
  </si>
  <si>
    <t xml:space="preserve">Program </t>
  </si>
  <si>
    <t xml:space="preserve">Term </t>
  </si>
  <si>
    <t xml:space="preserve">PT </t>
  </si>
  <si>
    <t>PT Flex</t>
  </si>
  <si>
    <t xml:space="preserve">OT </t>
  </si>
  <si>
    <t>OT Flex</t>
  </si>
  <si>
    <t xml:space="preserve">Nursing </t>
  </si>
  <si>
    <t>SLP</t>
  </si>
  <si>
    <t>Student Days on Campus</t>
  </si>
  <si>
    <t xml:space="preserve">Enrollment </t>
  </si>
  <si>
    <t>Program</t>
  </si>
  <si>
    <t>Enrollment</t>
  </si>
  <si>
    <t>Sessions</t>
  </si>
  <si>
    <t>Hard Code Room Number</t>
  </si>
  <si>
    <t>Description</t>
  </si>
  <si>
    <t>Reduced Student Occupancy Capacity</t>
  </si>
  <si>
    <t>PT</t>
  </si>
  <si>
    <t>Classroom</t>
  </si>
  <si>
    <t>CASM-B 104</t>
  </si>
  <si>
    <t>Wet Lab</t>
  </si>
  <si>
    <t>Dry Lab</t>
  </si>
  <si>
    <t>CASM-B 128</t>
  </si>
  <si>
    <t>Library</t>
  </si>
  <si>
    <t>CASM-B 119</t>
  </si>
  <si>
    <t>Study</t>
  </si>
  <si>
    <t xml:space="preserve">Modalities </t>
  </si>
  <si>
    <t>CASM-B 212</t>
  </si>
  <si>
    <t>Musculoskeletal</t>
  </si>
  <si>
    <t>CASM-B 209</t>
  </si>
  <si>
    <t>CASM-B 208</t>
  </si>
  <si>
    <t>Skills/Neuro Lab</t>
  </si>
  <si>
    <t>CASM-C 112</t>
  </si>
  <si>
    <t xml:space="preserve">NUR7575 Primary Healthcare of the Family II </t>
  </si>
  <si>
    <t xml:space="preserve">PT Term 1 Practicals </t>
  </si>
  <si>
    <t>PT Term 4 Practicals</t>
  </si>
  <si>
    <t xml:space="preserve">Nur Term 5 Practicals </t>
  </si>
  <si>
    <t xml:space="preserve">PT Term 2 Practicals </t>
  </si>
  <si>
    <t>PHT 5615C  Neuromuscular III</t>
  </si>
  <si>
    <t>PT Term 2 Practicals</t>
  </si>
  <si>
    <t>PT Term 6 Practicals</t>
  </si>
  <si>
    <t xml:space="preserve"> PHT 5245C  Movement Science I  </t>
  </si>
  <si>
    <t xml:space="preserve">HSC 5130C  Patient/Client Care Management 1   </t>
  </si>
  <si>
    <t>PHT 5420C  Cardiovascular and Pulmonary Physical Therapy</t>
  </si>
  <si>
    <t xml:space="preserve"> PHT 5345C  Movement Science II  </t>
  </si>
  <si>
    <t xml:space="preserve">PHT 5415C  Neuromuscular II    </t>
  </si>
  <si>
    <t>PT Terms 6 Practicals</t>
  </si>
  <si>
    <t>PT Term 3 Practicals</t>
  </si>
  <si>
    <t xml:space="preserve">PHT 5250C  Musculoskeletal I    </t>
  </si>
  <si>
    <t>PT Term 10 Practicals</t>
  </si>
  <si>
    <t>FLSA-CLASS 205</t>
  </si>
  <si>
    <t xml:space="preserve">PHT 5415C  Neuromuscular II </t>
  </si>
  <si>
    <t xml:space="preserve">PHT 5435C  Biophysical Agents  </t>
  </si>
  <si>
    <t xml:space="preserve">PT Term 3 Practicals </t>
  </si>
  <si>
    <t>PT Term 5 Practicals</t>
  </si>
  <si>
    <t xml:space="preserve"> PHT 5315C  Neuromuscular I    </t>
  </si>
  <si>
    <t xml:space="preserve">PHT 5350C  Musculoskeletal II  </t>
  </si>
  <si>
    <t>Assessment Hours</t>
  </si>
  <si>
    <t xml:space="preserve">Res </t>
  </si>
  <si>
    <t>FLSA-ADMIN 402</t>
  </si>
  <si>
    <t>classroom</t>
  </si>
  <si>
    <t>FLSA-ADMIN 135F</t>
  </si>
  <si>
    <t>training rm</t>
  </si>
  <si>
    <t>FLSA-CLASS 101K</t>
  </si>
  <si>
    <t>CICP</t>
  </si>
  <si>
    <t>FLSA-CLASS 127</t>
  </si>
  <si>
    <t>Anatomy Lab</t>
  </si>
  <si>
    <t>Lab</t>
  </si>
  <si>
    <t>CPE/Lab</t>
  </si>
  <si>
    <t>Nur</t>
  </si>
  <si>
    <t>NUR7575 Primary Healthcare of the Family II -- CLASSROOM</t>
  </si>
  <si>
    <t>NUR7575 Primary Healthcare of the Family II -- EXAMINATION ROOM</t>
  </si>
  <si>
    <t>NUR7575 Primary Healthcare of the Family II -- EXAMS (ASSESSMENTS)</t>
  </si>
  <si>
    <t xml:space="preserve">PHT 5415C  Neuromuscular II  </t>
  </si>
  <si>
    <t xml:space="preserve"> PHT 5430C  Patient Care Management II  </t>
  </si>
  <si>
    <t xml:space="preserve">PHT 5160C  Soft Tissue Interventions I  </t>
  </si>
  <si>
    <t xml:space="preserve"> PHT 5245C  Movement Science I </t>
  </si>
  <si>
    <t xml:space="preserve"> PHT 5315C  Neuromuscular I   </t>
  </si>
  <si>
    <t>PHT 5435C  Biophysical Agents</t>
  </si>
  <si>
    <t>FLMI-Main-201</t>
  </si>
  <si>
    <t>FLMI-Main-202</t>
  </si>
  <si>
    <t>Priority</t>
  </si>
  <si>
    <t>Red</t>
  </si>
  <si>
    <t>FLMI-Main-</t>
  </si>
  <si>
    <t>Student Lounge Lower</t>
  </si>
  <si>
    <t>Student Lounge Upper</t>
  </si>
  <si>
    <t>FLMI-Main-110</t>
  </si>
  <si>
    <t>Learning Studio A</t>
  </si>
  <si>
    <t>FLMI-Main-112</t>
  </si>
  <si>
    <t>Learning Studio B</t>
  </si>
  <si>
    <t>FLMI-Main-113</t>
  </si>
  <si>
    <t>Group Study Space</t>
  </si>
  <si>
    <t>FLMI-Main-116</t>
  </si>
  <si>
    <t>Inpatient Ward</t>
  </si>
  <si>
    <t>Ward Storage</t>
  </si>
  <si>
    <t>FLMI-Main-117</t>
  </si>
  <si>
    <t>Observation room</t>
  </si>
  <si>
    <t>FLMI-Main-119</t>
  </si>
  <si>
    <t>Advanced Assessment Room</t>
  </si>
  <si>
    <t>FLMI-Main-121</t>
  </si>
  <si>
    <t>Assessment Room</t>
  </si>
  <si>
    <t>FLMI-Main-122</t>
  </si>
  <si>
    <t>FLMI-Main-123</t>
  </si>
  <si>
    <t>FLMI-Main-125</t>
  </si>
  <si>
    <t>FLMI-Main-126</t>
  </si>
  <si>
    <t>FLMI-Main-127</t>
  </si>
  <si>
    <t>FLMI-Main-128</t>
  </si>
  <si>
    <t>Faculty / Staff Meeting</t>
  </si>
  <si>
    <t>FLMI-Main-129</t>
  </si>
  <si>
    <t>FLMI-Main-130</t>
  </si>
  <si>
    <t>FLMI-Main-131</t>
  </si>
  <si>
    <t>Assistance for Daily Living (ADL)</t>
  </si>
  <si>
    <t>FLMI-Main-134</t>
  </si>
  <si>
    <t xml:space="preserve">Classroom </t>
  </si>
  <si>
    <t>FLMI-Main-135</t>
  </si>
  <si>
    <t>Flex Environment A</t>
  </si>
  <si>
    <t>Flex Environment B</t>
  </si>
  <si>
    <t>Skills Environment B</t>
  </si>
  <si>
    <t>Skills Environment A</t>
  </si>
  <si>
    <t>Musc. Skel Environment A</t>
  </si>
  <si>
    <t>Musc. Skel Environment B</t>
  </si>
  <si>
    <t>Modalities B</t>
  </si>
  <si>
    <t>Modalities A</t>
  </si>
  <si>
    <t xml:space="preserve">HSC 5130C  Patient/Client Care Management 1 </t>
  </si>
  <si>
    <t xml:space="preserve">PHT 5430C  Patient Care Management II    </t>
  </si>
  <si>
    <t xml:space="preserve"> PHT 5430C  Patient Care Management II   </t>
  </si>
  <si>
    <t>PT Term 1 Practicals</t>
  </si>
  <si>
    <t>HSC 5130C  Patient/Client Care Management 1</t>
  </si>
  <si>
    <t>NUR7580 Advanced Health Assessment and Differential Diagnosis (3) (2.5 hours didactic and 0.5 hour intensive) -- EXAMINATION ROOM</t>
  </si>
  <si>
    <t>PHT 5125C  Applied Anatomy 1</t>
  </si>
  <si>
    <t>Nur Term 5 Practicals</t>
  </si>
  <si>
    <t xml:space="preserve"> PHT 5450C  Musculoskeletal III  </t>
  </si>
  <si>
    <t xml:space="preserve"> PHT 5245C  Movement Science I</t>
  </si>
  <si>
    <t xml:space="preserve">PHT 5420C  Cardiovascular and Pulmonary Physical Therapy  </t>
  </si>
  <si>
    <t xml:space="preserve">PHT 5250C  Musculoskeletal I   </t>
  </si>
  <si>
    <t xml:space="preserve"> PHT 5345C  Movement Science II    </t>
  </si>
  <si>
    <t xml:space="preserve"> PHT 5315C  Neuromuscular I </t>
  </si>
  <si>
    <t>NUR7580 Advanced Health Assessment and Differential Diagnosis (3) (2.5 hours didactic and 0.5 hour intensive)</t>
  </si>
  <si>
    <t>PT Term 7 Practicals</t>
  </si>
  <si>
    <t>TXAU-A 229A</t>
  </si>
  <si>
    <t>Hard Code Room</t>
  </si>
  <si>
    <t xml:space="preserve">Reduced Student Occupancy Capacity </t>
  </si>
  <si>
    <t>TXAU-A 121A</t>
  </si>
  <si>
    <t>TXAU-A 200A</t>
  </si>
  <si>
    <t>Open Study</t>
  </si>
  <si>
    <t>North Lab</t>
  </si>
  <si>
    <t>Texas Star Lab</t>
  </si>
  <si>
    <t>South Lab</t>
  </si>
  <si>
    <t xml:space="preserve">Amphitheatre </t>
  </si>
  <si>
    <t>TXAU-A 230A</t>
  </si>
  <si>
    <t>Computer Lab</t>
  </si>
  <si>
    <t>TXAU-B 100B</t>
  </si>
  <si>
    <t>TXAU-B 128B</t>
  </si>
  <si>
    <t>Community Functions</t>
  </si>
  <si>
    <t>TXAU-B 129B</t>
  </si>
  <si>
    <t>Rehab Gym</t>
  </si>
  <si>
    <t>TXAU-B 130B</t>
  </si>
  <si>
    <t>Motion Analysis</t>
  </si>
  <si>
    <t>TXAU-B 132B</t>
  </si>
  <si>
    <t xml:space="preserve">Inpatient </t>
  </si>
  <si>
    <t>NUR7580 Advanced Health Assessment and Differential Diagnosis (3) (2.5 hours didactic and 0.5 hour intensive) -- CLASSROOM</t>
  </si>
  <si>
    <t>NUR7580 Advanced Health Assessment and Differential Diagnosis (3) (2.5 hours didactic and 0.5 hour intensive) -- EXAMS (ASSESSMENTS)</t>
  </si>
  <si>
    <t>206-1</t>
  </si>
  <si>
    <t>ADL</t>
  </si>
  <si>
    <t>169-1</t>
  </si>
  <si>
    <t>169-2</t>
  </si>
  <si>
    <t>206-2</t>
  </si>
  <si>
    <t>July 6-12th Schedule</t>
  </si>
  <si>
    <t>October 5-11 Schedule</t>
  </si>
  <si>
    <t>Rooms</t>
  </si>
  <si>
    <t>151-ADL</t>
  </si>
  <si>
    <t>Saturday 10/3/2020</t>
  </si>
  <si>
    <t>Sunday 10/4/2020</t>
  </si>
  <si>
    <t>Monday 10/5/2020</t>
  </si>
  <si>
    <t>10/5 Cleaning Notes</t>
  </si>
  <si>
    <t>Tuesday 10/6/2020</t>
  </si>
  <si>
    <t>10/6 Cleaning Notes</t>
  </si>
  <si>
    <t>Wednesday 10/7/2020</t>
  </si>
  <si>
    <t>10/7 Cleaning Notes</t>
  </si>
  <si>
    <t>Thursday 10/8/2020</t>
  </si>
  <si>
    <t>10/8 Cleaning Notes</t>
  </si>
  <si>
    <t>Friday 10/9/2020</t>
  </si>
  <si>
    <t>10/9 Cleaning Notes</t>
  </si>
  <si>
    <t>PT Term 1 (45)</t>
  </si>
  <si>
    <t>OT Term 3- Day 1 (5)</t>
  </si>
  <si>
    <t>OT Term 3- Day 2 (5)</t>
  </si>
  <si>
    <t xml:space="preserve">OT 3A OCT 5335C Clinical Application in Psych &amp; Comm
 </t>
  </si>
  <si>
    <t>PT-1D
HSC 5130C Patient/Client Care Management 1
 Priya Karakkattil</t>
  </si>
  <si>
    <t>PT-1E
HSC 5130C Patient/Client Care Management 1
 Kaelee Brockway/ Kathleen Luedtke-Hoffmann</t>
  </si>
  <si>
    <t>PT-1F
HSC 5130C Patient/Client Care Management 1
 Neeraj Kumar</t>
  </si>
  <si>
    <t xml:space="preserve">OT3 Previous Term  Reinforcement </t>
  </si>
  <si>
    <t>Clean Stairwell &amp; Elevators</t>
  </si>
  <si>
    <t>PT-1A
PHT 5125C Applied Anatomy 1 (8)
Kaelee Brockway</t>
  </si>
  <si>
    <t>PT-1B
PHT 5125C Applied Anatomy 1 (8)
 Thomas P. Werner/ Kathleen Luedtke-Hoffmann</t>
  </si>
  <si>
    <t>PT-1C
PHT 5125C Applied Anatomy 1 (8)
 James Lewis</t>
  </si>
  <si>
    <t>Clean Bathrooms</t>
  </si>
  <si>
    <t>PT-1A
HSC 5130C Patient/Client Care Management 1
 Priya Karakkattil</t>
  </si>
  <si>
    <t>PT-1B
HSC 5130C Patient/Client Care Management 1
 Kaelee Brockway/Kathleen Luedtke-Hoffmann</t>
  </si>
  <si>
    <t>PT-1C
HSC 5130C Patient/Client Care Management 1
 Neeraj Kumar</t>
  </si>
  <si>
    <t xml:space="preserve">OT 3A
Assistive Technology
   </t>
  </si>
  <si>
    <t>PT-1D
PHT 5125C Applied Anatomy 1 (8)
 Kaelee Brockway</t>
  </si>
  <si>
    <t>PT-1E
PHT 5125C Applied Anatomy 1 (9)
 Thomas P. Werner/Kathleen Luedtke-Hoffmann</t>
  </si>
  <si>
    <t>PT-1F
PHT 5125C Applied Anatomy 1 (8)
 James Lewis</t>
  </si>
  <si>
    <t xml:space="preserve">OT 3 Previous Term Reinforcement </t>
  </si>
  <si>
    <t xml:space="preserve">OT 3A OCT 5355C Clinical Applications in Pediatrics/Adolescence
 </t>
  </si>
  <si>
    <t>Clean Level 2 Bathrooms</t>
  </si>
  <si>
    <t>Clean CPE Bathrooms</t>
  </si>
  <si>
    <t>End of Day Cleaning</t>
  </si>
  <si>
    <t>October 12-18 Schedule</t>
  </si>
  <si>
    <t>OTD-1 (18)</t>
  </si>
  <si>
    <t>206 A</t>
  </si>
  <si>
    <t>206 B</t>
  </si>
  <si>
    <t>ADL-158</t>
  </si>
  <si>
    <t>301A</t>
  </si>
  <si>
    <t>301B</t>
  </si>
  <si>
    <t>303A</t>
  </si>
  <si>
    <t>303B</t>
  </si>
  <si>
    <t>303 B</t>
  </si>
  <si>
    <t>Monday 10/12/2020</t>
  </si>
  <si>
    <t>Tuesday 10/13/2020</t>
  </si>
  <si>
    <t>10/13 Cleaning Notes</t>
  </si>
  <si>
    <t>Wednesday 10/14/2020</t>
  </si>
  <si>
    <t>10/14 Cleaning Notes</t>
  </si>
  <si>
    <t>Thursday 10/15/2020</t>
  </si>
  <si>
    <t>10/15 Cleaning Notes</t>
  </si>
  <si>
    <t>Friday 10/16/2020</t>
  </si>
  <si>
    <t>10/16 Cleaning Notes</t>
  </si>
  <si>
    <t>Saturday 10/17/2020</t>
  </si>
  <si>
    <t>10/17 Cleaning Notes</t>
  </si>
  <si>
    <t xml:space="preserve">Sunday 10/18/2020 </t>
  </si>
  <si>
    <t>10/18 Cleaning Notes</t>
  </si>
  <si>
    <t>OT Term 1 Day 1 (27)</t>
  </si>
  <si>
    <t>OT Term 1 Day 2 (27)</t>
  </si>
  <si>
    <t>OTF Term 4 (3)</t>
  </si>
  <si>
    <t>PT-1E
HSC 5130C Patient/Client Care Management 1
 Kaelee Brockway/Kathleen Luedtke-Hoffmann</t>
  </si>
  <si>
    <t>OT-1A
HSC 5130C PCM 1</t>
  </si>
  <si>
    <t xml:space="preserve">OTF 4A (3) Review from Term 3 (Conditions &amp; Movment) </t>
  </si>
  <si>
    <t>OTF 4A (9) Review from Term 3</t>
  </si>
  <si>
    <t xml:space="preserve">OT-1B (9)
OCT 5135C Anatomy Applied to Occupation 1
</t>
  </si>
  <si>
    <t xml:space="preserve">OT-1C (9)_x000D_
OCT 5135C Anatomy Applied to Occupation 1_x000D_
</t>
  </si>
  <si>
    <t>Clean Stairwell &amp; Elevator</t>
  </si>
  <si>
    <t>PT-1A
PHT 5160C Soft Tissue Interventions I
Brittani Cookinham</t>
  </si>
  <si>
    <t>PT-1B
PHT 5160C Soft Tissue Interventions I
Jaclyn Crawford</t>
  </si>
  <si>
    <t>PT-1C
PHT 5160C Soft Tissue Interventions I
James Venhuizen</t>
  </si>
  <si>
    <t xml:space="preserve">OTF 4 (3) OCT 5335C Clin Apps Psych                                 </t>
  </si>
  <si>
    <t>OTD-F 4 (3)                                 OCT 5335C Clin Apps Psych</t>
  </si>
  <si>
    <t>OT-1B
HSC 5130C    PCM 1</t>
  </si>
  <si>
    <t>OT-1C
HSC 5130C    PCM 1</t>
  </si>
  <si>
    <t xml:space="preserve">OT-1A(9)
OCT 5135C Anatomy Applied to Occupation 1
</t>
  </si>
  <si>
    <t>PT-1D
PHT 5160C Soft Tissue Interventions I
Brittani Cookinham</t>
  </si>
  <si>
    <t>PT-1E
PHT 5160C Soft Tissue Interventions I
Jaclyn Crawford</t>
  </si>
  <si>
    <t>PT-1F
PHT 5160C Soft Tissue Interventions I
James Venhuizen</t>
  </si>
  <si>
    <t xml:space="preserve">OTF 4 (3) OCT 5335C Clin Apps Psych                                </t>
  </si>
  <si>
    <t xml:space="preserve">OTF 4 (3)  OCT 5335C Psychology                                </t>
  </si>
  <si>
    <t>End of Week Deep Cleaning</t>
  </si>
  <si>
    <t>Clean CPE and Level 2 Bathrooms</t>
  </si>
  <si>
    <t>Clean Level 3 Bathrooms</t>
  </si>
  <si>
    <t>October 19-25 Schedule</t>
  </si>
  <si>
    <t>204A</t>
  </si>
  <si>
    <t>204B</t>
  </si>
  <si>
    <t>OT-4-(48)</t>
  </si>
  <si>
    <t>206A</t>
  </si>
  <si>
    <t>206B</t>
  </si>
  <si>
    <t>203 A</t>
  </si>
  <si>
    <t>203 B</t>
  </si>
  <si>
    <t>Monday 10/19/2020</t>
  </si>
  <si>
    <t>10/19 Cleaning Notes</t>
  </si>
  <si>
    <t>Tuesday 10/20/2020</t>
  </si>
  <si>
    <t>10/20 Cleaning Notes</t>
  </si>
  <si>
    <t>Wednesday 10/21/2020</t>
  </si>
  <si>
    <t>10/21 Cleaning Notes</t>
  </si>
  <si>
    <t>Thursday 10/22/2020</t>
  </si>
  <si>
    <t>10/22 Cleaning Notes</t>
  </si>
  <si>
    <t>Friday 10/23/2020</t>
  </si>
  <si>
    <t>10/23 Cleaning Notes</t>
  </si>
  <si>
    <r>
      <rPr>
        <b/>
        <sz val="10"/>
        <color theme="1"/>
        <rFont val="Calibri (Body)"/>
      </rPr>
      <t xml:space="preserve">Saturday, 10/24/2020 </t>
    </r>
    <r>
      <rPr>
        <sz val="9"/>
        <color theme="1"/>
        <rFont val="Calibri"/>
        <family val="2"/>
        <scheme val="minor"/>
      </rPr>
      <t xml:space="preserve">
(Flex DPT Term 3 - 16 students for MvSc I labs / 20 students for MSK I labs)
(Flex DPT Term 7 - 23 students for CVP labs / 24 students for MSK III labs)</t>
    </r>
  </si>
  <si>
    <t>10/24 Cleaning Notes</t>
  </si>
  <si>
    <t>Sunday, 10/25/2020
 (Flex DPT - Term 3 - 16 students for MvSc I labs / 20 students for MSK I labs)
(Flex DPT - Term 7 - 23 students for CVP labs / 24 students for MSK III labs)</t>
  </si>
  <si>
    <t>OT Term 4 Day 1 (48)</t>
  </si>
  <si>
    <t>OT Term 4 (18)</t>
  </si>
  <si>
    <t>OT Term 2 Day 1 (14)</t>
  </si>
  <si>
    <t>OT Term 2 Day 3 (16)</t>
  </si>
  <si>
    <t>PT-1D HSC 5130C Patient/Client Care Management 1 Priya Karakkattil</t>
  </si>
  <si>
    <t>PT-1E HSC 5130C Patient/Client Care Management 1 Kaelee Brockway/Kathleen Luedtke-Hoffmann</t>
  </si>
  <si>
    <t>PT-1F HSC 5130C Patient/Client Care Management 1 Neeraj Kumar</t>
  </si>
  <si>
    <t>OT- 2A
Review 1st term courses
 (AAO, PCM)</t>
  </si>
  <si>
    <t>OT- 2B
Review 1st term courses
 (AAO, PCM)</t>
  </si>
  <si>
    <t>OT- 2C
Review 1st term courses
 (AAO, PCM)</t>
  </si>
  <si>
    <t>NO OT Flex this weekend</t>
  </si>
  <si>
    <t xml:space="preserve">OT 2A
OCT 5215C Movement
 </t>
  </si>
  <si>
    <t xml:space="preserve">OT 2B
OCT 5225C Process
 </t>
  </si>
  <si>
    <t xml:space="preserve">PT-1A
HSC 5130C Patient/Client Care Management 1
 </t>
  </si>
  <si>
    <t>PT-1A PHT 5125C Applied Anatomy 1 Kaelee Brockway</t>
  </si>
  <si>
    <t>PT-1B
 PHT 5125C Applied Anatomy 1 Thomas P. Werner</t>
  </si>
  <si>
    <t>PT-1C
 PHT 5125C Applied Anatomy 1 James Lewis</t>
  </si>
  <si>
    <t xml:space="preserve">PT-1A
PHT 5125C Applied Anatomy 1
</t>
  </si>
  <si>
    <t xml:space="preserve">PT-1A
PHT 5125C Applied Anatomy 1
 </t>
  </si>
  <si>
    <t xml:space="preserve">OT 2B
OCT 5215C Movement
 </t>
  </si>
  <si>
    <t xml:space="preserve">OT 2A
OCT 5225C Process
 </t>
  </si>
  <si>
    <t>PT-1A HSC 5130C Patient/Client Care Management 1 Priya Karakkattil</t>
  </si>
  <si>
    <t>PT-1B HSC 5130C Patient/Client Care Management 1 Kaelee Brockway/Luedtke-Hoffman</t>
  </si>
  <si>
    <t>PT-1C HSC 5130C Patient/Client Care Management 1 Neeraj Kumar</t>
  </si>
  <si>
    <t>PT-1D 
PHT 5125C Applied Anatomy 1 Kaelee Brockway</t>
  </si>
  <si>
    <t>PT-1E
 PHT 5125C Applied Anatomy 1 Thomas P. Werner/Kathleen Luedtke-Hoffmann</t>
  </si>
  <si>
    <t>PT-1F 
PHT 5125C Applied Anatomy 1 James Lewis</t>
  </si>
  <si>
    <t>Clean Level 2  Bathrooms</t>
  </si>
  <si>
    <t>OTF-6A Review time</t>
  </si>
  <si>
    <t xml:space="preserve">OT 2A
OCT 5230 Conditions
 </t>
  </si>
  <si>
    <t xml:space="preserve">OT 2B
OCT 5230 Conditions
 </t>
  </si>
  <si>
    <t xml:space="preserve">OTA-4B
Review 3rd term Classes (Peds, Psych and AT )
</t>
  </si>
  <si>
    <t>OPTIONAL
PT-Flex-3A HSC 5130C Patient/Client Care Management 1 Makeup
Prof TBD</t>
  </si>
  <si>
    <t>OPTIONAL
PT-Flex-3B HSC 5130C Patient/Client Care Management 1 Makeup
Prof TBD</t>
  </si>
  <si>
    <t>Overview of Courses</t>
  </si>
  <si>
    <t>October 26-November 1 Schedule</t>
  </si>
  <si>
    <t>Program
(PT- Res, PT-Flex, or Nursing)</t>
  </si>
  <si>
    <t>List of Terms
(if PT)</t>
  </si>
  <si>
    <t>Course
(Abbev + Name)</t>
  </si>
  <si>
    <t>No. Lab Hours per section 
(if PT)</t>
  </si>
  <si>
    <t>No. Assessment Hours (if PT)</t>
  </si>
  <si>
    <t>Student Enrollment in Current Term</t>
  </si>
  <si>
    <t>No. Sections (if PT)</t>
  </si>
  <si>
    <t>Lab Materials
(if PT)</t>
  </si>
  <si>
    <t>Same materials for assessments? (if PT)</t>
  </si>
  <si>
    <t>PPE
(if PT)</t>
  </si>
  <si>
    <t>Room requirements?
(if PT)</t>
  </si>
  <si>
    <t>CPE B</t>
  </si>
  <si>
    <t>204 A</t>
  </si>
  <si>
    <t>204 B</t>
  </si>
  <si>
    <t>PT-Res</t>
  </si>
  <si>
    <t xml:space="preserve">PHT 5125C Applied Anatomy 1 </t>
  </si>
  <si>
    <t>4 high-low tables;
linens</t>
  </si>
  <si>
    <t>yes</t>
  </si>
  <si>
    <t>sanitizing spray or wipes; hand sanitizer for each table; gloves in back if desired</t>
  </si>
  <si>
    <t>any</t>
  </si>
  <si>
    <t>Monday 10/26/2020</t>
  </si>
  <si>
    <t>10/26 Cleaning Notes</t>
  </si>
  <si>
    <t>Tuesday 10/27/2020</t>
  </si>
  <si>
    <t>10/27 Cleaning Notes</t>
  </si>
  <si>
    <t>Wednesday 10/28/2020</t>
  </si>
  <si>
    <t>10/28 Cleaning Notes</t>
  </si>
  <si>
    <t>Thursday 10/29/2020</t>
  </si>
  <si>
    <t>10/29 Cleaning Notes</t>
  </si>
  <si>
    <t xml:space="preserve">Friday 10/30/2020: </t>
  </si>
  <si>
    <t>10/30 Cleaning Notes</t>
  </si>
  <si>
    <t>Saturday 10/31/2020
(Term 4 - 14 students for BioAgents labs)
(Term 10 - 31 students for MSK IV labs)</t>
  </si>
  <si>
    <t xml:space="preserve"> Cleaning Notes</t>
  </si>
  <si>
    <t>Sunday, 11/01/2020 
(Term 4 - 14 students for MS II labs)
(Term 10 - 31 students for MSK IV labs / 31 students for NM III labs)</t>
  </si>
  <si>
    <t>HSC 5130C Patient/Client Care Management 1</t>
  </si>
  <si>
    <t>4 high-low tables;
wheelchairs, sliding board, gait belts, stethescopes (each week);
crutches and walkers (weeks 3-5)</t>
  </si>
  <si>
    <t>sanitizing spray or wipes; hand sanitizer for each table; gloves in back if desired; gowns</t>
  </si>
  <si>
    <t>OT Term 4 Day 1 (18)</t>
  </si>
  <si>
    <t>OT Term 4 Day 3 (18-20)</t>
  </si>
  <si>
    <t>OT Term 4 Day 3 (26)</t>
  </si>
  <si>
    <t xml:space="preserve">PHT 5160C Soft Tissue Interventions I </t>
  </si>
  <si>
    <t>4 high-low tables;
linens; lotions</t>
  </si>
  <si>
    <t xml:space="preserve"> PHT 5226C Applied Anatomy II</t>
  </si>
  <si>
    <t>PT-1F
HSC 5130C Patient/Client Care Management 1
 Neraj Kumar</t>
  </si>
  <si>
    <t xml:space="preserve">OTA-4D
Review 3rd term Classes (Peds, Psych and AT )
</t>
  </si>
  <si>
    <t xml:space="preserve">OTA-4E
Review 3rd term Classes (Peds, Psych and AT )
</t>
  </si>
  <si>
    <t xml:space="preserve"> PHT 5245C Movement Science I </t>
  </si>
  <si>
    <t>4 high-low tables; linens; weights or another resistance tool e.g. therabands</t>
  </si>
  <si>
    <t xml:space="preserve">OT-4A (7)
OCT 5410C Clinical Applications in Adulthood </t>
  </si>
  <si>
    <t xml:space="preserve">OT- 4B (9) OCT5425 Geriatrics_x000D_
</t>
  </si>
  <si>
    <t xml:space="preserve">OT- 4A (9)                                       OCT 5445C Methods II    
8-1                            </t>
  </si>
  <si>
    <t xml:space="preserve">OT- 4B (9)                                      OCT 5445C Methods II    
8-1                            </t>
  </si>
  <si>
    <t xml:space="preserve">PHT 5250C Musculoskeletal I </t>
  </si>
  <si>
    <t>Previous Term Skills Check: HSC 5130C Patient/Client Care Management 1</t>
  </si>
  <si>
    <t>PT-1A
PHT 5125C Applied Anatomy 1
Kaelee Brockway</t>
  </si>
  <si>
    <t>PT-1B
PHT 5125C Applied Anatomy 1
 Thomas P. Werner/Kathleen Luedtke-Hoffmann</t>
  </si>
  <si>
    <t>PT-1C
PHT 5125C Applied Anatomy 1
 James Lewis</t>
  </si>
  <si>
    <t xml:space="preserve"> PHT 5315C Neuromuscular I </t>
  </si>
  <si>
    <t>platform mat</t>
  </si>
  <si>
    <t>ideal to have the platform mats, but not necessary</t>
  </si>
  <si>
    <t>rooms specifically with platform mats</t>
  </si>
  <si>
    <t xml:space="preserve"> PHT 5345C Movement Science II </t>
  </si>
  <si>
    <t xml:space="preserve">PHT 5350C Musculoskeletal II </t>
  </si>
  <si>
    <t>4 high-low tables; linens</t>
  </si>
  <si>
    <t xml:space="preserve">Previous Term Skills Check: PHT 5245C Movement Science I </t>
  </si>
  <si>
    <t xml:space="preserve">PHT 5415C Neuromuscular II </t>
  </si>
  <si>
    <t xml:space="preserve"> PHT 5450C Musculoskeletal III </t>
  </si>
  <si>
    <t xml:space="preserve">PHT 5420C Cardiovascular and Pulmonary Physical Therapy </t>
  </si>
  <si>
    <t>1-2 high-low beds and 4 high-low tables; over the bed tables</t>
  </si>
  <si>
    <t>any room, however: best case scenario: SIM Center, but depends on space constraints</t>
  </si>
  <si>
    <t xml:space="preserve">PHT 5435C Biophysical Agents </t>
  </si>
  <si>
    <t>treatment tables, traction machines, electro-stim machines, ultrasound machines</t>
  </si>
  <si>
    <t>N/A</t>
  </si>
  <si>
    <t xml:space="preserve"> PHT 5430C Patient Care Management II </t>
  </si>
  <si>
    <t xml:space="preserve">PHT 5660C Musculoskeletal IV </t>
  </si>
  <si>
    <t xml:space="preserve">PHT 5615C Neuromuscular III </t>
  </si>
  <si>
    <t>PT-Flex</t>
  </si>
  <si>
    <t>PT-1D
PHT 5125C Applied Anatomy 1
 Kaelee Brockway</t>
  </si>
  <si>
    <t>PT-4-1E
PHT 5125C Applied Anatomy 1
 Thomas P. Werner/Kathleen Luedtke-Hoffmann</t>
  </si>
  <si>
    <t>PT-1F
PHT 5125C Applied Anatomy 1
 James Lewis</t>
  </si>
  <si>
    <t xml:space="preserve">OT-4A (9) 
    OCT 5425 Geriatrics_x000D_
</t>
  </si>
  <si>
    <t xml:space="preserve">OT-4B (7)
OCT 5410C Clinical Applications in Adulthood </t>
  </si>
  <si>
    <t>OTA-4C (6)
OCT 5410C Clinical Applications in Adulthood 
1:30- 5:30</t>
  </si>
  <si>
    <t>November 2-8 Schedule</t>
  </si>
  <si>
    <t>201A</t>
  </si>
  <si>
    <t>201B</t>
  </si>
  <si>
    <t>206AB/ 207</t>
  </si>
  <si>
    <t>301/CPE</t>
  </si>
  <si>
    <t>Monday 11/2/2020</t>
  </si>
  <si>
    <t>Tuesday 11/3/2020</t>
  </si>
  <si>
    <t>11/2 Cleaning Notes:
PLACEHOLDER FOR WHEN ASSESSMENTS ARE SCHEDULED</t>
  </si>
  <si>
    <t>Wednesday 11/4/2020</t>
  </si>
  <si>
    <t>Thursday 11/5/2020</t>
  </si>
  <si>
    <t>11/4 Cleaning Notes:
PLACEHOLDER FOR WHEN ASSESSMENTS ARE SCHEDULED</t>
  </si>
  <si>
    <t>Friday 11/6/2020</t>
  </si>
  <si>
    <t>11/6 Cleaning Notes:
PLACEHOLDER FOR WHEN ASSESSMENTS ARE SCHEDULED</t>
  </si>
  <si>
    <t xml:space="preserve">Saturday, 11/7/2020
</t>
  </si>
  <si>
    <t xml:space="preserve">11/7 Cleaning Notes:
</t>
  </si>
  <si>
    <t>Sunday, 11/8/2020</t>
  </si>
  <si>
    <t>11/8 Cleaning Notes:
PLACEHOLDER FOR WHEN ASSESSMENTS ARE SCHEDULED</t>
  </si>
  <si>
    <t>OT Term 2 Day 2 (50)</t>
  </si>
  <si>
    <t>Flex OT Term 6 (7)</t>
  </si>
  <si>
    <t xml:space="preserve">OTF-6A
OCT 5410C Clinical Applications in Adulthood 
</t>
  </si>
  <si>
    <t>Pediatrics</t>
  </si>
  <si>
    <t xml:space="preserve">OT 6A
Assistive Technology
   </t>
  </si>
  <si>
    <t>November 9-15 Schedule</t>
  </si>
  <si>
    <t>OT-1 (45)</t>
  </si>
  <si>
    <t>169A</t>
  </si>
  <si>
    <t>169B</t>
  </si>
  <si>
    <t>PT Monday 11/9/2020</t>
  </si>
  <si>
    <t>11/9 Cleaning Notes:
PLACEHOLDER FOR WHEN ASSESSMENTS ARE SCHEDULED</t>
  </si>
  <si>
    <t>PT Tuesday 11/10/2020</t>
  </si>
  <si>
    <t>OT Tuesday 11/10/2020</t>
  </si>
  <si>
    <t xml:space="preserve"> 11/11/20-Veterans Day closed</t>
  </si>
  <si>
    <t>11/11 Cleaning Notes:
PLACEHOLDER FOR WHEN ASSESSMENTS ARE SCHEDULED</t>
  </si>
  <si>
    <t>Thursday 11/12/2020</t>
  </si>
  <si>
    <t>11/12 Cleaning Notes:
PLACEHOLDER FOR WHEN ASSESSMENTS ARE SCHEDULED</t>
  </si>
  <si>
    <t>Friday 11/13/20</t>
  </si>
  <si>
    <t>11/13 Cleaning Notes:
PLACEHOLDER FOR WHEN ASSESSMENTS ARE SCHEDULED</t>
  </si>
  <si>
    <t>Saturday, 11/14/2020 
(Term 7 - 23 students for CVP labs)</t>
  </si>
  <si>
    <t>Cleaning</t>
  </si>
  <si>
    <t>Sunday, 11/15/2020 
(Term 1 - 29 students)
(Term 7 - 24 students for MSK III labs)</t>
  </si>
  <si>
    <t>OT Term 1 Intensive 2 Day 1</t>
  </si>
  <si>
    <t>OT Term 1 Intensive 2 Day 2</t>
  </si>
  <si>
    <t xml:space="preserve">OT 3 OCT 5335C Clinical Application in Psych &amp; Comm
 </t>
  </si>
  <si>
    <t>Happy Veterans Day</t>
  </si>
  <si>
    <t xml:space="preserve">PT-1C
PHT 5125C Applied Anatomy 1
James Lewis </t>
  </si>
  <si>
    <t>OT-1B
HSC 5130C PCM 1</t>
  </si>
  <si>
    <t>OT-1C
HSC 5130C PCM 1</t>
  </si>
  <si>
    <t xml:space="preserve">OT 3
Assistive Technology
   </t>
  </si>
  <si>
    <t>PT-1E
PHT 5125C Applied Anatomy 1
 Thomas P. Werner/Kathleen Luedtke-Hoffmann</t>
  </si>
  <si>
    <t xml:space="preserve">OT 3 OCT 5355C Clinical Applications in Pediatrics/Adolescence
 </t>
  </si>
  <si>
    <t>November 16-22 Schedule</t>
  </si>
  <si>
    <t xml:space="preserve">206 B </t>
  </si>
  <si>
    <t>PT Monday 11/16/2020</t>
  </si>
  <si>
    <t>Wednesday 11/18/2020</t>
  </si>
  <si>
    <t>Thursday 11/19/2020</t>
  </si>
  <si>
    <t>Friday 11/20/2020</t>
  </si>
  <si>
    <t>11/19 Cleaning Notes:
PLACEHOLDER FOR WHEN ASSESSMENTS ARE SCHEDULED</t>
  </si>
  <si>
    <t>11/20 Cleaning Notes:
PLACEHOLDER FOR WHEN ASSESSMENTS ARE SCHEDULED</t>
  </si>
  <si>
    <t>Saturday, 11/21/2020 
(Term 3 - 20 students for MSK I labs)
(Term 6 - 19 students for NM II and PCM II)</t>
  </si>
  <si>
    <t>Sunday, 11/22/2020 
(Term 3 - 20 students for MSK I labs)
(Term 6 - 19 students for PCM II)</t>
  </si>
  <si>
    <t>OT Term 4 Day 2 (18)</t>
  </si>
  <si>
    <t>OT Term 4 Day 3 (18)</t>
  </si>
  <si>
    <t>PT Residential Term 1 
 Assessment - Students to be Provided Specific Slots.</t>
  </si>
  <si>
    <t xml:space="preserve">OT- 4 A (9)                                    OCT 5445C Methods II    
8-1                            </t>
  </si>
  <si>
    <t xml:space="preserve">OTA-4C (6)
OCT 5410C Clinical Applications in Adulthood </t>
  </si>
  <si>
    <t>November 23-29 Schedule</t>
  </si>
  <si>
    <t>Monday 11/23/2020</t>
  </si>
  <si>
    <t>11/23 Cleaning Notes:
PLACEHOLDER FOR WHEN ASSESSMENTS ARE SCHEDULED</t>
  </si>
  <si>
    <t>Tuesday 11/24/2020</t>
  </si>
  <si>
    <t>11/24 Cleaning Notes:
PLACEHOLDER FOR WHEN ASSESSMENTS ARE SCHEDULED</t>
  </si>
  <si>
    <t>Wednesday 11/25/2020</t>
  </si>
  <si>
    <t>11/25 Cleaning Notes:
PLACEHOLDER FOR WHEN ASSESSMENTS ARE SCHEDULED</t>
  </si>
  <si>
    <t>Thursday 11/26/2020</t>
  </si>
  <si>
    <t>11/26 Cleaning Notes:
PLACEHOLDER FOR WHEN ASSESSMENTS ARE SCHEDULED</t>
  </si>
  <si>
    <t>Friday 11/27/2020</t>
  </si>
  <si>
    <t>11/27 Cleaning Notes:
PLACEHOLDER FOR WHEN ASSESSMENTS ARE SCHEDULED</t>
  </si>
  <si>
    <t>Saturday 11/28/2020</t>
  </si>
  <si>
    <t>Sunday 11/29/2020</t>
  </si>
  <si>
    <t>Practicals/Remediation</t>
  </si>
  <si>
    <t>PT Residential Term 2 
 PHT 5245C Movement Science I Assessment - Students to be Provided Specific Slots.</t>
  </si>
  <si>
    <t>Happ</t>
  </si>
  <si>
    <t>PT Residential Term 6 
 Open Day if Needed for Remedial Measures and Re-Testing</t>
  </si>
  <si>
    <t>Happy Thankgiving!!                    Thank you to all the amazing faculty and staff that keep excellence in teaching and service at the forefront for our students.</t>
  </si>
  <si>
    <t>Y</t>
  </si>
  <si>
    <t>November 30-December 6 Schedule</t>
  </si>
  <si>
    <t>Monday 11/30/2020</t>
  </si>
  <si>
    <t>11/30 Cleaning Notes:
PLACEHOLDER FOR WHEN ASSESSMENTS ARE SCHEDULED</t>
  </si>
  <si>
    <t>Tuesday 12/1/2020</t>
  </si>
  <si>
    <t>12/1 Cleaning Notes:
PLACEHOLDER FOR WHEN ASSESSMENTS ARE SCHEDULED</t>
  </si>
  <si>
    <t>Wednesday 12/2/2020</t>
  </si>
  <si>
    <t>12/2 Cleaning Notes:
PLACEHOLDER FOR WHEN ASSESSMENTS ARE SCHEDULED</t>
  </si>
  <si>
    <t>Thursday 12/3/2020</t>
  </si>
  <si>
    <t>12/3 Cleaning Notes:
PLACEHOLDER FOR WHEN ASSESSMENTS ARE SCHEDULED</t>
  </si>
  <si>
    <t>Friday 12/4/2020</t>
  </si>
  <si>
    <t>12/4 Cleaning Notes:
PLACEHOLDER FOR WHEN ASSESSMENTS ARE SCHEDULED</t>
  </si>
  <si>
    <t>Saturday 12/5/2020</t>
  </si>
  <si>
    <t>Sunday 12/6/2020</t>
  </si>
  <si>
    <t>PT Residential Term 3 
 Open Day if Needed for Remedial Measures and Re-Testing</t>
  </si>
  <si>
    <t xml:space="preserve">PT Residential Term 4 PHT 5450C Musculoskeletal III and PHT 5430C Patient Care Management II Assessments - Students to be Provided Specific Slots. </t>
  </si>
  <si>
    <t>December 7-13 Schedule</t>
  </si>
  <si>
    <t>Monday 12/7/2020</t>
  </si>
  <si>
    <t>12/7 Cleaning Notes:
PLACEHOLDER FOR WHEN ASSESSMENTS ARE SCHEDULED</t>
  </si>
  <si>
    <t>Tuesday 12/8/2020</t>
  </si>
  <si>
    <t>12/8 Cleaning Notes:
PLACEHOLDER FOR WHEN ASSESSMENTS ARE SCHEDULED</t>
  </si>
  <si>
    <t>Wednesday 12/9/2020</t>
  </si>
  <si>
    <t>12/9 Cleaning Notes:
PLACEHOLDER FOR WHEN ASSESSMENTS ARE SCHEDULED</t>
  </si>
  <si>
    <t>Thursday 12/10/2020</t>
  </si>
  <si>
    <t>12/10 Cleaning Notes:
PLACEHOLDER FOR WHEN ASSESSMENTS ARE SCHEDULED</t>
  </si>
  <si>
    <t>Friday 12/11/2020</t>
  </si>
  <si>
    <t>12/11 Cleaning Notes:
PLACEHOLDER FOR WHEN ASSESSMENTS ARE SCHEDULED</t>
  </si>
  <si>
    <t>Saturday 12/12/2020</t>
  </si>
  <si>
    <t>Sunday 12/13/2020</t>
  </si>
  <si>
    <t>PT Residential Term 1 
HSC 5130C Patient/Client Care Management 1 - 206 A/B, 204, 207
and PHT 5160C Soft Tissue Interventions I Assessments - 102, OT Room, CPE A/B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</si>
</sst>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;@"/>
  </numFmts>
  <fonts count="5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 (Body)"/>
    </font>
    <font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24"/>
      <color theme="1"/>
      <name val="Calibri (Body)"/>
    </font>
    <font>
      <sz val="10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26"/>
      <color rgb="FF000000"/>
      <name val="Calibri (Body)"/>
    </font>
    <font>
      <sz val="10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8"/>
      <color rgb="FFFF0000"/>
      <name val="Calibri (Body)"/>
    </font>
    <font>
      <sz val="14"/>
      <color rgb="FFC0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sz val="10"/>
      <color rgb="FFFF0000"/>
      <name val="Calibri"/>
      <family val="2"/>
    </font>
    <font>
      <b/>
      <sz val="10"/>
      <color theme="1"/>
      <name val="Calibri (Body)"/>
    </font>
    <font>
      <sz val="12"/>
      <color theme="1"/>
      <name val="Calibri (Body)"/>
    </font>
    <font>
      <b/>
      <sz val="12"/>
      <color theme="1"/>
      <name val="Calibri (Body)"/>
    </font>
    <font>
      <sz val="14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68E3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FF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499984740745262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1230">
    <xf numFmtId="0" fontId="0" fillId="0" borderId="0" xfId="0"/>
    <xf numFmtId="0" fontId="2" fillId="0" borderId="0" xfId="0" applyFont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" fontId="0" fillId="5" borderId="0" xfId="0" applyNumberFormat="1" applyFill="1"/>
    <xf numFmtId="16" fontId="0" fillId="6" borderId="0" xfId="0" applyNumberFormat="1" applyFill="1"/>
    <xf numFmtId="0" fontId="4" fillId="0" borderId="6" xfId="0" applyFont="1" applyFill="1" applyBorder="1"/>
    <xf numFmtId="0" fontId="4" fillId="0" borderId="8" xfId="0" applyFont="1" applyBorder="1"/>
    <xf numFmtId="2" fontId="4" fillId="3" borderId="8" xfId="0" applyNumberFormat="1" applyFont="1" applyFill="1" applyBorder="1"/>
    <xf numFmtId="0" fontId="3" fillId="7" borderId="8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10" xfId="0" applyFont="1" applyBorder="1"/>
    <xf numFmtId="2" fontId="4" fillId="3" borderId="10" xfId="0" applyNumberFormat="1" applyFont="1" applyFill="1" applyBorder="1"/>
    <xf numFmtId="0" fontId="3" fillId="7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2" fillId="2" borderId="14" xfId="0" applyFont="1" applyFill="1" applyBorder="1"/>
    <xf numFmtId="0" fontId="2" fillId="4" borderId="2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5" fillId="0" borderId="8" xfId="0" applyFont="1" applyBorder="1" applyAlignment="1">
      <alignment wrapText="1"/>
    </xf>
    <xf numFmtId="0" fontId="6" fillId="8" borderId="0" xfId="0" applyFont="1" applyFill="1"/>
    <xf numFmtId="0" fontId="6" fillId="8" borderId="1" xfId="0" applyFont="1" applyFill="1" applyBorder="1"/>
    <xf numFmtId="0" fontId="6" fillId="8" borderId="1" xfId="0" applyFont="1" applyFill="1" applyBorder="1" applyAlignment="1">
      <alignment wrapText="1"/>
    </xf>
    <xf numFmtId="0" fontId="6" fillId="8" borderId="0" xfId="0" applyFont="1" applyFill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left"/>
    </xf>
    <xf numFmtId="0" fontId="0" fillId="10" borderId="1" xfId="0" applyFill="1" applyBorder="1" applyAlignment="1">
      <alignment horizontal="center"/>
    </xf>
    <xf numFmtId="0" fontId="7" fillId="10" borderId="4" xfId="0" applyFont="1" applyFill="1" applyBorder="1" applyAlignment="1">
      <alignment horizontal="center"/>
    </xf>
    <xf numFmtId="0" fontId="0" fillId="10" borderId="1" xfId="0" applyFill="1" applyBorder="1"/>
    <xf numFmtId="1" fontId="2" fillId="10" borderId="1" xfId="0" applyNumberFormat="1" applyFont="1" applyFill="1" applyBorder="1" applyAlignment="1">
      <alignment horizontal="center"/>
    </xf>
    <xf numFmtId="0" fontId="5" fillId="0" borderId="25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3" fillId="7" borderId="25" xfId="0" applyFont="1" applyFill="1" applyBorder="1" applyAlignment="1">
      <alignment wrapText="1"/>
    </xf>
    <xf numFmtId="0" fontId="0" fillId="0" borderId="0" xfId="0" applyBorder="1"/>
    <xf numFmtId="16" fontId="0" fillId="5" borderId="3" xfId="0" applyNumberFormat="1" applyFill="1" applyBorder="1"/>
    <xf numFmtId="16" fontId="0" fillId="6" borderId="3" xfId="0" applyNumberFormat="1" applyFill="1" applyBorder="1"/>
    <xf numFmtId="0" fontId="5" fillId="10" borderId="1" xfId="0" applyFont="1" applyFill="1" applyBorder="1" applyAlignment="1">
      <alignment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7" fillId="0" borderId="1" xfId="0" applyFont="1" applyBorder="1"/>
    <xf numFmtId="0" fontId="0" fillId="0" borderId="1" xfId="0" applyBorder="1"/>
    <xf numFmtId="0" fontId="6" fillId="8" borderId="0" xfId="0" applyFont="1" applyFill="1" applyAlignment="1">
      <alignment wrapText="1"/>
    </xf>
    <xf numFmtId="0" fontId="4" fillId="0" borderId="7" xfId="0" applyFont="1" applyBorder="1"/>
    <xf numFmtId="0" fontId="4" fillId="0" borderId="9" xfId="0" applyFont="1" applyBorder="1"/>
    <xf numFmtId="0" fontId="0" fillId="0" borderId="25" xfId="0" applyBorder="1"/>
    <xf numFmtId="0" fontId="0" fillId="2" borderId="3" xfId="0" applyFill="1" applyBorder="1"/>
    <xf numFmtId="0" fontId="0" fillId="0" borderId="10" xfId="0" applyBorder="1"/>
    <xf numFmtId="0" fontId="3" fillId="7" borderId="6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26" xfId="0" applyFont="1" applyBorder="1"/>
    <xf numFmtId="0" fontId="4" fillId="0" borderId="27" xfId="0" applyFont="1" applyBorder="1"/>
    <xf numFmtId="0" fontId="3" fillId="7" borderId="28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30" xfId="0" applyFont="1" applyFill="1" applyBorder="1" applyAlignment="1">
      <alignment wrapText="1"/>
    </xf>
    <xf numFmtId="2" fontId="4" fillId="3" borderId="1" xfId="0" applyNumberFormat="1" applyFont="1" applyFill="1" applyBorder="1"/>
    <xf numFmtId="0" fontId="0" fillId="2" borderId="0" xfId="0" applyFill="1" applyBorder="1"/>
    <xf numFmtId="2" fontId="4" fillId="3" borderId="25" xfId="0" applyNumberFormat="1" applyFont="1" applyFill="1" applyBorder="1"/>
    <xf numFmtId="0" fontId="4" fillId="0" borderId="16" xfId="0" applyFont="1" applyBorder="1"/>
    <xf numFmtId="0" fontId="4" fillId="0" borderId="31" xfId="0" applyFont="1" applyBorder="1"/>
    <xf numFmtId="0" fontId="4" fillId="0" borderId="1" xfId="0" applyFont="1" applyBorder="1"/>
    <xf numFmtId="0" fontId="7" fillId="9" borderId="1" xfId="0" applyFont="1" applyFill="1" applyBorder="1"/>
    <xf numFmtId="0" fontId="4" fillId="9" borderId="1" xfId="0" applyFont="1" applyFill="1" applyBorder="1"/>
    <xf numFmtId="0" fontId="0" fillId="9" borderId="1" xfId="0" applyFill="1" applyBorder="1"/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7" fillId="10" borderId="1" xfId="0" applyFont="1" applyFill="1" applyBorder="1"/>
    <xf numFmtId="0" fontId="3" fillId="11" borderId="8" xfId="0" applyFont="1" applyFill="1" applyBorder="1" applyAlignment="1">
      <alignment wrapText="1"/>
    </xf>
    <xf numFmtId="0" fontId="3" fillId="11" borderId="10" xfId="0" applyFont="1" applyFill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4" fillId="10" borderId="7" xfId="0" applyFont="1" applyFill="1" applyBorder="1"/>
    <xf numFmtId="0" fontId="4" fillId="10" borderId="9" xfId="0" applyFont="1" applyFill="1" applyBorder="1"/>
    <xf numFmtId="0" fontId="0" fillId="0" borderId="1" xfId="0" applyFill="1" applyBorder="1"/>
    <xf numFmtId="0" fontId="2" fillId="12" borderId="1" xfId="0" applyFont="1" applyFill="1" applyBorder="1"/>
    <xf numFmtId="0" fontId="0" fillId="0" borderId="32" xfId="0" applyBorder="1"/>
    <xf numFmtId="0" fontId="0" fillId="0" borderId="32" xfId="0" applyFill="1" applyBorder="1"/>
    <xf numFmtId="0" fontId="0" fillId="13" borderId="1" xfId="0" applyFill="1" applyBorder="1"/>
    <xf numFmtId="0" fontId="7" fillId="13" borderId="1" xfId="0" applyFont="1" applyFill="1" applyBorder="1"/>
    <xf numFmtId="16" fontId="2" fillId="5" borderId="1" xfId="0" applyNumberFormat="1" applyFont="1" applyFill="1" applyBorder="1"/>
    <xf numFmtId="16" fontId="2" fillId="6" borderId="1" xfId="0" applyNumberFormat="1" applyFon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5" borderId="1" xfId="0" applyFill="1" applyBorder="1"/>
    <xf numFmtId="0" fontId="10" fillId="0" borderId="1" xfId="0" applyFont="1" applyBorder="1" applyAlignment="1">
      <alignment wrapText="1"/>
    </xf>
    <xf numFmtId="0" fontId="0" fillId="14" borderId="1" xfId="0" applyFill="1" applyBorder="1" applyAlignment="1">
      <alignment horizontal="left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7" fillId="0" borderId="1" xfId="0" applyFont="1" applyFill="1" applyBorder="1"/>
    <xf numFmtId="0" fontId="0" fillId="16" borderId="0" xfId="0" applyFill="1"/>
    <xf numFmtId="0" fontId="9" fillId="16" borderId="1" xfId="0" applyFont="1" applyFill="1" applyBorder="1"/>
    <xf numFmtId="0" fontId="0" fillId="0" borderId="25" xfId="0" applyBorder="1" applyAlignment="1">
      <alignment wrapText="1"/>
    </xf>
    <xf numFmtId="0" fontId="0" fillId="14" borderId="6" xfId="0" applyFill="1" applyBorder="1" applyAlignment="1">
      <alignment wrapText="1"/>
    </xf>
    <xf numFmtId="0" fontId="0" fillId="10" borderId="6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9" fillId="16" borderId="0" xfId="0" applyFont="1" applyFill="1"/>
    <xf numFmtId="0" fontId="0" fillId="0" borderId="6" xfId="0" applyBorder="1" applyAlignment="1">
      <alignment wrapText="1"/>
    </xf>
    <xf numFmtId="0" fontId="10" fillId="0" borderId="32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0" fillId="14" borderId="6" xfId="0" applyFill="1" applyBorder="1"/>
    <xf numFmtId="16" fontId="0" fillId="14" borderId="1" xfId="0" applyNumberFormat="1" applyFill="1" applyBorder="1"/>
    <xf numFmtId="0" fontId="0" fillId="14" borderId="1" xfId="0" applyFill="1" applyBorder="1"/>
    <xf numFmtId="0" fontId="8" fillId="0" borderId="1" xfId="0" applyFont="1" applyBorder="1" applyAlignment="1">
      <alignment wrapText="1"/>
    </xf>
    <xf numFmtId="0" fontId="0" fillId="5" borderId="1" xfId="0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0" fillId="14" borderId="6" xfId="0" applyFill="1" applyBorder="1" applyAlignment="1">
      <alignment vertical="center"/>
    </xf>
    <xf numFmtId="0" fontId="0" fillId="14" borderId="6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10" borderId="6" xfId="0" applyFill="1" applyBorder="1" applyAlignment="1">
      <alignment vertical="center" wrapText="1"/>
    </xf>
    <xf numFmtId="0" fontId="0" fillId="10" borderId="6" xfId="0" applyFont="1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16" borderId="1" xfId="0" applyFont="1" applyFill="1" applyBorder="1" applyAlignment="1">
      <alignment vertical="center"/>
    </xf>
    <xf numFmtId="0" fontId="0" fillId="16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" fontId="0" fillId="14" borderId="1" xfId="0" applyNumberFormat="1" applyFill="1" applyBorder="1" applyAlignment="1">
      <alignment vertical="center"/>
    </xf>
    <xf numFmtId="0" fontId="0" fillId="14" borderId="1" xfId="0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8" fillId="5" borderId="1" xfId="0" applyFont="1" applyFill="1" applyBorder="1" applyAlignment="1">
      <alignment vertical="center" wrapText="1"/>
    </xf>
    <xf numFmtId="0" fontId="9" fillId="16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14" borderId="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10" fillId="0" borderId="3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9" borderId="1" xfId="0" applyFill="1" applyBorder="1" applyAlignment="1">
      <alignment vertical="center"/>
    </xf>
    <xf numFmtId="0" fontId="0" fillId="0" borderId="25" xfId="0" applyFill="1" applyBorder="1"/>
    <xf numFmtId="0" fontId="0" fillId="15" borderId="1" xfId="0" applyFill="1" applyBorder="1"/>
    <xf numFmtId="0" fontId="0" fillId="5" borderId="1" xfId="0" applyFill="1" applyBorder="1" applyAlignment="1">
      <alignment horizontal="left" wrapText="1"/>
    </xf>
    <xf numFmtId="2" fontId="0" fillId="5" borderId="1" xfId="0" applyNumberFormat="1" applyFill="1" applyBorder="1"/>
    <xf numFmtId="2" fontId="0" fillId="5" borderId="1" xfId="0" applyNumberForma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9" fillId="0" borderId="1" xfId="0" applyFont="1" applyFill="1" applyBorder="1"/>
    <xf numFmtId="0" fontId="16" fillId="0" borderId="0" xfId="0" applyFont="1"/>
    <xf numFmtId="164" fontId="16" fillId="0" borderId="0" xfId="0" applyNumberFormat="1" applyFont="1" applyBorder="1"/>
    <xf numFmtId="164" fontId="16" fillId="0" borderId="36" xfId="0" applyNumberFormat="1" applyFont="1" applyBorder="1"/>
    <xf numFmtId="0" fontId="16" fillId="0" borderId="36" xfId="0" applyFont="1" applyFill="1" applyBorder="1"/>
    <xf numFmtId="0" fontId="16" fillId="0" borderId="0" xfId="0" applyFont="1" applyFill="1" applyBorder="1"/>
    <xf numFmtId="0" fontId="16" fillId="0" borderId="0" xfId="0" applyFont="1" applyBorder="1"/>
    <xf numFmtId="0" fontId="16" fillId="0" borderId="37" xfId="0" applyFont="1" applyBorder="1"/>
    <xf numFmtId="0" fontId="16" fillId="0" borderId="36" xfId="0" applyFont="1" applyBorder="1"/>
    <xf numFmtId="0" fontId="16" fillId="0" borderId="38" xfId="0" applyFont="1" applyBorder="1"/>
    <xf numFmtId="0" fontId="16" fillId="0" borderId="3" xfId="0" applyFont="1" applyBorder="1"/>
    <xf numFmtId="0" fontId="16" fillId="0" borderId="39" xfId="0" applyFont="1" applyBorder="1"/>
    <xf numFmtId="0" fontId="15" fillId="0" borderId="0" xfId="0" applyFont="1" applyFill="1" applyBorder="1" applyAlignment="1">
      <alignment vertical="center" wrapText="1"/>
    </xf>
    <xf numFmtId="0" fontId="15" fillId="0" borderId="3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36" xfId="0" applyFont="1" applyFill="1" applyBorder="1" applyAlignment="1"/>
    <xf numFmtId="0" fontId="16" fillId="0" borderId="0" xfId="0" applyFont="1" applyFill="1"/>
    <xf numFmtId="0" fontId="16" fillId="0" borderId="0" xfId="0" applyFont="1" applyAlignment="1">
      <alignment horizontal="center" vertical="center"/>
    </xf>
    <xf numFmtId="11" fontId="16" fillId="0" borderId="0" xfId="0" applyNumberFormat="1" applyFont="1"/>
    <xf numFmtId="11" fontId="16" fillId="0" borderId="0" xfId="0" applyNumberFormat="1" applyFont="1" applyBorder="1"/>
    <xf numFmtId="11" fontId="16" fillId="0" borderId="36" xfId="0" applyNumberFormat="1" applyFont="1" applyFill="1" applyBorder="1"/>
    <xf numFmtId="11" fontId="16" fillId="0" borderId="0" xfId="0" applyNumberFormat="1" applyFont="1" applyFill="1" applyBorder="1"/>
    <xf numFmtId="11" fontId="16" fillId="0" borderId="37" xfId="0" applyNumberFormat="1" applyFont="1" applyBorder="1"/>
    <xf numFmtId="11" fontId="16" fillId="0" borderId="36" xfId="0" applyNumberFormat="1" applyFont="1" applyBorder="1"/>
    <xf numFmtId="11" fontId="16" fillId="0" borderId="37" xfId="0" applyNumberFormat="1" applyFont="1" applyFill="1" applyBorder="1"/>
    <xf numFmtId="11" fontId="15" fillId="0" borderId="0" xfId="0" applyNumberFormat="1" applyFont="1" applyFill="1" applyBorder="1" applyAlignment="1">
      <alignment vertical="center" wrapText="1"/>
    </xf>
    <xf numFmtId="11" fontId="15" fillId="0" borderId="36" xfId="0" applyNumberFormat="1" applyFont="1" applyFill="1" applyBorder="1" applyAlignment="1">
      <alignment vertical="center" wrapText="1"/>
    </xf>
    <xf numFmtId="11" fontId="16" fillId="0" borderId="0" xfId="0" applyNumberFormat="1" applyFont="1" applyFill="1" applyBorder="1" applyAlignment="1">
      <alignment vertical="center" wrapText="1"/>
    </xf>
    <xf numFmtId="11" fontId="16" fillId="0" borderId="38" xfId="0" applyNumberFormat="1" applyFont="1" applyBorder="1"/>
    <xf numFmtId="11" fontId="16" fillId="0" borderId="3" xfId="0" applyNumberFormat="1" applyFont="1" applyBorder="1"/>
    <xf numFmtId="0" fontId="16" fillId="16" borderId="0" xfId="0" applyFont="1" applyFill="1"/>
    <xf numFmtId="0" fontId="6" fillId="8" borderId="32" xfId="0" applyFont="1" applyFill="1" applyBorder="1" applyAlignment="1">
      <alignment wrapText="1"/>
    </xf>
    <xf numFmtId="0" fontId="7" fillId="0" borderId="0" xfId="0" applyFont="1" applyBorder="1"/>
    <xf numFmtId="0" fontId="16" fillId="0" borderId="0" xfId="0" applyFont="1" applyAlignment="1">
      <alignment vertical="center"/>
    </xf>
    <xf numFmtId="0" fontId="7" fillId="0" borderId="0" xfId="0" applyFont="1" applyBorder="1" applyAlignment="1">
      <alignment horizontal="left" wrapText="1"/>
    </xf>
    <xf numFmtId="0" fontId="0" fillId="0" borderId="0" xfId="0" applyFont="1" applyAlignment="1">
      <alignment vertic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11" fontId="19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20" fontId="19" fillId="0" borderId="36" xfId="0" applyNumberFormat="1" applyFont="1" applyBorder="1" applyAlignment="1">
      <alignment vertical="center"/>
    </xf>
    <xf numFmtId="20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1" fontId="19" fillId="0" borderId="0" xfId="0" applyNumberFormat="1" applyFont="1" applyBorder="1"/>
    <xf numFmtId="20" fontId="19" fillId="0" borderId="0" xfId="0" applyNumberFormat="1" applyFont="1" applyBorder="1" applyAlignment="1">
      <alignment vertical="center"/>
    </xf>
    <xf numFmtId="0" fontId="0" fillId="0" borderId="36" xfId="0" applyBorder="1"/>
    <xf numFmtId="0" fontId="0" fillId="0" borderId="0" xfId="0" applyFill="1" applyBorder="1"/>
    <xf numFmtId="0" fontId="0" fillId="0" borderId="37" xfId="0" applyBorder="1"/>
    <xf numFmtId="0" fontId="19" fillId="0" borderId="40" xfId="0" applyFont="1" applyFill="1" applyBorder="1" applyAlignment="1">
      <alignment vertical="center" wrapText="1"/>
    </xf>
    <xf numFmtId="11" fontId="19" fillId="0" borderId="4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20" fontId="19" fillId="0" borderId="40" xfId="0" applyNumberFormat="1" applyFont="1" applyFill="1" applyBorder="1" applyAlignment="1">
      <alignment vertical="center" wrapText="1"/>
    </xf>
    <xf numFmtId="0" fontId="19" fillId="0" borderId="42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1" fontId="16" fillId="0" borderId="37" xfId="0" applyNumberFormat="1" applyFont="1" applyFill="1" applyBorder="1" applyAlignment="1">
      <alignment vertical="center" wrapText="1"/>
    </xf>
    <xf numFmtId="0" fontId="19" fillId="0" borderId="36" xfId="0" applyFont="1" applyFill="1" applyBorder="1" applyAlignment="1">
      <alignment vertical="center" wrapText="1"/>
    </xf>
    <xf numFmtId="0" fontId="19" fillId="0" borderId="37" xfId="0" applyFont="1" applyFill="1" applyBorder="1" applyAlignment="1">
      <alignment vertical="center" wrapText="1"/>
    </xf>
    <xf numFmtId="0" fontId="19" fillId="0" borderId="39" xfId="0" applyFont="1" applyFill="1" applyBorder="1" applyAlignment="1">
      <alignment vertical="center" wrapText="1"/>
    </xf>
    <xf numFmtId="11" fontId="19" fillId="0" borderId="0" xfId="0" applyNumberFormat="1" applyFont="1" applyFill="1" applyBorder="1"/>
    <xf numFmtId="11" fontId="23" fillId="0" borderId="40" xfId="0" applyNumberFormat="1" applyFont="1" applyFill="1" applyBorder="1" applyAlignment="1">
      <alignment vertical="center" wrapText="1"/>
    </xf>
    <xf numFmtId="12" fontId="19" fillId="9" borderId="4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9" fillId="0" borderId="0" xfId="0" applyFont="1" applyFill="1" applyBorder="1"/>
    <xf numFmtId="20" fontId="22" fillId="0" borderId="0" xfId="0" applyNumberFormat="1" applyFont="1" applyFill="1" applyBorder="1" applyAlignment="1">
      <alignment vertical="center"/>
    </xf>
    <xf numFmtId="0" fontId="16" fillId="0" borderId="37" xfId="0" applyFont="1" applyFill="1" applyBorder="1"/>
    <xf numFmtId="11" fontId="19" fillId="0" borderId="37" xfId="0" applyNumberFormat="1" applyFont="1" applyFill="1" applyBorder="1" applyAlignment="1">
      <alignment vertical="center" wrapText="1"/>
    </xf>
    <xf numFmtId="20" fontId="19" fillId="0" borderId="0" xfId="0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24" fillId="0" borderId="3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21" borderId="0" xfId="0" applyFont="1" applyFill="1" applyAlignment="1">
      <alignment horizontal="center" vertical="center"/>
    </xf>
    <xf numFmtId="0" fontId="28" fillId="21" borderId="46" xfId="0" applyFont="1" applyFill="1" applyBorder="1" applyAlignment="1">
      <alignment horizontal="right" vertical="center"/>
    </xf>
    <xf numFmtId="0" fontId="10" fillId="21" borderId="46" xfId="0" applyFont="1" applyFill="1" applyBorder="1" applyAlignment="1">
      <alignment horizontal="right" vertical="center"/>
    </xf>
    <xf numFmtId="11" fontId="19" fillId="0" borderId="0" xfId="0" applyNumberFormat="1" applyFont="1" applyBorder="1" applyAlignment="1">
      <alignment vertical="center" wrapText="1"/>
    </xf>
    <xf numFmtId="0" fontId="16" fillId="0" borderId="34" xfId="0" applyFont="1" applyBorder="1"/>
    <xf numFmtId="0" fontId="10" fillId="21" borderId="50" xfId="0" applyFont="1" applyFill="1" applyBorder="1" applyAlignment="1">
      <alignment horizontal="right" vertical="center"/>
    </xf>
    <xf numFmtId="0" fontId="28" fillId="21" borderId="50" xfId="0" applyFont="1" applyFill="1" applyBorder="1" applyAlignment="1">
      <alignment vertical="center"/>
    </xf>
    <xf numFmtId="164" fontId="16" fillId="0" borderId="3" xfId="0" applyNumberFormat="1" applyFont="1" applyBorder="1"/>
    <xf numFmtId="164" fontId="16" fillId="0" borderId="38" xfId="0" applyNumberFormat="1" applyFont="1" applyBorder="1"/>
    <xf numFmtId="0" fontId="10" fillId="9" borderId="0" xfId="0" applyFont="1" applyFill="1" applyAlignment="1">
      <alignment horizontal="center" vertical="center"/>
    </xf>
    <xf numFmtId="20" fontId="8" fillId="0" borderId="0" xfId="0" applyNumberFormat="1" applyFont="1" applyBorder="1"/>
    <xf numFmtId="0" fontId="28" fillId="21" borderId="5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11" fontId="19" fillId="0" borderId="40" xfId="0" applyNumberFormat="1" applyFont="1" applyFill="1" applyBorder="1" applyAlignment="1">
      <alignment horizontal="center" vertical="center" wrapText="1"/>
    </xf>
    <xf numFmtId="20" fontId="19" fillId="0" borderId="0" xfId="0" applyNumberFormat="1" applyFont="1" applyBorder="1"/>
    <xf numFmtId="0" fontId="3" fillId="0" borderId="0" xfId="0" applyFont="1" applyFill="1" applyBorder="1" applyAlignment="1">
      <alignment vertical="center" wrapText="1"/>
    </xf>
    <xf numFmtId="11" fontId="26" fillId="0" borderId="0" xfId="0" applyNumberFormat="1" applyFont="1" applyFill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11" fontId="16" fillId="0" borderId="3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30" fillId="0" borderId="0" xfId="0" applyFont="1" applyBorder="1"/>
    <xf numFmtId="0" fontId="30" fillId="0" borderId="0" xfId="0" applyFont="1" applyBorder="1" applyAlignment="1">
      <alignment horizontal="left" wrapText="1"/>
    </xf>
    <xf numFmtId="0" fontId="24" fillId="0" borderId="0" xfId="0" applyFont="1" applyBorder="1"/>
    <xf numFmtId="0" fontId="24" fillId="0" borderId="0" xfId="0" applyFont="1" applyAlignment="1">
      <alignment wrapText="1"/>
    </xf>
    <xf numFmtId="0" fontId="24" fillId="0" borderId="0" xfId="0" applyFont="1"/>
    <xf numFmtId="0" fontId="24" fillId="16" borderId="0" xfId="0" applyFont="1" applyFill="1"/>
    <xf numFmtId="16" fontId="25" fillId="9" borderId="34" xfId="0" applyNumberFormat="1" applyFont="1" applyFill="1" applyBorder="1" applyAlignment="1">
      <alignment horizontal="center" vertical="center" wrapText="1"/>
    </xf>
    <xf numFmtId="11" fontId="24" fillId="0" borderId="0" xfId="0" applyNumberFormat="1" applyFont="1"/>
    <xf numFmtId="164" fontId="16" fillId="0" borderId="0" xfId="0" applyNumberFormat="1" applyFont="1" applyFill="1" applyBorder="1"/>
    <xf numFmtId="0" fontId="26" fillId="0" borderId="0" xfId="0" applyFont="1" applyFill="1" applyBorder="1" applyAlignment="1">
      <alignment vertical="center" wrapText="1"/>
    </xf>
    <xf numFmtId="11" fontId="26" fillId="0" borderId="0" xfId="0" applyNumberFormat="1" applyFont="1" applyFill="1" applyBorder="1" applyAlignment="1">
      <alignment vertical="center" wrapText="1"/>
    </xf>
    <xf numFmtId="12" fontId="25" fillId="9" borderId="41" xfId="0" applyNumberFormat="1" applyFont="1" applyFill="1" applyBorder="1" applyAlignment="1">
      <alignment horizontal="center" vertical="center" wrapText="1"/>
    </xf>
    <xf numFmtId="12" fontId="25" fillId="9" borderId="34" xfId="0" applyNumberFormat="1" applyFont="1" applyFill="1" applyBorder="1" applyAlignment="1">
      <alignment horizontal="center" vertical="center" wrapText="1"/>
    </xf>
    <xf numFmtId="11" fontId="24" fillId="9" borderId="53" xfId="0" applyNumberFormat="1" applyFont="1" applyFill="1" applyBorder="1" applyAlignment="1">
      <alignment horizontal="center"/>
    </xf>
    <xf numFmtId="11" fontId="24" fillId="9" borderId="56" xfId="0" applyNumberFormat="1" applyFont="1" applyFill="1" applyBorder="1" applyAlignment="1"/>
    <xf numFmtId="164" fontId="16" fillId="0" borderId="0" xfId="0" applyNumberFormat="1" applyFont="1" applyFill="1"/>
    <xf numFmtId="0" fontId="16" fillId="0" borderId="3" xfId="0" applyFont="1" applyFill="1" applyBorder="1"/>
    <xf numFmtId="20" fontId="19" fillId="0" borderId="0" xfId="0" applyNumberFormat="1" applyFont="1" applyFill="1"/>
    <xf numFmtId="0" fontId="28" fillId="21" borderId="0" xfId="0" applyFont="1" applyFill="1" applyBorder="1" applyAlignment="1">
      <alignment vertical="center"/>
    </xf>
    <xf numFmtId="11" fontId="18" fillId="0" borderId="0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/>
    </xf>
    <xf numFmtId="20" fontId="19" fillId="0" borderId="0" xfId="0" applyNumberFormat="1" applyFont="1" applyFill="1" applyBorder="1"/>
    <xf numFmtId="20" fontId="8" fillId="0" borderId="0" xfId="0" applyNumberFormat="1" applyFont="1" applyFill="1"/>
    <xf numFmtId="0" fontId="19" fillId="0" borderId="38" xfId="0" applyFont="1" applyFill="1" applyBorder="1" applyAlignment="1">
      <alignment vertical="center" wrapText="1"/>
    </xf>
    <xf numFmtId="11" fontId="19" fillId="0" borderId="3" xfId="0" applyNumberFormat="1" applyFont="1" applyBorder="1" applyAlignment="1">
      <alignment vertical="center" wrapText="1"/>
    </xf>
    <xf numFmtId="11" fontId="10" fillId="0" borderId="0" xfId="0" applyNumberFormat="1" applyFont="1"/>
    <xf numFmtId="0" fontId="10" fillId="0" borderId="34" xfId="0" applyFont="1" applyBorder="1"/>
    <xf numFmtId="0" fontId="10" fillId="0" borderId="36" xfId="0" applyFont="1" applyBorder="1"/>
    <xf numFmtId="11" fontId="10" fillId="0" borderId="36" xfId="0" applyNumberFormat="1" applyFont="1" applyBorder="1"/>
    <xf numFmtId="11" fontId="10" fillId="0" borderId="0" xfId="0" applyNumberFormat="1" applyFont="1" applyBorder="1"/>
    <xf numFmtId="164" fontId="10" fillId="0" borderId="0" xfId="0" applyNumberFormat="1" applyFont="1" applyBorder="1"/>
    <xf numFmtId="11" fontId="10" fillId="0" borderId="0" xfId="0" applyNumberFormat="1" applyFont="1" applyFill="1" applyBorder="1"/>
    <xf numFmtId="0" fontId="10" fillId="0" borderId="0" xfId="0" applyFont="1" applyBorder="1"/>
    <xf numFmtId="0" fontId="10" fillId="0" borderId="0" xfId="0" applyFont="1"/>
    <xf numFmtId="20" fontId="12" fillId="0" borderId="0" xfId="0" applyNumberFormat="1" applyFont="1" applyAlignment="1">
      <alignment vertical="center"/>
    </xf>
    <xf numFmtId="0" fontId="10" fillId="0" borderId="0" xfId="0" applyFont="1" applyFill="1"/>
    <xf numFmtId="20" fontId="12" fillId="0" borderId="36" xfId="0" applyNumberFormat="1" applyFont="1" applyBorder="1" applyAlignment="1">
      <alignment vertical="center"/>
    </xf>
    <xf numFmtId="20" fontId="12" fillId="0" borderId="0" xfId="0" applyNumberFormat="1" applyFont="1" applyFill="1" applyBorder="1" applyAlignment="1">
      <alignment vertical="center"/>
    </xf>
    <xf numFmtId="11" fontId="12" fillId="0" borderId="0" xfId="0" applyNumberFormat="1" applyFont="1" applyBorder="1"/>
    <xf numFmtId="11" fontId="10" fillId="0" borderId="0" xfId="0" applyNumberFormat="1" applyFont="1" applyBorder="1" applyAlignment="1">
      <alignment vertical="center" wrapText="1"/>
    </xf>
    <xf numFmtId="11" fontId="34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11" fontId="34" fillId="0" borderId="0" xfId="0" applyNumberFormat="1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Fill="1" applyBorder="1"/>
    <xf numFmtId="0" fontId="10" fillId="0" borderId="0" xfId="0" applyFont="1" applyAlignment="1">
      <alignment vertical="center" wrapText="1"/>
    </xf>
    <xf numFmtId="11" fontId="12" fillId="0" borderId="0" xfId="0" applyNumberFormat="1" applyFont="1" applyBorder="1" applyAlignment="1">
      <alignment vertical="center" wrapText="1"/>
    </xf>
    <xf numFmtId="11" fontId="10" fillId="0" borderId="0" xfId="0" applyNumberFormat="1" applyFont="1" applyFill="1" applyBorder="1" applyAlignment="1">
      <alignment vertical="center" wrapText="1"/>
    </xf>
    <xf numFmtId="0" fontId="12" fillId="0" borderId="36" xfId="0" applyFont="1" applyBorder="1" applyAlignment="1">
      <alignment vertical="center"/>
    </xf>
    <xf numFmtId="0" fontId="10" fillId="0" borderId="36" xfId="0" applyFont="1" applyFill="1" applyBorder="1"/>
    <xf numFmtId="164" fontId="10" fillId="0" borderId="0" xfId="0" applyNumberFormat="1" applyFont="1"/>
    <xf numFmtId="0" fontId="10" fillId="0" borderId="37" xfId="0" applyFont="1" applyBorder="1"/>
    <xf numFmtId="0" fontId="12" fillId="0" borderId="37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11" fontId="10" fillId="0" borderId="37" xfId="0" applyNumberFormat="1" applyFont="1" applyFill="1" applyBorder="1"/>
    <xf numFmtId="164" fontId="10" fillId="0" borderId="36" xfId="0" applyNumberFormat="1" applyFont="1" applyBorder="1"/>
    <xf numFmtId="0" fontId="10" fillId="0" borderId="0" xfId="0" applyFont="1" applyBorder="1" applyAlignment="1">
      <alignment horizontal="center"/>
    </xf>
    <xf numFmtId="20" fontId="12" fillId="0" borderId="0" xfId="0" applyNumberFormat="1" applyFont="1" applyBorder="1"/>
    <xf numFmtId="164" fontId="10" fillId="0" borderId="0" xfId="0" applyNumberFormat="1" applyFont="1" applyFill="1" applyBorder="1"/>
    <xf numFmtId="20" fontId="12" fillId="0" borderId="0" xfId="0" applyNumberFormat="1" applyFont="1" applyBorder="1" applyAlignment="1">
      <alignment vertical="center"/>
    </xf>
    <xf numFmtId="11" fontId="10" fillId="0" borderId="37" xfId="0" applyNumberFormat="1" applyFont="1" applyBorder="1"/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horizontal="center"/>
    </xf>
    <xf numFmtId="0" fontId="10" fillId="0" borderId="37" xfId="0" applyFont="1" applyFill="1" applyBorder="1" applyAlignment="1">
      <alignment horizontal="center" vertical="center" wrapText="1"/>
    </xf>
    <xf numFmtId="11" fontId="28" fillId="0" borderId="37" xfId="0" applyNumberFormat="1" applyFont="1" applyBorder="1" applyAlignment="1">
      <alignment vertical="center" wrapText="1"/>
    </xf>
    <xf numFmtId="11" fontId="10" fillId="0" borderId="0" xfId="0" applyNumberFormat="1" applyFont="1" applyAlignment="1">
      <alignment vertical="center" wrapText="1"/>
    </xf>
    <xf numFmtId="0" fontId="10" fillId="0" borderId="37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11" fontId="10" fillId="0" borderId="36" xfId="0" applyNumberFormat="1" applyFont="1" applyBorder="1" applyAlignment="1">
      <alignment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0" fontId="12" fillId="0" borderId="0" xfId="0" applyNumberFormat="1" applyFont="1" applyFill="1" applyBorder="1" applyAlignment="1">
      <alignment vertical="center" wrapText="1"/>
    </xf>
    <xf numFmtId="20" fontId="12" fillId="0" borderId="37" xfId="0" applyNumberFormat="1" applyFont="1" applyFill="1" applyBorder="1" applyAlignment="1">
      <alignment vertical="center" wrapText="1"/>
    </xf>
    <xf numFmtId="0" fontId="10" fillId="0" borderId="37" xfId="0" applyFont="1" applyFill="1" applyBorder="1"/>
    <xf numFmtId="11" fontId="10" fillId="0" borderId="0" xfId="0" applyNumberFormat="1" applyFont="1" applyFill="1"/>
    <xf numFmtId="0" fontId="27" fillId="0" borderId="36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1" fontId="28" fillId="0" borderId="36" xfId="0" applyNumberFormat="1" applyFont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3" xfId="0" applyFont="1" applyBorder="1"/>
    <xf numFmtId="0" fontId="10" fillId="0" borderId="38" xfId="0" applyFont="1" applyBorder="1"/>
    <xf numFmtId="0" fontId="10" fillId="0" borderId="39" xfId="0" applyFont="1" applyBorder="1"/>
    <xf numFmtId="0" fontId="10" fillId="0" borderId="37" xfId="0" applyFont="1" applyBorder="1" applyAlignment="1">
      <alignment vertical="center" wrapText="1"/>
    </xf>
    <xf numFmtId="20" fontId="12" fillId="0" borderId="4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164" fontId="34" fillId="0" borderId="36" xfId="0" applyNumberFormat="1" applyFont="1" applyBorder="1"/>
    <xf numFmtId="11" fontId="27" fillId="0" borderId="0" xfId="0" applyNumberFormat="1" applyFont="1" applyFill="1" applyBorder="1" applyAlignment="1">
      <alignment vertical="center" wrapText="1"/>
    </xf>
    <xf numFmtId="11" fontId="10" fillId="0" borderId="37" xfId="0" applyNumberFormat="1" applyFont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1" fontId="10" fillId="0" borderId="37" xfId="0" applyNumberFormat="1" applyFont="1" applyFill="1" applyBorder="1" applyAlignment="1">
      <alignment vertical="center" wrapText="1"/>
    </xf>
    <xf numFmtId="0" fontId="12" fillId="0" borderId="0" xfId="0" applyFont="1" applyBorder="1"/>
    <xf numFmtId="0" fontId="12" fillId="0" borderId="0" xfId="0" applyFont="1" applyFill="1" applyBorder="1"/>
    <xf numFmtId="11" fontId="12" fillId="0" borderId="0" xfId="0" applyNumberFormat="1" applyFont="1" applyFill="1" applyBorder="1" applyAlignment="1">
      <alignment vertical="center" wrapText="1"/>
    </xf>
    <xf numFmtId="11" fontId="12" fillId="0" borderId="40" xfId="0" applyNumberFormat="1" applyFont="1" applyFill="1" applyBorder="1" applyAlignment="1">
      <alignment vertical="center" wrapText="1"/>
    </xf>
    <xf numFmtId="11" fontId="28" fillId="0" borderId="0" xfId="0" applyNumberFormat="1" applyFont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11" fontId="36" fillId="0" borderId="0" xfId="0" applyNumberFormat="1" applyFont="1" applyFill="1" applyBorder="1" applyAlignment="1">
      <alignment vertical="center" wrapText="1"/>
    </xf>
    <xf numFmtId="11" fontId="36" fillId="0" borderId="4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12" fillId="0" borderId="0" xfId="0" applyFont="1"/>
    <xf numFmtId="0" fontId="12" fillId="0" borderId="0" xfId="0" applyFont="1" applyFill="1"/>
    <xf numFmtId="0" fontId="27" fillId="0" borderId="37" xfId="0" applyFont="1" applyFill="1" applyBorder="1" applyAlignment="1">
      <alignment vertical="center" wrapText="1"/>
    </xf>
    <xf numFmtId="11" fontId="12" fillId="0" borderId="0" xfId="0" applyNumberFormat="1" applyFont="1" applyFill="1" applyBorder="1" applyAlignment="1">
      <alignment horizontal="center" vertical="center" wrapText="1"/>
    </xf>
    <xf numFmtId="11" fontId="12" fillId="0" borderId="40" xfId="0" applyNumberFormat="1" applyFont="1" applyFill="1" applyBorder="1" applyAlignment="1">
      <alignment horizontal="center" vertical="center" wrapText="1"/>
    </xf>
    <xf numFmtId="11" fontId="12" fillId="0" borderId="36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1" fontId="36" fillId="0" borderId="37" xfId="0" applyNumberFormat="1" applyFont="1" applyFill="1" applyBorder="1" applyAlignment="1">
      <alignment vertical="center" wrapText="1"/>
    </xf>
    <xf numFmtId="11" fontId="12" fillId="0" borderId="37" xfId="0" applyNumberFormat="1" applyFont="1" applyFill="1" applyBorder="1" applyAlignment="1">
      <alignment horizontal="center" vertical="center" wrapText="1"/>
    </xf>
    <xf numFmtId="11" fontId="12" fillId="0" borderId="37" xfId="0" applyNumberFormat="1" applyFont="1" applyFill="1" applyBorder="1" applyAlignment="1">
      <alignment vertical="center" wrapText="1"/>
    </xf>
    <xf numFmtId="11" fontId="12" fillId="0" borderId="36" xfId="0" applyNumberFormat="1" applyFont="1" applyFill="1" applyBorder="1" applyAlignment="1">
      <alignment vertical="center" wrapText="1"/>
    </xf>
    <xf numFmtId="0" fontId="34" fillId="0" borderId="0" xfId="0" applyFont="1" applyBorder="1"/>
    <xf numFmtId="0" fontId="12" fillId="0" borderId="37" xfId="0" applyFont="1" applyBorder="1" applyAlignment="1">
      <alignment vertical="top" wrapText="1"/>
    </xf>
    <xf numFmtId="11" fontId="36" fillId="0" borderId="36" xfId="0" applyNumberFormat="1" applyFont="1" applyFill="1" applyBorder="1" applyAlignment="1">
      <alignment vertical="center" wrapText="1"/>
    </xf>
    <xf numFmtId="164" fontId="16" fillId="0" borderId="3" xfId="0" applyNumberFormat="1" applyFont="1" applyFill="1" applyBorder="1"/>
    <xf numFmtId="0" fontId="19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11" fontId="16" fillId="0" borderId="0" xfId="0" applyNumberFormat="1" applyFont="1" applyFill="1" applyBorder="1" applyAlignment="1">
      <alignment horizontal="center"/>
    </xf>
    <xf numFmtId="11" fontId="34" fillId="0" borderId="0" xfId="0" applyNumberFormat="1" applyFont="1" applyBorder="1" applyAlignment="1">
      <alignment horizontal="center" vertical="center" wrapText="1"/>
    </xf>
    <xf numFmtId="11" fontId="26" fillId="0" borderId="36" xfId="0" applyNumberFormat="1" applyFont="1" applyFill="1" applyBorder="1" applyAlignment="1">
      <alignment vertical="center" wrapText="1"/>
    </xf>
    <xf numFmtId="0" fontId="10" fillId="0" borderId="37" xfId="0" applyFont="1" applyBorder="1" applyAlignment="1"/>
    <xf numFmtId="20" fontId="12" fillId="0" borderId="0" xfId="0" applyNumberFormat="1" applyFont="1" applyAlignment="1">
      <alignment vertical="center" wrapText="1"/>
    </xf>
    <xf numFmtId="11" fontId="10" fillId="0" borderId="30" xfId="0" applyNumberFormat="1" applyFont="1" applyBorder="1" applyAlignment="1">
      <alignment vertical="center" wrapText="1"/>
    </xf>
    <xf numFmtId="0" fontId="16" fillId="0" borderId="2" xfId="0" applyFont="1" applyBorder="1"/>
    <xf numFmtId="0" fontId="16" fillId="0" borderId="35" xfId="0" applyFont="1" applyBorder="1"/>
    <xf numFmtId="164" fontId="16" fillId="0" borderId="34" xfId="0" applyNumberFormat="1" applyFont="1" applyBorder="1"/>
    <xf numFmtId="164" fontId="16" fillId="0" borderId="2" xfId="0" applyNumberFormat="1" applyFont="1" applyBorder="1"/>
    <xf numFmtId="11" fontId="16" fillId="0" borderId="34" xfId="0" applyNumberFormat="1" applyFont="1" applyBorder="1"/>
    <xf numFmtId="11" fontId="16" fillId="0" borderId="2" xfId="0" applyNumberFormat="1" applyFont="1" applyBorder="1"/>
    <xf numFmtId="11" fontId="16" fillId="0" borderId="35" xfId="0" applyNumberFormat="1" applyFont="1" applyBorder="1"/>
    <xf numFmtId="11" fontId="10" fillId="0" borderId="2" xfId="0" applyNumberFormat="1" applyFont="1" applyBorder="1"/>
    <xf numFmtId="11" fontId="10" fillId="0" borderId="35" xfId="0" applyNumberFormat="1" applyFont="1" applyBorder="1"/>
    <xf numFmtId="11" fontId="10" fillId="0" borderId="34" xfId="0" applyNumberFormat="1" applyFont="1" applyBorder="1"/>
    <xf numFmtId="0" fontId="10" fillId="0" borderId="2" xfId="0" applyFont="1" applyBorder="1"/>
    <xf numFmtId="164" fontId="10" fillId="0" borderId="37" xfId="0" applyNumberFormat="1" applyFont="1" applyBorder="1"/>
    <xf numFmtId="164" fontId="16" fillId="0" borderId="35" xfId="0" applyNumberFormat="1" applyFont="1" applyBorder="1"/>
    <xf numFmtId="164" fontId="16" fillId="0" borderId="37" xfId="0" applyNumberFormat="1" applyFont="1" applyBorder="1"/>
    <xf numFmtId="0" fontId="12" fillId="0" borderId="36" xfId="0" applyFont="1" applyBorder="1"/>
    <xf numFmtId="0" fontId="26" fillId="0" borderId="37" xfId="0" applyFont="1" applyFill="1" applyBorder="1"/>
    <xf numFmtId="0" fontId="37" fillId="0" borderId="37" xfId="0" applyFont="1" applyFill="1" applyBorder="1" applyAlignment="1">
      <alignment vertical="center" wrapText="1"/>
    </xf>
    <xf numFmtId="11" fontId="19" fillId="0" borderId="41" xfId="0" applyNumberFormat="1" applyFont="1" applyFill="1" applyBorder="1" applyAlignment="1">
      <alignment vertical="center" wrapText="1"/>
    </xf>
    <xf numFmtId="164" fontId="16" fillId="0" borderId="2" xfId="0" applyNumberFormat="1" applyFont="1" applyFill="1" applyBorder="1"/>
    <xf numFmtId="0" fontId="16" fillId="0" borderId="2" xfId="0" applyFont="1" applyFill="1" applyBorder="1"/>
    <xf numFmtId="20" fontId="19" fillId="0" borderId="37" xfId="0" applyNumberFormat="1" applyFont="1" applyFill="1" applyBorder="1"/>
    <xf numFmtId="0" fontId="12" fillId="0" borderId="0" xfId="0" applyFont="1" applyFill="1" applyBorder="1" applyAlignment="1"/>
    <xf numFmtId="20" fontId="19" fillId="0" borderId="36" xfId="0" applyNumberFormat="1" applyFont="1" applyFill="1" applyBorder="1"/>
    <xf numFmtId="0" fontId="35" fillId="0" borderId="36" xfId="0" applyFont="1" applyBorder="1" applyAlignment="1">
      <alignment vertical="center" wrapText="1"/>
    </xf>
    <xf numFmtId="0" fontId="10" fillId="0" borderId="40" xfId="0" applyFont="1" applyBorder="1"/>
    <xf numFmtId="20" fontId="19" fillId="0" borderId="2" xfId="0" applyNumberFormat="1" applyFont="1" applyFill="1" applyBorder="1" applyAlignment="1">
      <alignment vertical="center"/>
    </xf>
    <xf numFmtId="11" fontId="19" fillId="0" borderId="35" xfId="0" applyNumberFormat="1" applyFont="1" applyFill="1" applyBorder="1" applyAlignment="1">
      <alignment vertical="center" wrapText="1"/>
    </xf>
    <xf numFmtId="11" fontId="16" fillId="0" borderId="2" xfId="0" applyNumberFormat="1" applyFont="1" applyFill="1" applyBorder="1"/>
    <xf numFmtId="11" fontId="10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11" fontId="25" fillId="9" borderId="41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11" fontId="16" fillId="0" borderId="0" xfId="0" applyNumberFormat="1" applyFont="1" applyFill="1" applyBorder="1" applyAlignment="1">
      <alignment horizontal="center" vertical="center" wrapText="1"/>
    </xf>
    <xf numFmtId="20" fontId="40" fillId="0" borderId="0" xfId="0" applyNumberFormat="1" applyFont="1" applyBorder="1"/>
    <xf numFmtId="20" fontId="41" fillId="0" borderId="0" xfId="0" applyNumberFormat="1" applyFont="1"/>
    <xf numFmtId="20" fontId="42" fillId="0" borderId="36" xfId="0" applyNumberFormat="1" applyFont="1" applyBorder="1"/>
    <xf numFmtId="20" fontId="42" fillId="0" borderId="0" xfId="0" applyNumberFormat="1" applyFont="1"/>
    <xf numFmtId="0" fontId="24" fillId="9" borderId="55" xfId="0" applyFont="1" applyFill="1" applyBorder="1"/>
    <xf numFmtId="20" fontId="12" fillId="0" borderId="47" xfId="0" applyNumberFormat="1" applyFont="1" applyBorder="1"/>
    <xf numFmtId="20" fontId="40" fillId="0" borderId="0" xfId="0" applyNumberFormat="1" applyFont="1"/>
    <xf numFmtId="20" fontId="40" fillId="0" borderId="37" xfId="0" applyNumberFormat="1" applyFont="1" applyBorder="1"/>
    <xf numFmtId="20" fontId="40" fillId="0" borderId="36" xfId="0" applyNumberFormat="1" applyFont="1" applyBorder="1"/>
    <xf numFmtId="0" fontId="44" fillId="0" borderId="0" xfId="0" applyFont="1" applyBorder="1"/>
    <xf numFmtId="0" fontId="10" fillId="0" borderId="0" xfId="0" applyFont="1" applyAlignment="1">
      <alignment wrapText="1"/>
    </xf>
    <xf numFmtId="0" fontId="10" fillId="16" borderId="0" xfId="0" applyFont="1" applyFill="1"/>
    <xf numFmtId="0" fontId="10" fillId="0" borderId="2" xfId="0" applyFont="1" applyBorder="1" applyAlignment="1">
      <alignment horizontal="center" vertical="center"/>
    </xf>
    <xf numFmtId="20" fontId="40" fillId="0" borderId="0" xfId="0" applyNumberFormat="1" applyFont="1" applyBorder="1" applyAlignment="1">
      <alignment vertical="center" wrapText="1"/>
    </xf>
    <xf numFmtId="20" fontId="41" fillId="0" borderId="0" xfId="0" applyNumberFormat="1" applyFont="1" applyBorder="1"/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41" fillId="0" borderId="0" xfId="0" applyFont="1"/>
    <xf numFmtId="12" fontId="25" fillId="0" borderId="0" xfId="0" applyNumberFormat="1" applyFont="1" applyFill="1" applyBorder="1" applyAlignment="1">
      <alignment horizontal="center" vertical="center" wrapText="1"/>
    </xf>
    <xf numFmtId="11" fontId="26" fillId="0" borderId="0" xfId="0" applyNumberFormat="1" applyFont="1" applyFill="1" applyBorder="1"/>
    <xf numFmtId="0" fontId="31" fillId="0" borderId="0" xfId="0" applyFont="1" applyFill="1" applyBorder="1"/>
    <xf numFmtId="11" fontId="2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20" fontId="12" fillId="0" borderId="0" xfId="0" applyNumberFormat="1" applyFont="1" applyBorder="1" applyAlignment="1">
      <alignment vertical="top" wrapText="1"/>
    </xf>
    <xf numFmtId="20" fontId="40" fillId="0" borderId="0" xfId="0" applyNumberFormat="1" applyFont="1" applyBorder="1" applyAlignment="1">
      <alignment vertical="center"/>
    </xf>
    <xf numFmtId="164" fontId="34" fillId="0" borderId="2" xfId="0" applyNumberFormat="1" applyFont="1" applyBorder="1"/>
    <xf numFmtId="164" fontId="34" fillId="0" borderId="0" xfId="0" applyNumberFormat="1" applyFont="1" applyBorder="1"/>
    <xf numFmtId="0" fontId="34" fillId="0" borderId="0" xfId="0" applyFont="1" applyBorder="1" applyAlignment="1">
      <alignment vertical="center" wrapText="1"/>
    </xf>
    <xf numFmtId="11" fontId="15" fillId="0" borderId="37" xfId="0" applyNumberFormat="1" applyFont="1" applyFill="1" applyBorder="1" applyAlignment="1">
      <alignment vertical="center" wrapText="1"/>
    </xf>
    <xf numFmtId="0" fontId="15" fillId="0" borderId="37" xfId="0" applyFont="1" applyFill="1" applyBorder="1" applyAlignment="1">
      <alignment vertical="center" wrapText="1"/>
    </xf>
    <xf numFmtId="11" fontId="34" fillId="0" borderId="0" xfId="0" applyNumberFormat="1" applyFont="1" applyFill="1" applyBorder="1" applyAlignment="1">
      <alignment horizontal="center" vertical="center" wrapText="1"/>
    </xf>
    <xf numFmtId="16" fontId="25" fillId="9" borderId="41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vertical="center"/>
    </xf>
    <xf numFmtId="0" fontId="21" fillId="0" borderId="54" xfId="0" applyFont="1" applyFill="1" applyBorder="1" applyAlignment="1">
      <alignment vertical="center"/>
    </xf>
    <xf numFmtId="0" fontId="21" fillId="0" borderId="55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" fontId="24" fillId="0" borderId="0" xfId="0" applyNumberFormat="1" applyFont="1" applyFill="1" applyBorder="1" applyAlignment="1"/>
    <xf numFmtId="16" fontId="25" fillId="0" borderId="0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/>
    </xf>
    <xf numFmtId="20" fontId="25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20" fontId="25" fillId="0" borderId="0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21" borderId="50" xfId="0" applyFont="1" applyFill="1" applyBorder="1" applyAlignment="1">
      <alignment horizontal="center" vertical="center"/>
    </xf>
    <xf numFmtId="0" fontId="24" fillId="21" borderId="0" xfId="0" applyFont="1" applyFill="1" applyAlignment="1">
      <alignment horizontal="center" vertical="center"/>
    </xf>
    <xf numFmtId="0" fontId="24" fillId="0" borderId="0" xfId="0" applyFont="1" applyProtection="1">
      <protection locked="0"/>
    </xf>
    <xf numFmtId="0" fontId="24" fillId="9" borderId="0" xfId="0" applyFont="1" applyFill="1" applyProtection="1">
      <protection locked="0"/>
    </xf>
    <xf numFmtId="16" fontId="25" fillId="9" borderId="45" xfId="0" applyNumberFormat="1" applyFont="1" applyFill="1" applyBorder="1" applyAlignment="1" applyProtection="1">
      <alignment horizontal="center"/>
      <protection locked="0"/>
    </xf>
    <xf numFmtId="16" fontId="25" fillId="9" borderId="48" xfId="0" applyNumberFormat="1" applyFont="1" applyFill="1" applyBorder="1" applyAlignment="1" applyProtection="1">
      <alignment horizontal="center"/>
      <protection locked="0"/>
    </xf>
    <xf numFmtId="16" fontId="25" fillId="9" borderId="49" xfId="0" applyNumberFormat="1" applyFont="1" applyFill="1" applyBorder="1" applyAlignment="1" applyProtection="1">
      <alignment horizontal="center"/>
      <protection locked="0"/>
    </xf>
    <xf numFmtId="11" fontId="24" fillId="0" borderId="0" xfId="0" applyNumberFormat="1" applyFont="1" applyProtection="1">
      <protection locked="0"/>
    </xf>
    <xf numFmtId="20" fontId="12" fillId="0" borderId="0" xfId="0" applyNumberFormat="1" applyFont="1"/>
    <xf numFmtId="11" fontId="10" fillId="0" borderId="37" xfId="0" applyNumberFormat="1" applyFont="1" applyBorder="1" applyAlignment="1">
      <alignment horizontal="center" vertical="center" wrapText="1"/>
    </xf>
    <xf numFmtId="11" fontId="34" fillId="0" borderId="0" xfId="0" applyNumberFormat="1" applyFont="1" applyAlignment="1">
      <alignment vertical="center" wrapText="1"/>
    </xf>
    <xf numFmtId="11" fontId="34" fillId="0" borderId="0" xfId="0" applyNumberFormat="1" applyFont="1" applyAlignment="1">
      <alignment horizontal="center" vertical="center" wrapText="1"/>
    </xf>
    <xf numFmtId="11" fontId="34" fillId="0" borderId="37" xfId="0" applyNumberFormat="1" applyFont="1" applyBorder="1" applyAlignment="1">
      <alignment horizontal="center" vertical="center" wrapText="1"/>
    </xf>
    <xf numFmtId="0" fontId="10" fillId="0" borderId="40" xfId="0" applyFont="1" applyBorder="1" applyAlignment="1">
      <alignment vertical="center" wrapText="1"/>
    </xf>
    <xf numFmtId="11" fontId="28" fillId="0" borderId="0" xfId="0" applyNumberFormat="1" applyFont="1" applyAlignment="1">
      <alignment vertical="center" wrapText="1"/>
    </xf>
    <xf numFmtId="11" fontId="12" fillId="0" borderId="0" xfId="0" applyNumberFormat="1" applyFont="1" applyAlignment="1">
      <alignment vertical="center" wrapText="1"/>
    </xf>
    <xf numFmtId="20" fontId="12" fillId="0" borderId="37" xfId="0" applyNumberFormat="1" applyFont="1" applyBorder="1" applyAlignment="1">
      <alignment vertical="center" wrapText="1"/>
    </xf>
    <xf numFmtId="20" fontId="12" fillId="0" borderId="40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11" fontId="10" fillId="0" borderId="38" xfId="0" applyNumberFormat="1" applyFont="1" applyBorder="1"/>
    <xf numFmtId="11" fontId="10" fillId="0" borderId="3" xfId="0" applyNumberFormat="1" applyFont="1" applyBorder="1"/>
    <xf numFmtId="164" fontId="10" fillId="0" borderId="38" xfId="0" applyNumberFormat="1" applyFont="1" applyBorder="1"/>
    <xf numFmtId="164" fontId="10" fillId="0" borderId="3" xfId="0" applyNumberFormat="1" applyFont="1" applyBorder="1"/>
    <xf numFmtId="0" fontId="10" fillId="0" borderId="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4" fillId="0" borderId="0" xfId="0" applyFont="1" applyFill="1" applyBorder="1"/>
    <xf numFmtId="0" fontId="25" fillId="0" borderId="0" xfId="0" applyFont="1" applyFill="1" applyBorder="1" applyAlignment="1">
      <alignment wrapText="1"/>
    </xf>
    <xf numFmtId="16" fontId="25" fillId="0" borderId="0" xfId="0" applyNumberFormat="1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0" fontId="25" fillId="0" borderId="0" xfId="0" applyFont="1" applyFill="1" applyBorder="1"/>
    <xf numFmtId="0" fontId="20" fillId="0" borderId="0" xfId="0" applyFont="1" applyFill="1" applyBorder="1" applyAlignment="1">
      <alignment vertical="center" wrapText="1"/>
    </xf>
    <xf numFmtId="0" fontId="21" fillId="0" borderId="50" xfId="0" applyFont="1" applyBorder="1" applyAlignment="1">
      <alignment horizontal="center" vertical="center"/>
    </xf>
    <xf numFmtId="0" fontId="21" fillId="21" borderId="50" xfId="0" applyFont="1" applyFill="1" applyBorder="1" applyAlignment="1">
      <alignment horizontal="center" vertical="center"/>
    </xf>
    <xf numFmtId="16" fontId="12" fillId="9" borderId="35" xfId="0" applyNumberFormat="1" applyFont="1" applyFill="1" applyBorder="1" applyAlignment="1">
      <alignment horizontal="center" vertical="center" wrapText="1"/>
    </xf>
    <xf numFmtId="16" fontId="50" fillId="9" borderId="41" xfId="0" applyNumberFormat="1" applyFont="1" applyFill="1" applyBorder="1" applyAlignment="1">
      <alignment horizontal="center" vertical="center" wrapText="1"/>
    </xf>
    <xf numFmtId="16" fontId="8" fillId="9" borderId="41" xfId="0" applyNumberFormat="1" applyFont="1" applyFill="1" applyBorder="1" applyAlignment="1">
      <alignment horizontal="center" vertical="center" wrapText="1"/>
    </xf>
    <xf numFmtId="0" fontId="10" fillId="0" borderId="35" xfId="0" applyFont="1" applyBorder="1"/>
    <xf numFmtId="164" fontId="10" fillId="0" borderId="34" xfId="0" applyNumberFormat="1" applyFont="1" applyBorder="1"/>
    <xf numFmtId="164" fontId="10" fillId="0" borderId="2" xfId="0" applyNumberFormat="1" applyFont="1" applyBorder="1"/>
    <xf numFmtId="0" fontId="12" fillId="0" borderId="35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12" fillId="0" borderId="0" xfId="0" applyFont="1" applyAlignment="1">
      <alignment vertical="top" wrapText="1"/>
    </xf>
    <xf numFmtId="11" fontId="27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16" fontId="25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16" fillId="0" borderId="58" xfId="0" applyFont="1" applyBorder="1" applyAlignment="1">
      <alignment horizontal="center"/>
    </xf>
    <xf numFmtId="16" fontId="25" fillId="9" borderId="59" xfId="0" applyNumberFormat="1" applyFont="1" applyFill="1" applyBorder="1" applyAlignment="1">
      <alignment horizontal="center" vertical="center" wrapText="1"/>
    </xf>
    <xf numFmtId="0" fontId="10" fillId="0" borderId="41" xfId="0" applyFont="1" applyBorder="1"/>
    <xf numFmtId="0" fontId="34" fillId="0" borderId="0" xfId="0" applyFont="1"/>
    <xf numFmtId="0" fontId="36" fillId="0" borderId="37" xfId="0" applyFont="1" applyBorder="1" applyAlignment="1">
      <alignment vertical="center" wrapText="1"/>
    </xf>
    <xf numFmtId="0" fontId="34" fillId="0" borderId="3" xfId="0" applyFont="1" applyBorder="1"/>
    <xf numFmtId="0" fontId="10" fillId="0" borderId="58" xfId="0" applyFont="1" applyBorder="1"/>
    <xf numFmtId="20" fontId="12" fillId="0" borderId="36" xfId="0" applyNumberFormat="1" applyFont="1" applyFill="1" applyBorder="1"/>
    <xf numFmtId="20" fontId="12" fillId="0" borderId="0" xfId="0" applyNumberFormat="1" applyFont="1" applyFill="1"/>
    <xf numFmtId="0" fontId="35" fillId="0" borderId="0" xfId="0" applyFont="1" applyFill="1" applyAlignment="1">
      <alignment vertical="center" wrapText="1"/>
    </xf>
    <xf numFmtId="0" fontId="35" fillId="0" borderId="36" xfId="0" applyFont="1" applyFill="1" applyBorder="1" applyAlignment="1">
      <alignment vertical="center" wrapText="1"/>
    </xf>
    <xf numFmtId="11" fontId="28" fillId="0" borderId="36" xfId="0" applyNumberFormat="1" applyFont="1" applyFill="1" applyBorder="1" applyAlignment="1">
      <alignment vertical="center" wrapText="1"/>
    </xf>
    <xf numFmtId="11" fontId="12" fillId="0" borderId="0" xfId="0" applyNumberFormat="1" applyFont="1" applyFill="1" applyAlignment="1">
      <alignment vertical="center" wrapText="1"/>
    </xf>
    <xf numFmtId="11" fontId="10" fillId="0" borderId="0" xfId="0" applyNumberFormat="1" applyFont="1" applyFill="1" applyAlignment="1">
      <alignment vertical="center" wrapText="1"/>
    </xf>
    <xf numFmtId="0" fontId="10" fillId="0" borderId="36" xfId="0" applyFont="1" applyFill="1" applyBorder="1" applyAlignment="1"/>
    <xf numFmtId="0" fontId="10" fillId="0" borderId="0" xfId="0" applyFont="1" applyFill="1" applyAlignment="1"/>
    <xf numFmtId="0" fontId="10" fillId="0" borderId="37" xfId="0" applyFont="1" applyFill="1" applyBorder="1" applyAlignment="1"/>
    <xf numFmtId="11" fontId="28" fillId="0" borderId="0" xfId="0" applyNumberFormat="1" applyFont="1" applyFill="1" applyAlignment="1">
      <alignment vertical="center" wrapText="1"/>
    </xf>
    <xf numFmtId="11" fontId="10" fillId="0" borderId="0" xfId="0" applyNumberFormat="1" applyFont="1" applyFill="1" applyAlignment="1"/>
    <xf numFmtId="20" fontId="12" fillId="0" borderId="0" xfId="0" applyNumberFormat="1" applyFont="1" applyFill="1" applyBorder="1"/>
    <xf numFmtId="20" fontId="40" fillId="0" borderId="0" xfId="0" applyNumberFormat="1" applyFont="1" applyFill="1"/>
    <xf numFmtId="11" fontId="28" fillId="0" borderId="37" xfId="0" applyNumberFormat="1" applyFont="1" applyFill="1" applyBorder="1" applyAlignment="1">
      <alignment vertical="center" wrapText="1"/>
    </xf>
    <xf numFmtId="11" fontId="10" fillId="0" borderId="3" xfId="0" applyNumberFormat="1" applyFont="1" applyFill="1" applyBorder="1"/>
    <xf numFmtId="11" fontId="10" fillId="0" borderId="39" xfId="0" applyNumberFormat="1" applyFont="1" applyFill="1" applyBorder="1"/>
    <xf numFmtId="11" fontId="10" fillId="0" borderId="37" xfId="0" applyNumberFormat="1" applyFont="1" applyFill="1" applyBorder="1" applyAlignment="1"/>
    <xf numFmtId="0" fontId="10" fillId="0" borderId="0" xfId="0" applyFont="1" applyBorder="1" applyAlignment="1">
      <alignment vertical="center"/>
    </xf>
    <xf numFmtId="11" fontId="10" fillId="0" borderId="0" xfId="0" applyNumberFormat="1" applyFont="1" applyBorder="1" applyAlignment="1">
      <alignment horizontal="center" vertical="center" wrapText="1"/>
    </xf>
    <xf numFmtId="0" fontId="10" fillId="0" borderId="2" xfId="0" applyFont="1" applyFill="1" applyBorder="1"/>
    <xf numFmtId="11" fontId="10" fillId="0" borderId="2" xfId="0" applyNumberFormat="1" applyFont="1" applyFill="1" applyBorder="1"/>
    <xf numFmtId="11" fontId="34" fillId="0" borderId="0" xfId="0" applyNumberFormat="1" applyFont="1" applyFill="1" applyAlignment="1">
      <alignment vertical="center" wrapText="1"/>
    </xf>
    <xf numFmtId="20" fontId="40" fillId="0" borderId="0" xfId="0" applyNumberFormat="1" applyFont="1" applyFill="1" applyBorder="1"/>
    <xf numFmtId="11" fontId="28" fillId="0" borderId="0" xfId="0" applyNumberFormat="1" applyFont="1" applyFill="1" applyBorder="1" applyAlignment="1">
      <alignment vertical="center" wrapText="1"/>
    </xf>
    <xf numFmtId="0" fontId="24" fillId="7" borderId="0" xfId="0" applyFont="1" applyFill="1" applyAlignment="1">
      <alignment horizontal="center" vertical="center"/>
    </xf>
    <xf numFmtId="11" fontId="1" fillId="0" borderId="0" xfId="0" applyNumberFormat="1" applyFont="1" applyAlignment="1">
      <alignment horizontal="center"/>
    </xf>
    <xf numFmtId="11" fontId="1" fillId="0" borderId="0" xfId="0" applyNumberFormat="1" applyFont="1"/>
    <xf numFmtId="11" fontId="1" fillId="0" borderId="2" xfId="0" applyNumberFormat="1" applyFont="1" applyBorder="1"/>
    <xf numFmtId="164" fontId="1" fillId="0" borderId="2" xfId="0" applyNumberFormat="1" applyFont="1" applyBorder="1"/>
    <xf numFmtId="0" fontId="1" fillId="0" borderId="2" xfId="0" applyFont="1" applyBorder="1"/>
    <xf numFmtId="164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vertical="center" wrapText="1"/>
    </xf>
    <xf numFmtId="20" fontId="12" fillId="0" borderId="36" xfId="0" applyNumberFormat="1" applyFont="1" applyBorder="1" applyAlignment="1">
      <alignment vertical="center" wrapText="1"/>
    </xf>
    <xf numFmtId="0" fontId="12" fillId="0" borderId="0" xfId="0" applyFont="1" applyAlignment="1"/>
    <xf numFmtId="11" fontId="10" fillId="0" borderId="0" xfId="0" applyNumberFormat="1" applyFont="1" applyBorder="1" applyAlignment="1"/>
    <xf numFmtId="20" fontId="40" fillId="0" borderId="0" xfId="0" applyNumberFormat="1" applyFont="1" applyFill="1" applyAlignment="1"/>
    <xf numFmtId="11" fontId="10" fillId="0" borderId="0" xfId="0" applyNumberFormat="1" applyFont="1" applyBorder="1" applyAlignment="1">
      <alignment vertical="top"/>
    </xf>
    <xf numFmtId="0" fontId="12" fillId="0" borderId="37" xfId="0" applyFont="1" applyFill="1" applyBorder="1" applyAlignment="1">
      <alignment horizontal="center" vertical="center" wrapText="1"/>
    </xf>
    <xf numFmtId="0" fontId="34" fillId="0" borderId="36" xfId="0" applyFont="1" applyBorder="1" applyAlignment="1">
      <alignment vertical="center" wrapText="1"/>
    </xf>
    <xf numFmtId="0" fontId="12" fillId="0" borderId="37" xfId="0" applyFont="1" applyFill="1" applyBorder="1"/>
    <xf numFmtId="0" fontId="34" fillId="0" borderId="36" xfId="0" applyFont="1" applyBorder="1"/>
    <xf numFmtId="20" fontId="40" fillId="0" borderId="0" xfId="0" applyNumberFormat="1" applyFont="1" applyFill="1" applyBorder="1" applyAlignment="1">
      <alignment vertical="center"/>
    </xf>
    <xf numFmtId="20" fontId="41" fillId="0" borderId="0" xfId="0" applyNumberFormat="1" applyFont="1" applyFill="1"/>
    <xf numFmtId="20" fontId="41" fillId="0" borderId="0" xfId="0" applyNumberFormat="1" applyFont="1" applyFill="1" applyBorder="1"/>
    <xf numFmtId="11" fontId="12" fillId="0" borderId="38" xfId="0" applyNumberFormat="1" applyFont="1" applyFill="1" applyBorder="1" applyAlignment="1">
      <alignment vertical="center" wrapText="1"/>
    </xf>
    <xf numFmtId="11" fontId="12" fillId="0" borderId="3" xfId="0" applyNumberFormat="1" applyFont="1" applyFill="1" applyBorder="1" applyAlignment="1">
      <alignment vertical="center" wrapText="1"/>
    </xf>
    <xf numFmtId="0" fontId="10" fillId="0" borderId="3" xfId="0" applyFont="1" applyFill="1" applyBorder="1"/>
    <xf numFmtId="0" fontId="10" fillId="0" borderId="0" xfId="0" applyFont="1" applyFill="1" applyBorder="1" applyAlignment="1"/>
    <xf numFmtId="11" fontId="34" fillId="0" borderId="36" xfId="0" applyNumberFormat="1" applyFont="1" applyFill="1" applyBorder="1" applyAlignment="1">
      <alignment vertical="center" wrapText="1"/>
    </xf>
    <xf numFmtId="11" fontId="34" fillId="0" borderId="36" xfId="0" applyNumberFormat="1" applyFont="1" applyFill="1" applyBorder="1" applyAlignment="1">
      <alignment horizontal="center" vertical="center" wrapText="1"/>
    </xf>
    <xf numFmtId="11" fontId="19" fillId="0" borderId="34" xfId="0" applyNumberFormat="1" applyFont="1" applyFill="1" applyBorder="1" applyAlignment="1">
      <alignment vertical="center" wrapText="1"/>
    </xf>
    <xf numFmtId="11" fontId="16" fillId="0" borderId="2" xfId="0" applyNumberFormat="1" applyFont="1" applyFill="1" applyBorder="1" applyAlignment="1">
      <alignment horizontal="center"/>
    </xf>
    <xf numFmtId="11" fontId="16" fillId="0" borderId="35" xfId="0" applyNumberFormat="1" applyFont="1" applyFill="1" applyBorder="1"/>
    <xf numFmtId="20" fontId="12" fillId="0" borderId="37" xfId="0" applyNumberFormat="1" applyFont="1" applyFill="1" applyBorder="1" applyAlignment="1">
      <alignment vertical="center"/>
    </xf>
    <xf numFmtId="11" fontId="34" fillId="0" borderId="37" xfId="0" applyNumberFormat="1" applyFont="1" applyFill="1" applyBorder="1" applyAlignment="1">
      <alignment vertical="center" wrapText="1"/>
    </xf>
    <xf numFmtId="11" fontId="26" fillId="0" borderId="37" xfId="0" applyNumberFormat="1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20" fontId="40" fillId="0" borderId="36" xfId="0" applyNumberFormat="1" applyFont="1" applyFill="1" applyBorder="1"/>
    <xf numFmtId="11" fontId="26" fillId="0" borderId="38" xfId="0" applyNumberFormat="1" applyFont="1" applyFill="1" applyBorder="1" applyAlignment="1">
      <alignment vertical="center" wrapText="1"/>
    </xf>
    <xf numFmtId="164" fontId="1" fillId="0" borderId="0" xfId="0" applyNumberFormat="1" applyFont="1"/>
    <xf numFmtId="11" fontId="1" fillId="0" borderId="34" xfId="0" applyNumberFormat="1" applyFont="1" applyBorder="1"/>
    <xf numFmtId="11" fontId="1" fillId="0" borderId="2" xfId="0" applyNumberFormat="1" applyFont="1" applyFill="1" applyBorder="1"/>
    <xf numFmtId="11" fontId="1" fillId="0" borderId="0" xfId="0" applyNumberFormat="1" applyFont="1" applyFill="1"/>
    <xf numFmtId="11" fontId="1" fillId="0" borderId="37" xfId="0" applyNumberFormat="1" applyFont="1" applyFill="1" applyBorder="1"/>
    <xf numFmtId="0" fontId="1" fillId="0" borderId="34" xfId="0" applyFont="1" applyBorder="1"/>
    <xf numFmtId="0" fontId="1" fillId="0" borderId="35" xfId="0" applyFont="1" applyBorder="1"/>
    <xf numFmtId="0" fontId="1" fillId="0" borderId="41" xfId="0" applyFont="1" applyBorder="1"/>
    <xf numFmtId="164" fontId="1" fillId="0" borderId="34" xfId="0" applyNumberFormat="1" applyFont="1" applyBorder="1"/>
    <xf numFmtId="11" fontId="1" fillId="0" borderId="35" xfId="0" applyNumberFormat="1" applyFont="1" applyBorder="1"/>
    <xf numFmtId="11" fontId="1" fillId="0" borderId="0" xfId="0" applyNumberFormat="1" applyFont="1" applyFill="1" applyBorder="1" applyAlignment="1"/>
    <xf numFmtId="11" fontId="1" fillId="0" borderId="0" xfId="0" applyNumberFormat="1" applyFont="1" applyFill="1" applyBorder="1"/>
    <xf numFmtId="164" fontId="1" fillId="0" borderId="0" xfId="0" applyNumberFormat="1" applyFont="1" applyFill="1" applyBorder="1"/>
    <xf numFmtId="1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2" fillId="0" borderId="3" xfId="0" applyFont="1" applyBorder="1" applyAlignment="1">
      <alignment horizontal="center" vertical="center" wrapText="1"/>
    </xf>
    <xf numFmtId="11" fontId="10" fillId="10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11" fontId="10" fillId="0" borderId="34" xfId="0" applyNumberFormat="1" applyFont="1" applyFill="1" applyBorder="1"/>
    <xf numFmtId="0" fontId="10" fillId="0" borderId="62" xfId="0" applyFont="1" applyFill="1" applyBorder="1" applyAlignment="1">
      <alignment vertical="center" wrapText="1"/>
    </xf>
    <xf numFmtId="0" fontId="10" fillId="0" borderId="4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11" fontId="16" fillId="0" borderId="2" xfId="0" applyNumberFormat="1" applyFont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10" fillId="0" borderId="40" xfId="0" applyFont="1" applyFill="1" applyBorder="1"/>
    <xf numFmtId="0" fontId="28" fillId="0" borderId="46" xfId="0" applyFont="1" applyFill="1" applyBorder="1" applyAlignment="1">
      <alignment horizontal="right" vertical="center"/>
    </xf>
    <xf numFmtId="0" fontId="10" fillId="0" borderId="41" xfId="0" applyFont="1" applyFill="1" applyBorder="1"/>
    <xf numFmtId="11" fontId="10" fillId="0" borderId="40" xfId="0" applyNumberFormat="1" applyFont="1" applyFill="1" applyBorder="1" applyAlignment="1">
      <alignment vertical="center" wrapText="1"/>
    </xf>
    <xf numFmtId="0" fontId="10" fillId="0" borderId="40" xfId="0" applyFont="1" applyFill="1" applyBorder="1" applyAlignment="1">
      <alignment vertical="center" wrapText="1"/>
    </xf>
    <xf numFmtId="0" fontId="12" fillId="0" borderId="40" xfId="0" applyFont="1" applyFill="1" applyBorder="1"/>
    <xf numFmtId="11" fontId="10" fillId="0" borderId="2" xfId="0" applyNumberFormat="1" applyFont="1" applyBorder="1" applyAlignment="1">
      <alignment vertical="top"/>
    </xf>
    <xf numFmtId="11" fontId="10" fillId="0" borderId="35" xfId="0" applyNumberFormat="1" applyFont="1" applyBorder="1" applyAlignment="1">
      <alignment vertical="top"/>
    </xf>
    <xf numFmtId="11" fontId="10" fillId="0" borderId="37" xfId="0" applyNumberFormat="1" applyFont="1" applyBorder="1" applyAlignment="1">
      <alignment vertical="top"/>
    </xf>
    <xf numFmtId="11" fontId="12" fillId="0" borderId="2" xfId="0" applyNumberFormat="1" applyFont="1" applyFill="1" applyBorder="1" applyAlignment="1">
      <alignment vertical="center" wrapText="1"/>
    </xf>
    <xf numFmtId="0" fontId="34" fillId="0" borderId="34" xfId="0" applyFont="1" applyBorder="1"/>
    <xf numFmtId="11" fontId="19" fillId="0" borderId="2" xfId="0" applyNumberFormat="1" applyFont="1" applyFill="1" applyBorder="1" applyAlignment="1">
      <alignment vertical="center" wrapText="1"/>
    </xf>
    <xf numFmtId="11" fontId="34" fillId="0" borderId="0" xfId="0" applyNumberFormat="1" applyFont="1" applyFill="1" applyBorder="1"/>
    <xf numFmtId="11" fontId="37" fillId="0" borderId="0" xfId="0" applyNumberFormat="1" applyFont="1" applyFill="1" applyBorder="1" applyAlignment="1">
      <alignment vertical="center" wrapText="1"/>
    </xf>
    <xf numFmtId="0" fontId="10" fillId="0" borderId="35" xfId="0" applyFont="1" applyFill="1" applyBorder="1"/>
    <xf numFmtId="20" fontId="41" fillId="0" borderId="37" xfId="0" applyNumberFormat="1" applyFont="1" applyFill="1" applyBorder="1"/>
    <xf numFmtId="20" fontId="40" fillId="0" borderId="0" xfId="0" applyNumberFormat="1" applyFont="1" applyFill="1" applyBorder="1" applyAlignment="1">
      <alignment horizontal="center" vertical="center" wrapText="1"/>
    </xf>
    <xf numFmtId="20" fontId="40" fillId="0" borderId="37" xfId="0" applyNumberFormat="1" applyFont="1" applyFill="1" applyBorder="1" applyAlignment="1">
      <alignment horizontal="center" vertical="center" wrapText="1"/>
    </xf>
    <xf numFmtId="20" fontId="4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37" xfId="0" applyFont="1" applyFill="1" applyBorder="1" applyAlignment="1">
      <alignment vertical="top" wrapText="1"/>
    </xf>
    <xf numFmtId="20" fontId="10" fillId="0" borderId="0" xfId="0" applyNumberFormat="1" applyFont="1" applyFill="1" applyBorder="1" applyAlignment="1">
      <alignment horizontal="center" vertical="center" wrapText="1"/>
    </xf>
    <xf numFmtId="20" fontId="10" fillId="0" borderId="37" xfId="0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20" fontId="12" fillId="0" borderId="0" xfId="0" applyNumberFormat="1" applyFont="1" applyFill="1" applyBorder="1" applyAlignment="1">
      <alignment horizontal="center" vertical="center" wrapText="1"/>
    </xf>
    <xf numFmtId="20" fontId="12" fillId="0" borderId="36" xfId="0" applyNumberFormat="1" applyFont="1" applyBorder="1"/>
    <xf numFmtId="0" fontId="46" fillId="8" borderId="1" xfId="0" applyFont="1" applyFill="1" applyBorder="1" applyAlignment="1">
      <alignment wrapText="1"/>
    </xf>
    <xf numFmtId="0" fontId="24" fillId="0" borderId="0" xfId="0" applyFont="1" applyAlignment="1">
      <alignment horizontal="center"/>
    </xf>
    <xf numFmtId="11" fontId="24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10" fillId="0" borderId="0" xfId="0" applyFont="1" applyBorder="1" applyAlignment="1"/>
    <xf numFmtId="0" fontId="10" fillId="0" borderId="36" xfId="0" applyFont="1" applyBorder="1" applyAlignment="1"/>
    <xf numFmtId="11" fontId="12" fillId="0" borderId="40" xfId="0" applyNumberFormat="1" applyFont="1" applyBorder="1" applyAlignment="1">
      <alignment vertical="center" wrapText="1"/>
    </xf>
    <xf numFmtId="11" fontId="36" fillId="0" borderId="40" xfId="0" applyNumberFormat="1" applyFont="1" applyBorder="1" applyAlignment="1">
      <alignment vertical="center" wrapText="1"/>
    </xf>
    <xf numFmtId="11" fontId="12" fillId="0" borderId="40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50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52" fillId="0" borderId="34" xfId="0" applyFont="1" applyBorder="1"/>
    <xf numFmtId="164" fontId="10" fillId="0" borderId="36" xfId="0" applyNumberFormat="1" applyFont="1" applyFill="1" applyBorder="1"/>
    <xf numFmtId="11" fontId="27" fillId="0" borderId="37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16" fontId="25" fillId="9" borderId="41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28" fillId="0" borderId="50" xfId="0" applyFont="1" applyFill="1" applyBorder="1" applyAlignment="1">
      <alignment horizontal="right" vertical="center"/>
    </xf>
    <xf numFmtId="20" fontId="25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20" fontId="25" fillId="0" borderId="0" xfId="0" applyNumberFormat="1" applyFont="1" applyAlignment="1">
      <alignment vertical="center" wrapText="1"/>
    </xf>
    <xf numFmtId="0" fontId="4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20" fontId="40" fillId="0" borderId="37" xfId="0" applyNumberFormat="1" applyFont="1" applyFill="1" applyBorder="1"/>
    <xf numFmtId="11" fontId="10" fillId="0" borderId="36" xfId="0" applyNumberFormat="1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164" fontId="34" fillId="0" borderId="34" xfId="0" applyNumberFormat="1" applyFont="1" applyBorder="1"/>
    <xf numFmtId="0" fontId="12" fillId="0" borderId="38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/>
    <xf numFmtId="12" fontId="19" fillId="9" borderId="35" xfId="0" applyNumberFormat="1" applyFont="1" applyFill="1" applyBorder="1" applyAlignment="1">
      <alignment horizontal="center" vertical="center" wrapText="1"/>
    </xf>
    <xf numFmtId="12" fontId="19" fillId="9" borderId="34" xfId="0" applyNumberFormat="1" applyFont="1" applyFill="1" applyBorder="1" applyAlignment="1">
      <alignment horizontal="center" vertical="center" wrapText="1"/>
    </xf>
    <xf numFmtId="20" fontId="12" fillId="0" borderId="36" xfId="0" applyNumberFormat="1" applyFont="1" applyFill="1" applyBorder="1" applyAlignment="1">
      <alignment vertical="center" wrapText="1"/>
    </xf>
    <xf numFmtId="11" fontId="19" fillId="0" borderId="37" xfId="0" applyNumberFormat="1" applyFont="1" applyBorder="1"/>
    <xf numFmtId="11" fontId="12" fillId="0" borderId="37" xfId="0" applyNumberFormat="1" applyFont="1" applyBorder="1"/>
    <xf numFmtId="0" fontId="34" fillId="0" borderId="37" xfId="0" applyFont="1" applyFill="1" applyBorder="1"/>
    <xf numFmtId="0" fontId="16" fillId="0" borderId="34" xfId="0" applyFont="1" applyFill="1" applyBorder="1"/>
    <xf numFmtId="20" fontId="41" fillId="0" borderId="36" xfId="0" applyNumberFormat="1" applyFont="1" applyFill="1" applyBorder="1"/>
    <xf numFmtId="0" fontId="46" fillId="8" borderId="32" xfId="0" applyFont="1" applyFill="1" applyBorder="1" applyAlignment="1">
      <alignment wrapText="1"/>
    </xf>
    <xf numFmtId="20" fontId="40" fillId="0" borderId="40" xfId="0" applyNumberFormat="1" applyFont="1" applyFill="1" applyBorder="1"/>
    <xf numFmtId="0" fontId="44" fillId="0" borderId="0" xfId="0" applyFont="1" applyBorder="1" applyAlignment="1">
      <alignment horizontal="left" wrapText="1"/>
    </xf>
    <xf numFmtId="164" fontId="10" fillId="0" borderId="3" xfId="0" applyNumberFormat="1" applyFont="1" applyFill="1" applyBorder="1"/>
    <xf numFmtId="164" fontId="34" fillId="0" borderId="3" xfId="0" applyNumberFormat="1" applyFont="1" applyBorder="1"/>
    <xf numFmtId="0" fontId="10" fillId="0" borderId="42" xfId="0" applyFont="1" applyBorder="1"/>
    <xf numFmtId="0" fontId="12" fillId="0" borderId="3" xfId="0" applyFont="1" applyFill="1" applyBorder="1" applyAlignment="1">
      <alignment horizontal="center" vertical="center" wrapText="1"/>
    </xf>
    <xf numFmtId="11" fontId="10" fillId="0" borderId="45" xfId="0" applyNumberFormat="1" applyFont="1" applyBorder="1"/>
    <xf numFmtId="0" fontId="35" fillId="0" borderId="0" xfId="0" applyFont="1" applyBorder="1" applyAlignment="1">
      <alignment vertical="center" wrapText="1"/>
    </xf>
    <xf numFmtId="0" fontId="12" fillId="0" borderId="41" xfId="0" applyFont="1" applyBorder="1" applyAlignment="1">
      <alignment vertical="center" wrapText="1"/>
    </xf>
    <xf numFmtId="0" fontId="12" fillId="0" borderId="42" xfId="0" applyFont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16" fontId="25" fillId="9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10" fillId="21" borderId="55" xfId="0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 wrapText="1"/>
    </xf>
    <xf numFmtId="0" fontId="12" fillId="0" borderId="63" xfId="0" applyFont="1" applyBorder="1" applyAlignment="1">
      <alignment vertical="center" wrapText="1"/>
    </xf>
    <xf numFmtId="0" fontId="36" fillId="0" borderId="63" xfId="0" applyFont="1" applyBorder="1" applyAlignment="1">
      <alignment vertical="center" wrapText="1"/>
    </xf>
    <xf numFmtId="0" fontId="36" fillId="0" borderId="40" xfId="0" applyFont="1" applyBorder="1" applyAlignment="1">
      <alignment vertical="center" wrapText="1"/>
    </xf>
    <xf numFmtId="0" fontId="12" fillId="0" borderId="36" xfId="0" applyFont="1" applyBorder="1" applyAlignment="1"/>
    <xf numFmtId="0" fontId="12" fillId="0" borderId="0" xfId="0" applyFont="1" applyBorder="1" applyAlignment="1"/>
    <xf numFmtId="0" fontId="12" fillId="0" borderId="37" xfId="0" applyFont="1" applyBorder="1" applyAlignment="1"/>
    <xf numFmtId="0" fontId="12" fillId="0" borderId="38" xfId="0" applyFont="1" applyBorder="1" applyAlignment="1"/>
    <xf numFmtId="0" fontId="12" fillId="0" borderId="3" xfId="0" applyFont="1" applyBorder="1" applyAlignment="1"/>
    <xf numFmtId="0" fontId="12" fillId="0" borderId="39" xfId="0" applyFont="1" applyBorder="1" applyAlignment="1"/>
    <xf numFmtId="0" fontId="12" fillId="0" borderId="39" xfId="0" applyFont="1" applyFill="1" applyBorder="1" applyAlignment="1">
      <alignment horizontal="center" vertical="center" wrapText="1"/>
    </xf>
    <xf numFmtId="0" fontId="34" fillId="35" borderId="41" xfId="0" applyFont="1" applyFill="1" applyBorder="1" applyAlignment="1">
      <alignment vertical="center" wrapText="1"/>
    </xf>
    <xf numFmtId="0" fontId="34" fillId="35" borderId="40" xfId="0" applyFont="1" applyFill="1" applyBorder="1" applyAlignment="1">
      <alignment vertical="center" wrapText="1"/>
    </xf>
    <xf numFmtId="0" fontId="34" fillId="35" borderId="42" xfId="0" applyFont="1" applyFill="1" applyBorder="1" applyAlignment="1">
      <alignment vertical="center" wrapText="1"/>
    </xf>
    <xf numFmtId="20" fontId="12" fillId="33" borderId="41" xfId="0" applyNumberFormat="1" applyFont="1" applyFill="1" applyBorder="1"/>
    <xf numFmtId="0" fontId="10" fillId="33" borderId="40" xfId="0" applyFont="1" applyFill="1" applyBorder="1" applyAlignment="1">
      <alignment vertical="center" wrapText="1"/>
    </xf>
    <xf numFmtId="20" fontId="10" fillId="34" borderId="41" xfId="0" applyNumberFormat="1" applyFont="1" applyFill="1" applyBorder="1" applyAlignment="1">
      <alignment vertical="top"/>
    </xf>
    <xf numFmtId="11" fontId="10" fillId="34" borderId="40" xfId="0" applyNumberFormat="1" applyFont="1" applyFill="1" applyBorder="1" applyAlignment="1">
      <alignment vertical="top"/>
    </xf>
    <xf numFmtId="0" fontId="10" fillId="34" borderId="42" xfId="0" applyFont="1" applyFill="1" applyBorder="1"/>
    <xf numFmtId="0" fontId="10" fillId="33" borderId="40" xfId="0" applyFont="1" applyFill="1" applyBorder="1"/>
    <xf numFmtId="11" fontId="10" fillId="0" borderId="2" xfId="0" applyNumberFormat="1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20" fontId="12" fillId="0" borderId="36" xfId="0" applyNumberFormat="1" applyFont="1" applyBorder="1" applyAlignment="1">
      <alignment horizontal="center"/>
    </xf>
    <xf numFmtId="20" fontId="12" fillId="0" borderId="0" xfId="0" applyNumberFormat="1" applyFont="1" applyAlignment="1">
      <alignment horizontal="center"/>
    </xf>
    <xf numFmtId="20" fontId="12" fillId="0" borderId="0" xfId="0" applyNumberFormat="1" applyFont="1" applyBorder="1" applyAlignment="1">
      <alignment horizontal="center"/>
    </xf>
    <xf numFmtId="20" fontId="8" fillId="0" borderId="36" xfId="0" applyNumberFormat="1" applyFont="1" applyBorder="1" applyAlignment="1">
      <alignment horizontal="center"/>
    </xf>
    <xf numFmtId="20" fontId="8" fillId="0" borderId="0" xfId="0" applyNumberFormat="1" applyFont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5" fontId="19" fillId="0" borderId="37" xfId="0" applyNumberFormat="1" applyFont="1" applyBorder="1" applyAlignment="1">
      <alignment horizontal="center"/>
    </xf>
    <xf numFmtId="20" fontId="19" fillId="0" borderId="0" xfId="0" applyNumberFormat="1" applyFont="1" applyAlignment="1">
      <alignment horizontal="center"/>
    </xf>
    <xf numFmtId="11" fontId="23" fillId="0" borderId="37" xfId="0" applyNumberFormat="1" applyFont="1" applyFill="1" applyBorder="1" applyAlignment="1">
      <alignment vertical="center" wrapText="1"/>
    </xf>
    <xf numFmtId="11" fontId="19" fillId="0" borderId="37" xfId="0" applyNumberFormat="1" applyFont="1" applyFill="1" applyBorder="1" applyAlignment="1">
      <alignment horizontal="center" vertical="center" wrapText="1"/>
    </xf>
    <xf numFmtId="20" fontId="19" fillId="0" borderId="37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20" fontId="40" fillId="0" borderId="0" xfId="0" applyNumberFormat="1" applyFont="1" applyFill="1" applyBorder="1" applyAlignment="1"/>
    <xf numFmtId="164" fontId="34" fillId="0" borderId="47" xfId="0" applyNumberFormat="1" applyFont="1" applyFill="1" applyBorder="1"/>
    <xf numFmtId="11" fontId="10" fillId="0" borderId="68" xfId="0" applyNumberFormat="1" applyFont="1" applyFill="1" applyBorder="1"/>
    <xf numFmtId="0" fontId="34" fillId="0" borderId="47" xfId="0" applyFont="1" applyFill="1" applyBorder="1" applyAlignment="1">
      <alignment vertical="center" wrapText="1"/>
    </xf>
    <xf numFmtId="11" fontId="27" fillId="0" borderId="68" xfId="0" applyNumberFormat="1" applyFont="1" applyFill="1" applyBorder="1" applyAlignment="1">
      <alignment vertical="center" wrapText="1"/>
    </xf>
    <xf numFmtId="0" fontId="34" fillId="0" borderId="47" xfId="0" applyFont="1" applyFill="1" applyBorder="1"/>
    <xf numFmtId="0" fontId="12" fillId="0" borderId="47" xfId="0" applyFont="1" applyFill="1" applyBorder="1"/>
    <xf numFmtId="11" fontId="10" fillId="0" borderId="68" xfId="0" applyNumberFormat="1" applyFont="1" applyFill="1" applyBorder="1" applyAlignment="1">
      <alignment vertical="center" wrapText="1"/>
    </xf>
    <xf numFmtId="0" fontId="10" fillId="0" borderId="68" xfId="0" applyFont="1" applyFill="1" applyBorder="1"/>
    <xf numFmtId="164" fontId="34" fillId="0" borderId="69" xfId="0" applyNumberFormat="1" applyFont="1" applyFill="1" applyBorder="1"/>
    <xf numFmtId="164" fontId="34" fillId="0" borderId="70" xfId="0" applyNumberFormat="1" applyFont="1" applyFill="1" applyBorder="1"/>
    <xf numFmtId="0" fontId="34" fillId="0" borderId="70" xfId="0" applyFont="1" applyFill="1" applyBorder="1"/>
    <xf numFmtId="0" fontId="10" fillId="0" borderId="71" xfId="0" applyFont="1" applyFill="1" applyBorder="1"/>
    <xf numFmtId="20" fontId="12" fillId="0" borderId="0" xfId="0" applyNumberFormat="1" applyFont="1" applyBorder="1" applyAlignment="1">
      <alignment vertical="center" wrapText="1"/>
    </xf>
    <xf numFmtId="164" fontId="10" fillId="0" borderId="65" xfId="0" applyNumberFormat="1" applyFont="1" applyBorder="1"/>
    <xf numFmtId="0" fontId="10" fillId="0" borderId="66" xfId="0" applyFont="1" applyBorder="1"/>
    <xf numFmtId="164" fontId="10" fillId="0" borderId="66" xfId="0" applyNumberFormat="1" applyFont="1" applyBorder="1"/>
    <xf numFmtId="11" fontId="10" fillId="0" borderId="67" xfId="0" applyNumberFormat="1" applyFont="1" applyBorder="1"/>
    <xf numFmtId="164" fontId="10" fillId="0" borderId="47" xfId="0" applyNumberFormat="1" applyFont="1" applyBorder="1"/>
    <xf numFmtId="11" fontId="10" fillId="0" borderId="68" xfId="0" applyNumberFormat="1" applyFont="1" applyBorder="1"/>
    <xf numFmtId="11" fontId="10" fillId="0" borderId="68" xfId="0" applyNumberFormat="1" applyFont="1" applyBorder="1" applyAlignment="1">
      <alignment vertical="center" wrapText="1"/>
    </xf>
    <xf numFmtId="0" fontId="12" fillId="0" borderId="68" xfId="0" applyFont="1" applyBorder="1" applyAlignment="1">
      <alignment vertical="center"/>
    </xf>
    <xf numFmtId="0" fontId="10" fillId="0" borderId="68" xfId="0" applyFont="1" applyBorder="1"/>
    <xf numFmtId="0" fontId="10" fillId="0" borderId="47" xfId="0" applyFont="1" applyBorder="1"/>
    <xf numFmtId="0" fontId="10" fillId="0" borderId="69" xfId="0" applyFont="1" applyBorder="1"/>
    <xf numFmtId="0" fontId="10" fillId="0" borderId="70" xfId="0" applyFont="1" applyBorder="1"/>
    <xf numFmtId="0" fontId="10" fillId="0" borderId="71" xfId="0" applyFont="1" applyBorder="1"/>
    <xf numFmtId="11" fontId="10" fillId="0" borderId="66" xfId="0" applyNumberFormat="1" applyFont="1" applyBorder="1"/>
    <xf numFmtId="0" fontId="10" fillId="0" borderId="65" xfId="0" applyFont="1" applyBorder="1"/>
    <xf numFmtId="0" fontId="10" fillId="0" borderId="67" xfId="0" applyFont="1" applyFill="1" applyBorder="1"/>
    <xf numFmtId="20" fontId="40" fillId="0" borderId="47" xfId="0" applyNumberFormat="1" applyFont="1" applyBorder="1"/>
    <xf numFmtId="20" fontId="40" fillId="0" borderId="68" xfId="0" applyNumberFormat="1" applyFont="1" applyFill="1" applyBorder="1"/>
    <xf numFmtId="0" fontId="10" fillId="0" borderId="68" xfId="0" applyFont="1" applyFill="1" applyBorder="1" applyAlignment="1">
      <alignment vertical="center" wrapText="1"/>
    </xf>
    <xf numFmtId="0" fontId="12" fillId="0" borderId="68" xfId="0" applyFont="1" applyFill="1" applyBorder="1"/>
    <xf numFmtId="11" fontId="10" fillId="0" borderId="47" xfId="0" applyNumberFormat="1" applyFont="1" applyBorder="1" applyAlignment="1">
      <alignment vertical="center" wrapText="1"/>
    </xf>
    <xf numFmtId="0" fontId="10" fillId="0" borderId="47" xfId="0" applyFont="1" applyFill="1" applyBorder="1"/>
    <xf numFmtId="12" fontId="25" fillId="9" borderId="74" xfId="0" applyNumberFormat="1" applyFont="1" applyFill="1" applyBorder="1" applyAlignment="1">
      <alignment vertical="center" wrapText="1"/>
    </xf>
    <xf numFmtId="16" fontId="24" fillId="9" borderId="72" xfId="0" applyNumberFormat="1" applyFont="1" applyFill="1" applyBorder="1" applyAlignment="1"/>
    <xf numFmtId="16" fontId="24" fillId="9" borderId="73" xfId="0" applyNumberFormat="1" applyFont="1" applyFill="1" applyBorder="1" applyAlignment="1"/>
    <xf numFmtId="11" fontId="24" fillId="9" borderId="73" xfId="0" applyNumberFormat="1" applyFont="1" applyFill="1" applyBorder="1" applyAlignment="1"/>
    <xf numFmtId="11" fontId="24" fillId="9" borderId="75" xfId="0" applyNumberFormat="1" applyFont="1" applyFill="1" applyBorder="1" applyAlignment="1"/>
    <xf numFmtId="20" fontId="12" fillId="0" borderId="47" xfId="0" applyNumberFormat="1" applyFont="1" applyFill="1" applyBorder="1" applyAlignment="1">
      <alignment vertical="center"/>
    </xf>
    <xf numFmtId="20" fontId="40" fillId="0" borderId="47" xfId="0" applyNumberFormat="1" applyFont="1" applyFill="1" applyBorder="1"/>
    <xf numFmtId="0" fontId="10" fillId="0" borderId="47" xfId="0" applyFont="1" applyFill="1" applyBorder="1" applyAlignment="1">
      <alignment vertical="center" wrapText="1"/>
    </xf>
    <xf numFmtId="11" fontId="28" fillId="0" borderId="68" xfId="0" applyNumberFormat="1" applyFont="1" applyFill="1" applyBorder="1" applyAlignment="1">
      <alignment vertical="center" wrapText="1"/>
    </xf>
    <xf numFmtId="20" fontId="12" fillId="0" borderId="68" xfId="0" applyNumberFormat="1" applyFont="1" applyFill="1" applyBorder="1" applyAlignment="1">
      <alignment vertical="center"/>
    </xf>
    <xf numFmtId="0" fontId="27" fillId="0" borderId="47" xfId="0" applyFont="1" applyFill="1" applyBorder="1" applyAlignment="1">
      <alignment vertical="center" wrapText="1"/>
    </xf>
    <xf numFmtId="0" fontId="10" fillId="0" borderId="69" xfId="0" applyFont="1" applyFill="1" applyBorder="1"/>
    <xf numFmtId="0" fontId="10" fillId="0" borderId="70" xfId="0" applyFont="1" applyFill="1" applyBorder="1"/>
    <xf numFmtId="16" fontId="25" fillId="9" borderId="2" xfId="0" applyNumberFormat="1" applyFont="1" applyFill="1" applyBorder="1" applyAlignment="1" applyProtection="1">
      <alignment horizontal="center"/>
      <protection locked="0"/>
    </xf>
    <xf numFmtId="0" fontId="0" fillId="0" borderId="65" xfId="0" applyBorder="1"/>
    <xf numFmtId="0" fontId="1" fillId="0" borderId="67" xfId="0" applyFont="1" applyBorder="1"/>
    <xf numFmtId="0" fontId="0" fillId="0" borderId="47" xfId="0" applyBorder="1"/>
    <xf numFmtId="0" fontId="10" fillId="0" borderId="68" xfId="0" applyFont="1" applyBorder="1" applyAlignment="1">
      <alignment horizontal="center" vertical="center" wrapText="1"/>
    </xf>
    <xf numFmtId="0" fontId="0" fillId="0" borderId="69" xfId="0" applyBorder="1"/>
    <xf numFmtId="0" fontId="1" fillId="0" borderId="76" xfId="0" applyFont="1" applyBorder="1"/>
    <xf numFmtId="11" fontId="1" fillId="0" borderId="67" xfId="0" applyNumberFormat="1" applyFont="1" applyBorder="1" applyAlignment="1">
      <alignment horizontal="center"/>
    </xf>
    <xf numFmtId="20" fontId="40" fillId="0" borderId="68" xfId="0" applyNumberFormat="1" applyFont="1" applyBorder="1"/>
    <xf numFmtId="0" fontId="34" fillId="0" borderId="0" xfId="0" applyFont="1" applyBorder="1" applyAlignment="1">
      <alignment horizontal="center" vertical="center" wrapText="1"/>
    </xf>
    <xf numFmtId="0" fontId="10" fillId="0" borderId="67" xfId="0" applyFont="1" applyBorder="1"/>
    <xf numFmtId="20" fontId="12" fillId="0" borderId="68" xfId="0" applyNumberFormat="1" applyFont="1" applyBorder="1" applyAlignment="1">
      <alignment horizontal="center"/>
    </xf>
    <xf numFmtId="0" fontId="10" fillId="0" borderId="47" xfId="0" applyFont="1" applyBorder="1" applyAlignment="1">
      <alignment vertical="center" wrapText="1"/>
    </xf>
    <xf numFmtId="0" fontId="34" fillId="0" borderId="68" xfId="0" applyFont="1" applyBorder="1" applyAlignment="1">
      <alignment vertical="center" wrapText="1"/>
    </xf>
    <xf numFmtId="0" fontId="34" fillId="0" borderId="68" xfId="0" applyFont="1" applyBorder="1"/>
    <xf numFmtId="0" fontId="12" fillId="0" borderId="47" xfId="0" applyFont="1" applyBorder="1"/>
    <xf numFmtId="0" fontId="27" fillId="0" borderId="68" xfId="0" applyFont="1" applyBorder="1" applyAlignment="1">
      <alignment vertical="center" wrapText="1"/>
    </xf>
    <xf numFmtId="164" fontId="10" fillId="0" borderId="69" xfId="0" applyNumberFormat="1" applyFont="1" applyBorder="1"/>
    <xf numFmtId="0" fontId="10" fillId="0" borderId="0" xfId="0" applyFont="1" applyFill="1" applyAlignment="1">
      <alignment wrapText="1"/>
    </xf>
    <xf numFmtId="164" fontId="34" fillId="0" borderId="65" xfId="0" applyNumberFormat="1" applyFont="1" applyBorder="1"/>
    <xf numFmtId="0" fontId="16" fillId="0" borderId="67" xfId="0" applyFont="1" applyFill="1" applyBorder="1" applyAlignment="1">
      <alignment vertical="center"/>
    </xf>
    <xf numFmtId="164" fontId="34" fillId="0" borderId="47" xfId="0" applyNumberFormat="1" applyFont="1" applyBorder="1"/>
    <xf numFmtId="0" fontId="10" fillId="0" borderId="68" xfId="0" applyFont="1" applyBorder="1" applyAlignment="1">
      <alignment horizontal="center"/>
    </xf>
    <xf numFmtId="0" fontId="10" fillId="0" borderId="68" xfId="0" applyFont="1" applyFill="1" applyBorder="1" applyAlignment="1"/>
    <xf numFmtId="0" fontId="16" fillId="0" borderId="68" xfId="0" applyFont="1" applyFill="1" applyBorder="1" applyAlignment="1">
      <alignment vertical="center"/>
    </xf>
    <xf numFmtId="11" fontId="34" fillId="0" borderId="68" xfId="0" applyNumberFormat="1" applyFont="1" applyFill="1" applyBorder="1" applyAlignment="1">
      <alignment vertical="center" wrapText="1"/>
    </xf>
    <xf numFmtId="164" fontId="34" fillId="0" borderId="69" xfId="0" applyNumberFormat="1" applyFont="1" applyBorder="1"/>
    <xf numFmtId="164" fontId="34" fillId="0" borderId="70" xfId="0" applyNumberFormat="1" applyFont="1" applyBorder="1"/>
    <xf numFmtId="0" fontId="34" fillId="0" borderId="71" xfId="0" applyFont="1" applyBorder="1"/>
    <xf numFmtId="11" fontId="10" fillId="0" borderId="66" xfId="0" applyNumberFormat="1" applyFont="1" applyFill="1" applyBorder="1"/>
    <xf numFmtId="0" fontId="34" fillId="0" borderId="68" xfId="0" applyFont="1" applyFill="1" applyBorder="1"/>
    <xf numFmtId="20" fontId="12" fillId="0" borderId="68" xfId="0" applyNumberFormat="1" applyFont="1" applyFill="1" applyBorder="1"/>
    <xf numFmtId="0" fontId="34" fillId="0" borderId="68" xfId="0" applyFont="1" applyFill="1" applyBorder="1" applyAlignment="1">
      <alignment vertical="center" wrapText="1"/>
    </xf>
    <xf numFmtId="0" fontId="16" fillId="0" borderId="0" xfId="0" applyFont="1" applyBorder="1" applyAlignment="1"/>
    <xf numFmtId="0" fontId="16" fillId="0" borderId="0" xfId="0" applyFont="1" applyFill="1" applyBorder="1" applyAlignment="1"/>
    <xf numFmtId="20" fontId="12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10" fillId="0" borderId="68" xfId="0" applyFont="1" applyBorder="1" applyAlignment="1">
      <alignment vertical="center" wrapText="1"/>
    </xf>
    <xf numFmtId="11" fontId="27" fillId="0" borderId="0" xfId="0" applyNumberFormat="1" applyFont="1" applyBorder="1" applyAlignment="1">
      <alignment vertical="center" wrapText="1"/>
    </xf>
    <xf numFmtId="11" fontId="36" fillId="0" borderId="83" xfId="0" applyNumberFormat="1" applyFont="1" applyFill="1" applyBorder="1" applyAlignment="1">
      <alignment vertical="center" wrapText="1"/>
    </xf>
    <xf numFmtId="0" fontId="10" fillId="0" borderId="83" xfId="0" applyFont="1" applyFill="1" applyBorder="1"/>
    <xf numFmtId="0" fontId="16" fillId="0" borderId="84" xfId="0" applyFont="1" applyBorder="1"/>
    <xf numFmtId="11" fontId="16" fillId="0" borderId="85" xfId="0" applyNumberFormat="1" applyFont="1" applyBorder="1"/>
    <xf numFmtId="0" fontId="16" fillId="0" borderId="86" xfId="0" applyFont="1" applyBorder="1"/>
    <xf numFmtId="0" fontId="16" fillId="0" borderId="85" xfId="0" applyFont="1" applyBorder="1"/>
    <xf numFmtId="164" fontId="10" fillId="0" borderId="70" xfId="0" applyNumberFormat="1" applyFont="1" applyBorder="1"/>
    <xf numFmtId="11" fontId="34" fillId="0" borderId="63" xfId="0" applyNumberFormat="1" applyFont="1" applyFill="1" applyBorder="1" applyAlignment="1">
      <alignment horizontal="center" vertical="center" wrapText="1"/>
    </xf>
    <xf numFmtId="11" fontId="34" fillId="0" borderId="63" xfId="0" applyNumberFormat="1" applyFont="1" applyBorder="1" applyAlignment="1">
      <alignment horizontal="center" vertical="center" wrapText="1"/>
    </xf>
    <xf numFmtId="0" fontId="0" fillId="0" borderId="63" xfId="0" applyBorder="1"/>
    <xf numFmtId="0" fontId="10" fillId="0" borderId="63" xfId="0" applyFont="1" applyBorder="1"/>
    <xf numFmtId="0" fontId="10" fillId="0" borderId="87" xfId="0" applyFont="1" applyBorder="1"/>
    <xf numFmtId="0" fontId="10" fillId="0" borderId="52" xfId="0" applyFont="1" applyFill="1" applyBorder="1" applyAlignment="1">
      <alignment horizontal="center" vertical="center" wrapText="1"/>
    </xf>
    <xf numFmtId="0" fontId="16" fillId="0" borderId="63" xfId="0" applyFont="1" applyBorder="1"/>
    <xf numFmtId="20" fontId="40" fillId="0" borderId="63" xfId="0" applyNumberFormat="1" applyFont="1" applyFill="1" applyBorder="1"/>
    <xf numFmtId="0" fontId="10" fillId="0" borderId="63" xfId="0" applyFont="1" applyFill="1" applyBorder="1" applyAlignment="1">
      <alignment horizontal="center" vertical="center" wrapText="1"/>
    </xf>
    <xf numFmtId="0" fontId="10" fillId="0" borderId="63" xfId="0" applyFont="1" applyFill="1" applyBorder="1"/>
    <xf numFmtId="0" fontId="10" fillId="0" borderId="63" xfId="0" applyFont="1" applyFill="1" applyBorder="1" applyAlignment="1">
      <alignment vertical="center" wrapText="1"/>
    </xf>
    <xf numFmtId="0" fontId="10" fillId="0" borderId="63" xfId="0" applyFont="1" applyFill="1" applyBorder="1" applyAlignment="1">
      <alignment vertical="center"/>
    </xf>
    <xf numFmtId="0" fontId="12" fillId="0" borderId="63" xfId="0" applyFont="1" applyFill="1" applyBorder="1" applyAlignment="1"/>
    <xf numFmtId="0" fontId="19" fillId="0" borderId="63" xfId="0" applyFont="1" applyFill="1" applyBorder="1" applyAlignment="1"/>
    <xf numFmtId="0" fontId="16" fillId="0" borderId="63" xfId="0" applyFont="1" applyFill="1" applyBorder="1"/>
    <xf numFmtId="0" fontId="16" fillId="0" borderId="63" xfId="0" applyFont="1" applyFill="1" applyBorder="1" applyAlignment="1">
      <alignment vertical="center"/>
    </xf>
    <xf numFmtId="0" fontId="16" fillId="0" borderId="64" xfId="0" applyFont="1" applyFill="1" applyBorder="1" applyAlignment="1">
      <alignment vertical="center"/>
    </xf>
    <xf numFmtId="164" fontId="16" fillId="0" borderId="84" xfId="0" applyNumberFormat="1" applyFont="1" applyFill="1" applyBorder="1"/>
    <xf numFmtId="164" fontId="16" fillId="0" borderId="84" xfId="0" applyNumberFormat="1" applyFont="1" applyBorder="1"/>
    <xf numFmtId="0" fontId="16" fillId="0" borderId="92" xfId="0" applyFont="1" applyFill="1" applyBorder="1"/>
    <xf numFmtId="0" fontId="16" fillId="0" borderId="63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11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6" fillId="0" borderId="63" xfId="0" applyFont="1" applyBorder="1" applyAlignment="1">
      <alignment horizontal="center"/>
    </xf>
    <xf numFmtId="12" fontId="19" fillId="9" borderId="92" xfId="0" applyNumberFormat="1" applyFont="1" applyFill="1" applyBorder="1" applyAlignment="1">
      <alignment horizontal="center" vertical="center" wrapText="1"/>
    </xf>
    <xf numFmtId="0" fontId="16" fillId="0" borderId="92" xfId="0" applyFont="1" applyBorder="1"/>
    <xf numFmtId="0" fontId="16" fillId="0" borderId="93" xfId="0" applyFont="1" applyBorder="1"/>
    <xf numFmtId="0" fontId="10" fillId="0" borderId="52" xfId="0" applyFont="1" applyFill="1" applyBorder="1"/>
    <xf numFmtId="0" fontId="10" fillId="0" borderId="52" xfId="0" applyFont="1" applyBorder="1"/>
    <xf numFmtId="0" fontId="10" fillId="0" borderId="58" xfId="0" applyFont="1" applyFill="1" applyBorder="1"/>
    <xf numFmtId="0" fontId="10" fillId="0" borderId="94" xfId="0" applyFont="1" applyFill="1" applyBorder="1"/>
    <xf numFmtId="11" fontId="10" fillId="0" borderId="94" xfId="0" applyNumberFormat="1" applyFont="1" applyFill="1" applyBorder="1" applyAlignment="1">
      <alignment horizontal="center" vertical="center" wrapText="1"/>
    </xf>
    <xf numFmtId="11" fontId="10" fillId="0" borderId="97" xfId="0" applyNumberFormat="1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1" fontId="24" fillId="9" borderId="49" xfId="0" applyNumberFormat="1" applyFont="1" applyFill="1" applyBorder="1" applyAlignment="1" applyProtection="1">
      <alignment horizontal="center"/>
      <protection locked="0"/>
    </xf>
    <xf numFmtId="0" fontId="12" fillId="0" borderId="40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20" fontId="12" fillId="0" borderId="68" xfId="0" applyNumberFormat="1" applyFont="1" applyBorder="1" applyAlignment="1">
      <alignment horizontal="center" vertical="center" wrapText="1"/>
    </xf>
    <xf numFmtId="16" fontId="24" fillId="9" borderId="2" xfId="0" applyNumberFormat="1" applyFont="1" applyFill="1" applyBorder="1" applyAlignment="1">
      <alignment horizontal="center"/>
    </xf>
    <xf numFmtId="11" fontId="24" fillId="9" borderId="34" xfId="0" applyNumberFormat="1" applyFont="1" applyFill="1" applyBorder="1" applyAlignment="1">
      <alignment horizontal="center"/>
    </xf>
    <xf numFmtId="11" fontId="24" fillId="9" borderId="2" xfId="0" applyNumberFormat="1" applyFont="1" applyFill="1" applyBorder="1" applyAlignment="1">
      <alignment horizontal="center"/>
    </xf>
    <xf numFmtId="11" fontId="24" fillId="9" borderId="35" xfId="0" applyNumberFormat="1" applyFont="1" applyFill="1" applyBorder="1" applyAlignment="1">
      <alignment horizontal="center"/>
    </xf>
    <xf numFmtId="0" fontId="12" fillId="0" borderId="37" xfId="0" applyFont="1" applyBorder="1" applyAlignment="1">
      <alignment horizontal="center" vertical="center" wrapText="1"/>
    </xf>
    <xf numFmtId="16" fontId="24" fillId="9" borderId="35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1" fontId="24" fillId="9" borderId="2" xfId="0" applyNumberFormat="1" applyFont="1" applyFill="1" applyBorder="1" applyAlignment="1">
      <alignment horizontal="center" wrapText="1"/>
    </xf>
    <xf numFmtId="12" fontId="25" fillId="9" borderId="2" xfId="0" applyNumberFormat="1" applyFont="1" applyFill="1" applyBorder="1" applyAlignment="1">
      <alignment horizontal="center" vertical="center" wrapText="1"/>
    </xf>
    <xf numFmtId="12" fontId="25" fillId="9" borderId="35" xfId="0" applyNumberFormat="1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11" borderId="0" xfId="0" applyFont="1" applyFill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1" fillId="13" borderId="0" xfId="0" applyFont="1" applyFill="1" applyAlignment="1">
      <alignment horizontal="center" vertical="center"/>
    </xf>
    <xf numFmtId="11" fontId="24" fillId="9" borderId="49" xfId="0" applyNumberFormat="1" applyFont="1" applyFill="1" applyBorder="1" applyAlignment="1" applyProtection="1">
      <alignment horizontal="center"/>
      <protection locked="0"/>
    </xf>
    <xf numFmtId="11" fontId="24" fillId="9" borderId="34" xfId="0" applyNumberFormat="1" applyFont="1" applyFill="1" applyBorder="1" applyAlignment="1" applyProtection="1">
      <alignment horizontal="center"/>
      <protection locked="0"/>
    </xf>
    <xf numFmtId="11" fontId="24" fillId="9" borderId="60" xfId="0" applyNumberFormat="1" applyFont="1" applyFill="1" applyBorder="1" applyAlignment="1" applyProtection="1">
      <alignment horizontal="center"/>
      <protection locked="0"/>
    </xf>
    <xf numFmtId="11" fontId="24" fillId="9" borderId="61" xfId="0" applyNumberFormat="1" applyFont="1" applyFill="1" applyBorder="1" applyAlignment="1" applyProtection="1">
      <alignment horizontal="center"/>
      <protection locked="0"/>
    </xf>
    <xf numFmtId="0" fontId="21" fillId="13" borderId="0" xfId="0" applyFont="1" applyFill="1" applyAlignment="1">
      <alignment horizontal="center"/>
    </xf>
    <xf numFmtId="11" fontId="24" fillId="9" borderId="12" xfId="0" applyNumberFormat="1" applyFont="1" applyFill="1" applyBorder="1" applyAlignment="1" applyProtection="1">
      <alignment horizontal="center"/>
      <protection locked="0"/>
    </xf>
    <xf numFmtId="11" fontId="24" fillId="9" borderId="13" xfId="0" applyNumberFormat="1" applyFont="1" applyFill="1" applyBorder="1" applyAlignment="1" applyProtection="1">
      <alignment horizontal="center"/>
      <protection locked="0"/>
    </xf>
    <xf numFmtId="16" fontId="24" fillId="9" borderId="49" xfId="0" applyNumberFormat="1" applyFont="1" applyFill="1" applyBorder="1" applyAlignment="1" applyProtection="1">
      <alignment horizontal="center"/>
      <protection locked="0"/>
    </xf>
    <xf numFmtId="16" fontId="24" fillId="9" borderId="51" xfId="0" applyNumberFormat="1" applyFont="1" applyFill="1" applyBorder="1" applyAlignment="1" applyProtection="1">
      <alignment horizontal="center"/>
      <protection locked="0"/>
    </xf>
    <xf numFmtId="16" fontId="24" fillId="9" borderId="48" xfId="0" applyNumberFormat="1" applyFont="1" applyFill="1" applyBorder="1" applyAlignment="1" applyProtection="1">
      <alignment horizontal="center"/>
      <protection locked="0"/>
    </xf>
    <xf numFmtId="0" fontId="10" fillId="18" borderId="41" xfId="0" applyFont="1" applyFill="1" applyBorder="1" applyAlignment="1">
      <alignment horizontal="center" vertical="center" wrapText="1"/>
    </xf>
    <xf numFmtId="0" fontId="10" fillId="18" borderId="40" xfId="0" applyFont="1" applyFill="1" applyBorder="1" applyAlignment="1">
      <alignment horizontal="center" vertical="center" wrapText="1"/>
    </xf>
    <xf numFmtId="0" fontId="10" fillId="18" borderId="42" xfId="0" applyFont="1" applyFill="1" applyBorder="1" applyAlignment="1">
      <alignment horizontal="center" vertical="center" wrapText="1"/>
    </xf>
    <xf numFmtId="0" fontId="10" fillId="17" borderId="41" xfId="0" applyFont="1" applyFill="1" applyBorder="1" applyAlignment="1">
      <alignment horizontal="center" vertical="center" wrapText="1"/>
    </xf>
    <xf numFmtId="0" fontId="10" fillId="17" borderId="40" xfId="0" applyFont="1" applyFill="1" applyBorder="1" applyAlignment="1">
      <alignment horizontal="center" vertical="center" wrapText="1"/>
    </xf>
    <xf numFmtId="0" fontId="10" fillId="17" borderId="42" xfId="0" applyFont="1" applyFill="1" applyBorder="1" applyAlignment="1">
      <alignment horizontal="center" vertical="center" wrapText="1"/>
    </xf>
    <xf numFmtId="0" fontId="10" fillId="17" borderId="34" xfId="0" applyFont="1" applyFill="1" applyBorder="1" applyAlignment="1">
      <alignment horizontal="center" vertical="center" wrapText="1"/>
    </xf>
    <xf numFmtId="0" fontId="10" fillId="17" borderId="36" xfId="0" applyFont="1" applyFill="1" applyBorder="1" applyAlignment="1">
      <alignment horizontal="center" vertical="center" wrapText="1"/>
    </xf>
    <xf numFmtId="0" fontId="10" fillId="17" borderId="38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wrapText="1"/>
    </xf>
    <xf numFmtId="11" fontId="10" fillId="21" borderId="41" xfId="0" applyNumberFormat="1" applyFont="1" applyFill="1" applyBorder="1" applyAlignment="1">
      <alignment horizontal="center" vertical="center" wrapText="1"/>
    </xf>
    <xf numFmtId="11" fontId="10" fillId="21" borderId="40" xfId="0" applyNumberFormat="1" applyFont="1" applyFill="1" applyBorder="1" applyAlignment="1">
      <alignment horizontal="center" vertical="center" wrapText="1"/>
    </xf>
    <xf numFmtId="11" fontId="10" fillId="21" borderId="42" xfId="0" applyNumberFormat="1" applyFont="1" applyFill="1" applyBorder="1" applyAlignment="1">
      <alignment horizontal="center" vertical="center" wrapText="1"/>
    </xf>
    <xf numFmtId="11" fontId="34" fillId="23" borderId="50" xfId="0" applyNumberFormat="1" applyFont="1" applyFill="1" applyBorder="1" applyAlignment="1">
      <alignment horizontal="center" vertical="center" wrapText="1"/>
    </xf>
    <xf numFmtId="11" fontId="34" fillId="23" borderId="58" xfId="0" applyNumberFormat="1" applyFont="1" applyFill="1" applyBorder="1" applyAlignment="1">
      <alignment horizontal="center" vertical="center" wrapText="1"/>
    </xf>
    <xf numFmtId="11" fontId="34" fillId="23" borderId="88" xfId="0" applyNumberFormat="1" applyFont="1" applyFill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11" fontId="34" fillId="24" borderId="76" xfId="0" applyNumberFormat="1" applyFont="1" applyFill="1" applyBorder="1" applyAlignment="1">
      <alignment horizontal="center" vertical="center" wrapText="1"/>
    </xf>
    <xf numFmtId="11" fontId="34" fillId="24" borderId="77" xfId="0" applyNumberFormat="1" applyFont="1" applyFill="1" applyBorder="1" applyAlignment="1">
      <alignment horizontal="center" vertical="center" wrapText="1"/>
    </xf>
    <xf numFmtId="11" fontId="34" fillId="24" borderId="78" xfId="0" applyNumberFormat="1" applyFont="1" applyFill="1" applyBorder="1" applyAlignment="1">
      <alignment horizontal="center" vertical="center" wrapText="1"/>
    </xf>
    <xf numFmtId="20" fontId="12" fillId="0" borderId="68" xfId="0" applyNumberFormat="1" applyFont="1" applyBorder="1" applyAlignment="1">
      <alignment horizontal="center" vertical="center" wrapText="1"/>
    </xf>
    <xf numFmtId="11" fontId="34" fillId="22" borderId="76" xfId="0" applyNumberFormat="1" applyFont="1" applyFill="1" applyBorder="1" applyAlignment="1">
      <alignment horizontal="center" vertical="center" wrapText="1"/>
    </xf>
    <xf numFmtId="11" fontId="34" fillId="22" borderId="77" xfId="0" applyNumberFormat="1" applyFont="1" applyFill="1" applyBorder="1" applyAlignment="1">
      <alignment horizontal="center" vertical="center" wrapText="1"/>
    </xf>
    <xf numFmtId="11" fontId="34" fillId="22" borderId="78" xfId="0" applyNumberFormat="1" applyFont="1" applyFill="1" applyBorder="1" applyAlignment="1">
      <alignment horizontal="center" vertical="center" wrapText="1"/>
    </xf>
    <xf numFmtId="0" fontId="10" fillId="28" borderId="34" xfId="0" applyFont="1" applyFill="1" applyBorder="1" applyAlignment="1">
      <alignment horizontal="center" vertical="center" wrapText="1"/>
    </xf>
    <xf numFmtId="0" fontId="10" fillId="28" borderId="36" xfId="0" applyFont="1" applyFill="1" applyBorder="1" applyAlignment="1">
      <alignment horizontal="center" vertical="center" wrapText="1"/>
    </xf>
    <xf numFmtId="0" fontId="10" fillId="28" borderId="38" xfId="0" applyFont="1" applyFill="1" applyBorder="1" applyAlignment="1">
      <alignment horizontal="center" vertical="center" wrapText="1"/>
    </xf>
    <xf numFmtId="0" fontId="10" fillId="28" borderId="41" xfId="0" applyFont="1" applyFill="1" applyBorder="1" applyAlignment="1">
      <alignment horizontal="center" vertical="center" wrapText="1"/>
    </xf>
    <xf numFmtId="0" fontId="10" fillId="28" borderId="40" xfId="0" applyFont="1" applyFill="1" applyBorder="1" applyAlignment="1">
      <alignment horizontal="center" vertical="center" wrapText="1"/>
    </xf>
    <xf numFmtId="0" fontId="10" fillId="28" borderId="42" xfId="0" applyFont="1" applyFill="1" applyBorder="1" applyAlignment="1">
      <alignment horizontal="center" vertical="center" wrapText="1"/>
    </xf>
    <xf numFmtId="0" fontId="10" fillId="21" borderId="76" xfId="0" applyFont="1" applyFill="1" applyBorder="1" applyAlignment="1">
      <alignment horizontal="center" vertical="center" wrapText="1"/>
    </xf>
    <xf numFmtId="0" fontId="10" fillId="21" borderId="77" xfId="0" applyFont="1" applyFill="1" applyBorder="1" applyAlignment="1">
      <alignment horizontal="center" vertical="center" wrapText="1"/>
    </xf>
    <xf numFmtId="0" fontId="10" fillId="21" borderId="78" xfId="0" applyFont="1" applyFill="1" applyBorder="1" applyAlignment="1">
      <alignment horizontal="center" vertical="center" wrapText="1"/>
    </xf>
    <xf numFmtId="0" fontId="10" fillId="28" borderId="76" xfId="0" applyFont="1" applyFill="1" applyBorder="1" applyAlignment="1">
      <alignment horizontal="center" vertical="center" wrapText="1"/>
    </xf>
    <xf numFmtId="0" fontId="10" fillId="28" borderId="77" xfId="0" applyFont="1" applyFill="1" applyBorder="1" applyAlignment="1">
      <alignment horizontal="center" vertical="center" wrapText="1"/>
    </xf>
    <xf numFmtId="0" fontId="10" fillId="28" borderId="78" xfId="0" applyFont="1" applyFill="1" applyBorder="1" applyAlignment="1">
      <alignment horizontal="center" vertical="center" wrapText="1"/>
    </xf>
    <xf numFmtId="0" fontId="10" fillId="21" borderId="34" xfId="0" applyFont="1" applyFill="1" applyBorder="1" applyAlignment="1">
      <alignment horizontal="center" vertical="center" wrapText="1"/>
    </xf>
    <xf numFmtId="0" fontId="10" fillId="21" borderId="36" xfId="0" applyFont="1" applyFill="1" applyBorder="1" applyAlignment="1">
      <alignment horizontal="center" vertical="center" wrapText="1"/>
    </xf>
    <xf numFmtId="0" fontId="10" fillId="21" borderId="38" xfId="0" applyFont="1" applyFill="1" applyBorder="1" applyAlignment="1">
      <alignment horizontal="center" vertical="center" wrapText="1"/>
    </xf>
    <xf numFmtId="0" fontId="10" fillId="21" borderId="41" xfId="0" applyFont="1" applyFill="1" applyBorder="1" applyAlignment="1">
      <alignment horizontal="center" vertical="center" wrapText="1"/>
    </xf>
    <xf numFmtId="0" fontId="10" fillId="21" borderId="40" xfId="0" applyFont="1" applyFill="1" applyBorder="1" applyAlignment="1">
      <alignment horizontal="center" vertical="center" wrapText="1"/>
    </xf>
    <xf numFmtId="0" fontId="10" fillId="21" borderId="42" xfId="0" applyFont="1" applyFill="1" applyBorder="1" applyAlignment="1">
      <alignment horizontal="center" vertical="center" wrapText="1"/>
    </xf>
    <xf numFmtId="16" fontId="24" fillId="9" borderId="34" xfId="0" applyNumberFormat="1" applyFont="1" applyFill="1" applyBorder="1" applyAlignment="1">
      <alignment horizontal="center"/>
    </xf>
    <xf numFmtId="16" fontId="24" fillId="9" borderId="2" xfId="0" applyNumberFormat="1" applyFont="1" applyFill="1" applyBorder="1" applyAlignment="1">
      <alignment horizontal="center"/>
    </xf>
    <xf numFmtId="16" fontId="24" fillId="9" borderId="65" xfId="0" applyNumberFormat="1" applyFont="1" applyFill="1" applyBorder="1" applyAlignment="1">
      <alignment horizontal="center"/>
    </xf>
    <xf numFmtId="16" fontId="24" fillId="9" borderId="66" xfId="0" applyNumberFormat="1" applyFont="1" applyFill="1" applyBorder="1" applyAlignment="1">
      <alignment horizontal="center"/>
    </xf>
    <xf numFmtId="16" fontId="24" fillId="9" borderId="67" xfId="0" applyNumberFormat="1" applyFont="1" applyFill="1" applyBorder="1" applyAlignment="1">
      <alignment horizontal="center"/>
    </xf>
    <xf numFmtId="16" fontId="24" fillId="9" borderId="49" xfId="0" applyNumberFormat="1" applyFont="1" applyFill="1" applyBorder="1" applyAlignment="1">
      <alignment horizontal="center"/>
    </xf>
    <xf numFmtId="16" fontId="24" fillId="9" borderId="51" xfId="0" applyNumberFormat="1" applyFont="1" applyFill="1" applyBorder="1" applyAlignment="1">
      <alignment horizontal="center"/>
    </xf>
    <xf numFmtId="16" fontId="24" fillId="9" borderId="48" xfId="0" applyNumberFormat="1" applyFont="1" applyFill="1" applyBorder="1" applyAlignment="1">
      <alignment horizontal="center"/>
    </xf>
    <xf numFmtId="11" fontId="24" fillId="9" borderId="34" xfId="0" applyNumberFormat="1" applyFont="1" applyFill="1" applyBorder="1" applyAlignment="1">
      <alignment horizontal="center"/>
    </xf>
    <xf numFmtId="11" fontId="24" fillId="9" borderId="2" xfId="0" applyNumberFormat="1" applyFont="1" applyFill="1" applyBorder="1" applyAlignment="1">
      <alignment horizontal="center"/>
    </xf>
    <xf numFmtId="11" fontId="24" fillId="9" borderId="49" xfId="0" applyNumberFormat="1" applyFont="1" applyFill="1" applyBorder="1" applyAlignment="1">
      <alignment horizontal="center"/>
    </xf>
    <xf numFmtId="11" fontId="24" fillId="9" borderId="51" xfId="0" applyNumberFormat="1" applyFont="1" applyFill="1" applyBorder="1" applyAlignment="1">
      <alignment horizontal="center"/>
    </xf>
    <xf numFmtId="11" fontId="24" fillId="9" borderId="35" xfId="0" applyNumberFormat="1" applyFont="1" applyFill="1" applyBorder="1" applyAlignment="1">
      <alignment horizontal="center"/>
    </xf>
    <xf numFmtId="11" fontId="24" fillId="9" borderId="48" xfId="0" applyNumberFormat="1" applyFont="1" applyFill="1" applyBorder="1" applyAlignment="1">
      <alignment horizontal="center"/>
    </xf>
    <xf numFmtId="0" fontId="10" fillId="19" borderId="41" xfId="0" applyFont="1" applyFill="1" applyBorder="1" applyAlignment="1">
      <alignment horizontal="center" vertical="center" wrapText="1"/>
    </xf>
    <xf numFmtId="0" fontId="10" fillId="19" borderId="40" xfId="0" applyFont="1" applyFill="1" applyBorder="1" applyAlignment="1">
      <alignment horizontal="center" vertical="center" wrapText="1"/>
    </xf>
    <xf numFmtId="0" fontId="10" fillId="19" borderId="42" xfId="0" applyFont="1" applyFill="1" applyBorder="1" applyAlignment="1">
      <alignment horizontal="center" vertical="center" wrapText="1"/>
    </xf>
    <xf numFmtId="0" fontId="10" fillId="19" borderId="34" xfId="0" applyFont="1" applyFill="1" applyBorder="1" applyAlignment="1">
      <alignment horizontal="center" vertical="center" wrapText="1"/>
    </xf>
    <xf numFmtId="0" fontId="10" fillId="19" borderId="36" xfId="0" applyFont="1" applyFill="1" applyBorder="1" applyAlignment="1">
      <alignment horizontal="center" vertical="center" wrapText="1"/>
    </xf>
    <xf numFmtId="0" fontId="10" fillId="19" borderId="38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19" borderId="2" xfId="0" applyFont="1" applyFill="1" applyBorder="1" applyAlignment="1">
      <alignment horizontal="center" vertical="center" wrapText="1"/>
    </xf>
    <xf numFmtId="0" fontId="10" fillId="19" borderId="0" xfId="0" applyFont="1" applyFill="1" applyBorder="1" applyAlignment="1">
      <alignment horizontal="center" vertical="center" wrapText="1"/>
    </xf>
    <xf numFmtId="0" fontId="10" fillId="19" borderId="3" xfId="0" applyFont="1" applyFill="1" applyBorder="1" applyAlignment="1">
      <alignment horizontal="center" vertical="center" wrapText="1"/>
    </xf>
    <xf numFmtId="0" fontId="10" fillId="5" borderId="76" xfId="0" applyFont="1" applyFill="1" applyBorder="1" applyAlignment="1">
      <alignment horizontal="center" vertical="center" wrapText="1"/>
    </xf>
    <xf numFmtId="0" fontId="10" fillId="5" borderId="77" xfId="0" applyFont="1" applyFill="1" applyBorder="1" applyAlignment="1">
      <alignment horizontal="center" vertical="center" wrapText="1"/>
    </xf>
    <xf numFmtId="0" fontId="10" fillId="5" borderId="7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0" fillId="6" borderId="41" xfId="0" applyFont="1" applyFill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20" fontId="12" fillId="0" borderId="40" xfId="0" applyNumberFormat="1" applyFont="1" applyBorder="1" applyAlignment="1">
      <alignment horizontal="center" vertical="center" wrapText="1"/>
    </xf>
    <xf numFmtId="20" fontId="12" fillId="0" borderId="42" xfId="0" applyNumberFormat="1" applyFont="1" applyBorder="1" applyAlignment="1">
      <alignment horizontal="center" vertical="center" wrapText="1"/>
    </xf>
    <xf numFmtId="0" fontId="10" fillId="18" borderId="36" xfId="0" applyFont="1" applyFill="1" applyBorder="1" applyAlignment="1">
      <alignment horizontal="center" vertical="center" wrapText="1"/>
    </xf>
    <xf numFmtId="0" fontId="10" fillId="18" borderId="0" xfId="0" applyFont="1" applyFill="1" applyAlignment="1">
      <alignment horizontal="center" vertical="center" wrapText="1"/>
    </xf>
    <xf numFmtId="16" fontId="24" fillId="9" borderId="35" xfId="0" applyNumberFormat="1" applyFont="1" applyFill="1" applyBorder="1" applyAlignment="1">
      <alignment horizontal="center"/>
    </xf>
    <xf numFmtId="11" fontId="16" fillId="9" borderId="2" xfId="0" applyNumberFormat="1" applyFont="1" applyFill="1" applyBorder="1" applyAlignment="1">
      <alignment horizontal="center" wrapText="1"/>
    </xf>
    <xf numFmtId="11" fontId="16" fillId="9" borderId="35" xfId="0" applyNumberFormat="1" applyFont="1" applyFill="1" applyBorder="1" applyAlignment="1">
      <alignment horizontal="center" wrapText="1"/>
    </xf>
    <xf numFmtId="11" fontId="10" fillId="9" borderId="52" xfId="0" applyNumberFormat="1" applyFont="1" applyFill="1" applyBorder="1" applyAlignment="1">
      <alignment horizontal="center" wrapText="1"/>
    </xf>
    <xf numFmtId="11" fontId="10" fillId="9" borderId="0" xfId="0" applyNumberFormat="1" applyFont="1" applyFill="1" applyAlignment="1">
      <alignment horizontal="center" wrapText="1"/>
    </xf>
    <xf numFmtId="0" fontId="10" fillId="17" borderId="0" xfId="0" applyFont="1" applyFill="1" applyAlignment="1">
      <alignment horizontal="center" vertical="center" wrapText="1"/>
    </xf>
    <xf numFmtId="0" fontId="10" fillId="18" borderId="37" xfId="0" applyFont="1" applyFill="1" applyBorder="1" applyAlignment="1">
      <alignment horizontal="center" vertical="center" wrapText="1"/>
    </xf>
    <xf numFmtId="0" fontId="34" fillId="32" borderId="35" xfId="0" applyFont="1" applyFill="1" applyBorder="1" applyAlignment="1">
      <alignment horizontal="center" vertical="center" wrapText="1"/>
    </xf>
    <xf numFmtId="0" fontId="34" fillId="32" borderId="37" xfId="0" applyFont="1" applyFill="1" applyBorder="1" applyAlignment="1">
      <alignment horizontal="center" vertical="center" wrapText="1"/>
    </xf>
    <xf numFmtId="0" fontId="34" fillId="32" borderId="39" xfId="0" applyFont="1" applyFill="1" applyBorder="1" applyAlignment="1">
      <alignment horizontal="center" vertical="center" wrapText="1"/>
    </xf>
    <xf numFmtId="0" fontId="34" fillId="32" borderId="41" xfId="0" applyFont="1" applyFill="1" applyBorder="1" applyAlignment="1">
      <alignment horizontal="center" vertical="center" wrapText="1"/>
    </xf>
    <xf numFmtId="0" fontId="34" fillId="32" borderId="40" xfId="0" applyFont="1" applyFill="1" applyBorder="1" applyAlignment="1">
      <alignment horizontal="center" vertical="center" wrapText="1"/>
    </xf>
    <xf numFmtId="0" fontId="34" fillId="32" borderId="42" xfId="0" applyFont="1" applyFill="1" applyBorder="1" applyAlignment="1">
      <alignment horizontal="center" vertical="center" wrapText="1"/>
    </xf>
    <xf numFmtId="0" fontId="34" fillId="32" borderId="34" xfId="0" applyFont="1" applyFill="1" applyBorder="1" applyAlignment="1">
      <alignment horizontal="center" vertical="center" wrapText="1"/>
    </xf>
    <xf numFmtId="0" fontId="34" fillId="32" borderId="36" xfId="0" applyFont="1" applyFill="1" applyBorder="1" applyAlignment="1">
      <alignment horizontal="center" vertical="center" wrapText="1"/>
    </xf>
    <xf numFmtId="0" fontId="34" fillId="32" borderId="38" xfId="0" applyFont="1" applyFill="1" applyBorder="1" applyAlignment="1">
      <alignment horizontal="center" vertical="center" wrapText="1"/>
    </xf>
    <xf numFmtId="0" fontId="34" fillId="31" borderId="65" xfId="0" applyFont="1" applyFill="1" applyBorder="1" applyAlignment="1">
      <alignment horizontal="center" vertical="center" wrapText="1"/>
    </xf>
    <xf numFmtId="0" fontId="34" fillId="31" borderId="47" xfId="0" applyFont="1" applyFill="1" applyBorder="1" applyAlignment="1">
      <alignment horizontal="center" vertical="center" wrapText="1"/>
    </xf>
    <xf numFmtId="0" fontId="34" fillId="31" borderId="69" xfId="0" applyFont="1" applyFill="1" applyBorder="1" applyAlignment="1">
      <alignment horizontal="center" vertical="center" wrapText="1"/>
    </xf>
    <xf numFmtId="0" fontId="34" fillId="31" borderId="76" xfId="0" applyFont="1" applyFill="1" applyBorder="1" applyAlignment="1">
      <alignment horizontal="center" vertical="center" wrapText="1"/>
    </xf>
    <xf numFmtId="0" fontId="34" fillId="31" borderId="77" xfId="0" applyFont="1" applyFill="1" applyBorder="1" applyAlignment="1">
      <alignment horizontal="center" vertical="center" wrapText="1"/>
    </xf>
    <xf numFmtId="0" fontId="34" fillId="31" borderId="7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17" borderId="37" xfId="0" applyFont="1" applyFill="1" applyBorder="1" applyAlignment="1">
      <alignment horizontal="center" vertical="center" wrapText="1"/>
    </xf>
    <xf numFmtId="0" fontId="10" fillId="27" borderId="65" xfId="0" applyFont="1" applyFill="1" applyBorder="1" applyAlignment="1">
      <alignment horizontal="center" vertical="center" wrapText="1"/>
    </xf>
    <xf numFmtId="0" fontId="10" fillId="27" borderId="47" xfId="0" applyFont="1" applyFill="1" applyBorder="1" applyAlignment="1">
      <alignment horizontal="center" vertical="center" wrapText="1"/>
    </xf>
    <xf numFmtId="0" fontId="10" fillId="27" borderId="69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0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34" fillId="32" borderId="79" xfId="0" applyFont="1" applyFill="1" applyBorder="1" applyAlignment="1">
      <alignment horizontal="center" vertical="center" wrapText="1"/>
    </xf>
    <xf numFmtId="0" fontId="34" fillId="32" borderId="80" xfId="0" applyFont="1" applyFill="1" applyBorder="1" applyAlignment="1">
      <alignment horizontal="center" vertical="center" wrapText="1"/>
    </xf>
    <xf numFmtId="0" fontId="34" fillId="32" borderId="81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wrapText="1"/>
    </xf>
    <xf numFmtId="11" fontId="10" fillId="30" borderId="0" xfId="0" applyNumberFormat="1" applyFont="1" applyFill="1" applyAlignment="1">
      <alignment horizontal="center" vertical="center" wrapText="1"/>
    </xf>
    <xf numFmtId="0" fontId="10" fillId="20" borderId="76" xfId="0" applyFont="1" applyFill="1" applyBorder="1" applyAlignment="1">
      <alignment horizontal="center" vertical="center" wrapText="1"/>
    </xf>
    <xf numFmtId="0" fontId="10" fillId="20" borderId="77" xfId="0" applyFont="1" applyFill="1" applyBorder="1" applyAlignment="1">
      <alignment horizontal="center" vertical="center" wrapText="1"/>
    </xf>
    <xf numFmtId="0" fontId="10" fillId="20" borderId="78" xfId="0" applyFont="1" applyFill="1" applyBorder="1" applyAlignment="1">
      <alignment horizontal="center" vertical="center" wrapText="1"/>
    </xf>
    <xf numFmtId="20" fontId="12" fillId="0" borderId="63" xfId="0" applyNumberFormat="1" applyFont="1" applyBorder="1" applyAlignment="1">
      <alignment horizontal="center" vertical="center" wrapText="1"/>
    </xf>
    <xf numFmtId="20" fontId="12" fillId="0" borderId="64" xfId="0" applyNumberFormat="1" applyFont="1" applyBorder="1" applyAlignment="1">
      <alignment horizontal="center" vertical="center" wrapText="1"/>
    </xf>
    <xf numFmtId="0" fontId="10" fillId="12" borderId="76" xfId="0" applyFont="1" applyFill="1" applyBorder="1" applyAlignment="1">
      <alignment horizontal="center" vertical="center" wrapText="1"/>
    </xf>
    <xf numFmtId="0" fontId="10" fillId="12" borderId="77" xfId="0" applyFont="1" applyFill="1" applyBorder="1" applyAlignment="1">
      <alignment horizontal="center" vertical="center" wrapText="1"/>
    </xf>
    <xf numFmtId="0" fontId="10" fillId="12" borderId="78" xfId="0" applyFont="1" applyFill="1" applyBorder="1" applyAlignment="1">
      <alignment horizontal="center" vertical="center" wrapText="1"/>
    </xf>
    <xf numFmtId="11" fontId="34" fillId="4" borderId="41" xfId="0" applyNumberFormat="1" applyFont="1" applyFill="1" applyBorder="1" applyAlignment="1">
      <alignment horizontal="center" vertical="center" wrapText="1"/>
    </xf>
    <xf numFmtId="11" fontId="34" fillId="4" borderId="40" xfId="0" applyNumberFormat="1" applyFont="1" applyFill="1" applyBorder="1" applyAlignment="1">
      <alignment horizontal="center" vertical="center" wrapText="1"/>
    </xf>
    <xf numFmtId="11" fontId="34" fillId="4" borderId="4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0" fillId="12" borderId="47" xfId="0" applyFont="1" applyFill="1" applyBorder="1" applyAlignment="1">
      <alignment horizontal="center" vertical="center" wrapText="1"/>
    </xf>
    <xf numFmtId="0" fontId="10" fillId="12" borderId="0" xfId="0" applyFont="1" applyFill="1" applyBorder="1" applyAlignment="1">
      <alignment horizontal="center" vertical="center" wrapText="1"/>
    </xf>
    <xf numFmtId="0" fontId="12" fillId="0" borderId="63" xfId="0" applyFont="1" applyBorder="1" applyAlignment="1">
      <alignment horizontal="center" wrapText="1"/>
    </xf>
    <xf numFmtId="11" fontId="24" fillId="9" borderId="0" xfId="0" applyNumberFormat="1" applyFont="1" applyFill="1" applyBorder="1" applyAlignment="1">
      <alignment horizontal="center" wrapText="1"/>
    </xf>
    <xf numFmtId="11" fontId="24" fillId="9" borderId="0" xfId="0" applyNumberFormat="1" applyFont="1" applyFill="1" applyAlignment="1">
      <alignment horizont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11" fontId="10" fillId="30" borderId="80" xfId="0" applyNumberFormat="1" applyFont="1" applyFill="1" applyBorder="1" applyAlignment="1">
      <alignment horizontal="center" vertical="center" wrapText="1"/>
    </xf>
    <xf numFmtId="11" fontId="10" fillId="30" borderId="82" xfId="0" applyNumberFormat="1" applyFont="1" applyFill="1" applyBorder="1" applyAlignment="1">
      <alignment horizontal="center" vertical="center" wrapText="1"/>
    </xf>
    <xf numFmtId="0" fontId="10" fillId="35" borderId="4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34" borderId="40" xfId="0" applyFont="1" applyFill="1" applyBorder="1" applyAlignment="1">
      <alignment horizontal="center" vertical="center" wrapText="1"/>
    </xf>
    <xf numFmtId="11" fontId="24" fillId="9" borderId="36" xfId="0" applyNumberFormat="1" applyFont="1" applyFill="1" applyBorder="1" applyAlignment="1">
      <alignment horizontal="center" wrapText="1"/>
    </xf>
    <xf numFmtId="0" fontId="10" fillId="34" borderId="96" xfId="0" applyFont="1" applyFill="1" applyBorder="1" applyAlignment="1">
      <alignment horizontal="center" vertical="center" wrapText="1"/>
    </xf>
    <xf numFmtId="0" fontId="10" fillId="34" borderId="95" xfId="0" applyFont="1" applyFill="1" applyBorder="1" applyAlignment="1">
      <alignment horizontal="center" vertical="center" wrapText="1"/>
    </xf>
    <xf numFmtId="11" fontId="10" fillId="33" borderId="94" xfId="0" applyNumberFormat="1" applyFont="1" applyFill="1" applyBorder="1" applyAlignment="1">
      <alignment horizontal="center" vertical="center" wrapText="1"/>
    </xf>
    <xf numFmtId="0" fontId="10" fillId="17" borderId="65" xfId="0" applyFont="1" applyFill="1" applyBorder="1" applyAlignment="1">
      <alignment horizontal="center" vertical="center" wrapText="1"/>
    </xf>
    <xf numFmtId="0" fontId="10" fillId="17" borderId="47" xfId="0" applyFont="1" applyFill="1" applyBorder="1" applyAlignment="1">
      <alignment horizontal="center" vertical="center" wrapText="1"/>
    </xf>
    <xf numFmtId="0" fontId="10" fillId="17" borderId="69" xfId="0" applyFont="1" applyFill="1" applyBorder="1" applyAlignment="1">
      <alignment horizontal="center" vertical="center" wrapText="1"/>
    </xf>
    <xf numFmtId="11" fontId="10" fillId="33" borderId="40" xfId="0" applyNumberFormat="1" applyFont="1" applyFill="1" applyBorder="1" applyAlignment="1">
      <alignment horizontal="center" vertical="center" wrapText="1"/>
    </xf>
    <xf numFmtId="11" fontId="10" fillId="30" borderId="76" xfId="0" applyNumberFormat="1" applyFont="1" applyFill="1" applyBorder="1" applyAlignment="1">
      <alignment horizontal="center" vertical="center" wrapText="1"/>
    </xf>
    <xf numFmtId="11" fontId="10" fillId="30" borderId="77" xfId="0" applyNumberFormat="1" applyFont="1" applyFill="1" applyBorder="1" applyAlignment="1">
      <alignment horizontal="center" vertical="center" wrapText="1"/>
    </xf>
    <xf numFmtId="11" fontId="10" fillId="30" borderId="78" xfId="0" applyNumberFormat="1" applyFont="1" applyFill="1" applyBorder="1" applyAlignment="1">
      <alignment horizontal="center" vertical="center" wrapText="1"/>
    </xf>
    <xf numFmtId="0" fontId="20" fillId="13" borderId="43" xfId="0" applyFont="1" applyFill="1" applyBorder="1" applyAlignment="1">
      <alignment horizontal="center" wrapText="1"/>
    </xf>
    <xf numFmtId="0" fontId="20" fillId="13" borderId="44" xfId="0" applyFont="1" applyFill="1" applyBorder="1" applyAlignment="1">
      <alignment horizontal="center" wrapText="1"/>
    </xf>
    <xf numFmtId="0" fontId="10" fillId="17" borderId="76" xfId="0" applyFont="1" applyFill="1" applyBorder="1" applyAlignment="1">
      <alignment horizontal="center" vertical="center" wrapText="1"/>
    </xf>
    <xf numFmtId="0" fontId="10" fillId="17" borderId="77" xfId="0" applyFont="1" applyFill="1" applyBorder="1" applyAlignment="1">
      <alignment horizontal="center" vertical="center" wrapText="1"/>
    </xf>
    <xf numFmtId="0" fontId="10" fillId="17" borderId="78" xfId="0" applyFont="1" applyFill="1" applyBorder="1" applyAlignment="1">
      <alignment horizontal="center" vertical="center" wrapText="1"/>
    </xf>
    <xf numFmtId="0" fontId="10" fillId="18" borderId="76" xfId="0" applyFont="1" applyFill="1" applyBorder="1" applyAlignment="1">
      <alignment horizontal="center" vertical="center" wrapText="1"/>
    </xf>
    <xf numFmtId="0" fontId="10" fillId="18" borderId="77" xfId="0" applyFont="1" applyFill="1" applyBorder="1" applyAlignment="1">
      <alignment horizontal="center" vertical="center" wrapText="1"/>
    </xf>
    <xf numFmtId="0" fontId="10" fillId="18" borderId="78" xfId="0" applyFont="1" applyFill="1" applyBorder="1" applyAlignment="1">
      <alignment horizontal="center" vertical="center" wrapText="1"/>
    </xf>
    <xf numFmtId="0" fontId="10" fillId="18" borderId="47" xfId="0" applyFont="1" applyFill="1" applyBorder="1" applyAlignment="1">
      <alignment horizontal="center" vertical="center" wrapText="1"/>
    </xf>
    <xf numFmtId="0" fontId="10" fillId="20" borderId="66" xfId="0" applyFont="1" applyFill="1" applyBorder="1" applyAlignment="1">
      <alignment horizontal="center" vertical="center" wrapText="1"/>
    </xf>
    <xf numFmtId="0" fontId="10" fillId="20" borderId="0" xfId="0" applyFont="1" applyFill="1" applyBorder="1" applyAlignment="1">
      <alignment horizontal="center" vertical="center" wrapText="1"/>
    </xf>
    <xf numFmtId="15" fontId="24" fillId="9" borderId="34" xfId="0" applyNumberFormat="1" applyFont="1" applyFill="1" applyBorder="1" applyAlignment="1">
      <alignment horizontal="center" wrapText="1"/>
    </xf>
    <xf numFmtId="11" fontId="10" fillId="25" borderId="76" xfId="0" applyNumberFormat="1" applyFont="1" applyFill="1" applyBorder="1" applyAlignment="1">
      <alignment horizontal="center" vertical="center" wrapText="1"/>
    </xf>
    <xf numFmtId="11" fontId="10" fillId="25" borderId="77" xfId="0" applyNumberFormat="1" applyFont="1" applyFill="1" applyBorder="1" applyAlignment="1">
      <alignment horizontal="center" vertical="center" wrapText="1"/>
    </xf>
    <xf numFmtId="11" fontId="10" fillId="25" borderId="78" xfId="0" applyNumberFormat="1" applyFont="1" applyFill="1" applyBorder="1" applyAlignment="1">
      <alignment horizontal="center" vertical="center" wrapText="1"/>
    </xf>
    <xf numFmtId="11" fontId="34" fillId="29" borderId="76" xfId="0" applyNumberFormat="1" applyFont="1" applyFill="1" applyBorder="1" applyAlignment="1">
      <alignment horizontal="center" vertical="center" wrapText="1"/>
    </xf>
    <xf numFmtId="11" fontId="34" fillId="29" borderId="77" xfId="0" applyNumberFormat="1" applyFont="1" applyFill="1" applyBorder="1" applyAlignment="1">
      <alignment horizontal="center" vertical="center" wrapText="1"/>
    </xf>
    <xf numFmtId="11" fontId="34" fillId="29" borderId="78" xfId="0" applyNumberFormat="1" applyFont="1" applyFill="1" applyBorder="1" applyAlignment="1">
      <alignment horizontal="center" vertical="center" wrapText="1"/>
    </xf>
    <xf numFmtId="0" fontId="10" fillId="27" borderId="66" xfId="0" applyFont="1" applyFill="1" applyBorder="1" applyAlignment="1">
      <alignment horizontal="center" vertical="center" wrapText="1"/>
    </xf>
    <xf numFmtId="0" fontId="10" fillId="27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16" fillId="18" borderId="76" xfId="0" applyFont="1" applyFill="1" applyBorder="1" applyAlignment="1">
      <alignment horizontal="center" vertical="center" wrapText="1"/>
    </xf>
    <xf numFmtId="0" fontId="16" fillId="18" borderId="77" xfId="0" applyFont="1" applyFill="1" applyBorder="1" applyAlignment="1">
      <alignment horizontal="center" vertical="center" wrapText="1"/>
    </xf>
    <xf numFmtId="0" fontId="16" fillId="18" borderId="78" xfId="0" applyFont="1" applyFill="1" applyBorder="1" applyAlignment="1">
      <alignment horizontal="center" vertical="center" wrapText="1"/>
    </xf>
    <xf numFmtId="0" fontId="16" fillId="19" borderId="76" xfId="0" applyFont="1" applyFill="1" applyBorder="1" applyAlignment="1">
      <alignment horizontal="center" vertical="center" wrapText="1"/>
    </xf>
    <xf numFmtId="0" fontId="16" fillId="19" borderId="77" xfId="0" applyFont="1" applyFill="1" applyBorder="1" applyAlignment="1">
      <alignment horizontal="center" vertical="center" wrapText="1"/>
    </xf>
    <xf numFmtId="0" fontId="16" fillId="19" borderId="78" xfId="0" applyFont="1" applyFill="1" applyBorder="1" applyAlignment="1">
      <alignment horizontal="center" vertical="center" wrapText="1"/>
    </xf>
    <xf numFmtId="0" fontId="16" fillId="19" borderId="65" xfId="0" applyFont="1" applyFill="1" applyBorder="1" applyAlignment="1">
      <alignment horizontal="center" vertical="center" wrapText="1"/>
    </xf>
    <xf numFmtId="0" fontId="16" fillId="19" borderId="47" xfId="0" applyFont="1" applyFill="1" applyBorder="1" applyAlignment="1">
      <alignment horizontal="center" vertical="center" wrapText="1"/>
    </xf>
    <xf numFmtId="0" fontId="16" fillId="19" borderId="69" xfId="0" applyFont="1" applyFill="1" applyBorder="1" applyAlignment="1">
      <alignment horizontal="center" vertical="center" wrapText="1"/>
    </xf>
    <xf numFmtId="0" fontId="16" fillId="18" borderId="47" xfId="0" applyFont="1" applyFill="1" applyBorder="1" applyAlignment="1">
      <alignment horizontal="center" vertical="center" wrapText="1"/>
    </xf>
    <xf numFmtId="0" fontId="10" fillId="12" borderId="66" xfId="0" applyFont="1" applyFill="1" applyBorder="1" applyAlignment="1">
      <alignment horizontal="center" vertical="center" wrapText="1"/>
    </xf>
    <xf numFmtId="11" fontId="34" fillId="22" borderId="0" xfId="0" applyNumberFormat="1" applyFont="1" applyFill="1" applyBorder="1" applyAlignment="1">
      <alignment horizontal="center" vertical="center" wrapText="1"/>
    </xf>
    <xf numFmtId="0" fontId="16" fillId="17" borderId="67" xfId="0" applyFont="1" applyFill="1" applyBorder="1" applyAlignment="1">
      <alignment horizontal="center" vertical="center" wrapText="1"/>
    </xf>
    <xf numFmtId="0" fontId="16" fillId="17" borderId="68" xfId="0" applyFont="1" applyFill="1" applyBorder="1" applyAlignment="1">
      <alignment horizontal="center" vertical="center" wrapText="1"/>
    </xf>
    <xf numFmtId="0" fontId="16" fillId="17" borderId="71" xfId="0" applyFont="1" applyFill="1" applyBorder="1" applyAlignment="1">
      <alignment horizontal="center" vertical="center" wrapText="1"/>
    </xf>
    <xf numFmtId="0" fontId="16" fillId="18" borderId="65" xfId="0" applyFont="1" applyFill="1" applyBorder="1" applyAlignment="1">
      <alignment horizontal="center" vertical="center" wrapText="1"/>
    </xf>
    <xf numFmtId="0" fontId="16" fillId="18" borderId="69" xfId="0" applyFont="1" applyFill="1" applyBorder="1" applyAlignment="1">
      <alignment horizontal="center" vertical="center" wrapText="1"/>
    </xf>
    <xf numFmtId="0" fontId="16" fillId="18" borderId="66" xfId="0" applyFont="1" applyFill="1" applyBorder="1" applyAlignment="1">
      <alignment horizontal="center" vertical="center" wrapText="1"/>
    </xf>
    <xf numFmtId="0" fontId="16" fillId="18" borderId="0" xfId="0" applyFont="1" applyFill="1" applyBorder="1" applyAlignment="1">
      <alignment horizontal="center" vertical="center" wrapText="1"/>
    </xf>
    <xf numFmtId="0" fontId="16" fillId="18" borderId="70" xfId="0" applyFont="1" applyFill="1" applyBorder="1" applyAlignment="1">
      <alignment horizontal="center" vertical="center" wrapText="1"/>
    </xf>
    <xf numFmtId="0" fontId="16" fillId="18" borderId="67" xfId="0" applyFont="1" applyFill="1" applyBorder="1" applyAlignment="1">
      <alignment horizontal="center" vertical="center" wrapText="1"/>
    </xf>
    <xf numFmtId="0" fontId="16" fillId="18" borderId="68" xfId="0" applyFont="1" applyFill="1" applyBorder="1" applyAlignment="1">
      <alignment horizontal="center" vertical="center" wrapText="1"/>
    </xf>
    <xf numFmtId="0" fontId="16" fillId="18" borderId="71" xfId="0" applyFont="1" applyFill="1" applyBorder="1" applyAlignment="1">
      <alignment horizontal="center" vertical="center" wrapText="1"/>
    </xf>
    <xf numFmtId="0" fontId="16" fillId="17" borderId="66" xfId="0" applyFont="1" applyFill="1" applyBorder="1" applyAlignment="1">
      <alignment horizontal="center" vertical="center" wrapText="1"/>
    </xf>
    <xf numFmtId="0" fontId="16" fillId="17" borderId="0" xfId="0" applyFont="1" applyFill="1" applyBorder="1" applyAlignment="1">
      <alignment horizontal="center" vertical="center" wrapText="1"/>
    </xf>
    <xf numFmtId="0" fontId="16" fillId="17" borderId="70" xfId="0" applyFont="1" applyFill="1" applyBorder="1" applyAlignment="1">
      <alignment horizontal="center" vertical="center" wrapText="1"/>
    </xf>
    <xf numFmtId="0" fontId="16" fillId="17" borderId="65" xfId="0" applyFont="1" applyFill="1" applyBorder="1" applyAlignment="1">
      <alignment horizontal="center" vertical="center" wrapText="1"/>
    </xf>
    <xf numFmtId="0" fontId="16" fillId="17" borderId="47" xfId="0" applyFont="1" applyFill="1" applyBorder="1" applyAlignment="1">
      <alignment horizontal="center" vertical="center" wrapText="1"/>
    </xf>
    <xf numFmtId="0" fontId="16" fillId="17" borderId="69" xfId="0" applyFont="1" applyFill="1" applyBorder="1" applyAlignment="1">
      <alignment horizontal="center" vertical="center" wrapText="1"/>
    </xf>
    <xf numFmtId="11" fontId="24" fillId="9" borderId="34" xfId="0" applyNumberFormat="1" applyFont="1" applyFill="1" applyBorder="1" applyAlignment="1">
      <alignment horizontal="center" wrapText="1"/>
    </xf>
    <xf numFmtId="11" fontId="24" fillId="9" borderId="2" xfId="0" applyNumberFormat="1" applyFont="1" applyFill="1" applyBorder="1" applyAlignment="1">
      <alignment horizontal="center" wrapText="1"/>
    </xf>
    <xf numFmtId="11" fontId="24" fillId="9" borderId="35" xfId="0" applyNumberFormat="1" applyFont="1" applyFill="1" applyBorder="1" applyAlignment="1">
      <alignment horizontal="center" wrapText="1"/>
    </xf>
    <xf numFmtId="12" fontId="32" fillId="9" borderId="34" xfId="0" applyNumberFormat="1" applyFont="1" applyFill="1" applyBorder="1" applyAlignment="1">
      <alignment horizontal="center" vertical="center" wrapText="1"/>
    </xf>
    <xf numFmtId="12" fontId="25" fillId="9" borderId="2" xfId="0" applyNumberFormat="1" applyFont="1" applyFill="1" applyBorder="1" applyAlignment="1">
      <alignment horizontal="center" vertical="center" wrapText="1"/>
    </xf>
    <xf numFmtId="12" fontId="25" fillId="9" borderId="35" xfId="0" applyNumberFormat="1" applyFont="1" applyFill="1" applyBorder="1" applyAlignment="1">
      <alignment horizontal="center" vertical="center" wrapText="1"/>
    </xf>
    <xf numFmtId="0" fontId="24" fillId="9" borderId="0" xfId="0" applyFont="1" applyFill="1" applyAlignment="1">
      <alignment horizontal="center"/>
    </xf>
    <xf numFmtId="12" fontId="33" fillId="9" borderId="49" xfId="0" applyNumberFormat="1" applyFont="1" applyFill="1" applyBorder="1" applyAlignment="1">
      <alignment horizontal="center" vertical="center" wrapText="1"/>
    </xf>
    <xf numFmtId="12" fontId="33" fillId="9" borderId="51" xfId="0" applyNumberFormat="1" applyFont="1" applyFill="1" applyBorder="1" applyAlignment="1">
      <alignment horizontal="center" vertical="center" wrapText="1"/>
    </xf>
    <xf numFmtId="12" fontId="33" fillId="9" borderId="48" xfId="0" applyNumberFormat="1" applyFont="1" applyFill="1" applyBorder="1" applyAlignment="1">
      <alignment horizontal="center" vertical="center" wrapText="1"/>
    </xf>
    <xf numFmtId="0" fontId="10" fillId="21" borderId="89" xfId="0" applyFont="1" applyFill="1" applyBorder="1" applyAlignment="1">
      <alignment horizontal="center" vertical="center" wrapText="1"/>
    </xf>
    <xf numFmtId="0" fontId="10" fillId="21" borderId="90" xfId="0" applyFont="1" applyFill="1" applyBorder="1" applyAlignment="1">
      <alignment horizontal="center" vertical="center" wrapText="1"/>
    </xf>
    <xf numFmtId="0" fontId="10" fillId="21" borderId="91" xfId="0" applyFont="1" applyFill="1" applyBorder="1" applyAlignment="1">
      <alignment horizontal="center" vertical="center" wrapText="1"/>
    </xf>
    <xf numFmtId="0" fontId="10" fillId="28" borderId="65" xfId="0" applyFont="1" applyFill="1" applyBorder="1" applyAlignment="1">
      <alignment horizontal="center" vertical="center" wrapText="1"/>
    </xf>
    <xf numFmtId="0" fontId="10" fillId="28" borderId="47" xfId="0" applyFont="1" applyFill="1" applyBorder="1" applyAlignment="1">
      <alignment horizontal="center" vertical="center" wrapText="1"/>
    </xf>
    <xf numFmtId="0" fontId="10" fillId="28" borderId="69" xfId="0" applyFont="1" applyFill="1" applyBorder="1" applyAlignment="1">
      <alignment horizontal="center" vertical="center" wrapText="1"/>
    </xf>
    <xf numFmtId="11" fontId="43" fillId="5" borderId="66" xfId="0" applyNumberFormat="1" applyFont="1" applyFill="1" applyBorder="1" applyAlignment="1">
      <alignment horizontal="center" vertical="center" wrapText="1"/>
    </xf>
    <xf numFmtId="11" fontId="43" fillId="5" borderId="0" xfId="0" applyNumberFormat="1" applyFont="1" applyFill="1" applyBorder="1" applyAlignment="1">
      <alignment horizontal="center" vertical="center" wrapText="1"/>
    </xf>
    <xf numFmtId="11" fontId="43" fillId="5" borderId="68" xfId="0" applyNumberFormat="1" applyFont="1" applyFill="1" applyBorder="1" applyAlignment="1">
      <alignment horizontal="center" vertical="center" wrapText="1"/>
    </xf>
    <xf numFmtId="11" fontId="43" fillId="5" borderId="70" xfId="0" applyNumberFormat="1" applyFont="1" applyFill="1" applyBorder="1" applyAlignment="1">
      <alignment horizontal="center" vertical="center" wrapText="1"/>
    </xf>
    <xf numFmtId="0" fontId="10" fillId="28" borderId="89" xfId="0" applyFont="1" applyFill="1" applyBorder="1" applyAlignment="1">
      <alignment horizontal="center" vertical="center" wrapText="1"/>
    </xf>
    <xf numFmtId="0" fontId="10" fillId="28" borderId="90" xfId="0" applyFont="1" applyFill="1" applyBorder="1" applyAlignment="1">
      <alignment horizontal="center" vertical="center" wrapText="1"/>
    </xf>
    <xf numFmtId="0" fontId="10" fillId="28" borderId="91" xfId="0" applyFont="1" applyFill="1" applyBorder="1" applyAlignment="1">
      <alignment horizontal="center" vertical="center" wrapText="1"/>
    </xf>
    <xf numFmtId="0" fontId="10" fillId="34" borderId="2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72" xfId="0" applyFont="1" applyFill="1" applyBorder="1" applyAlignment="1">
      <alignment horizontal="center" vertical="center" wrapText="1"/>
    </xf>
    <xf numFmtId="0" fontId="10" fillId="34" borderId="46" xfId="0" applyFont="1" applyFill="1" applyBorder="1" applyAlignment="1">
      <alignment horizontal="center" vertical="center" wrapText="1"/>
    </xf>
    <xf numFmtId="11" fontId="10" fillId="33" borderId="88" xfId="0" applyNumberFormat="1" applyFont="1" applyFill="1" applyBorder="1" applyAlignment="1">
      <alignment horizontal="center" vertical="center" wrapText="1"/>
    </xf>
    <xf numFmtId="11" fontId="10" fillId="33" borderId="46" xfId="0" applyNumberFormat="1" applyFont="1" applyFill="1" applyBorder="1" applyAlignment="1">
      <alignment horizontal="center" vertical="center" wrapText="1"/>
    </xf>
    <xf numFmtId="0" fontId="10" fillId="35" borderId="65" xfId="0" applyFont="1" applyFill="1" applyBorder="1" applyAlignment="1">
      <alignment horizontal="center" vertical="center" wrapText="1"/>
    </xf>
    <xf numFmtId="0" fontId="10" fillId="35" borderId="47" xfId="0" applyFont="1" applyFill="1" applyBorder="1" applyAlignment="1">
      <alignment horizontal="center" vertical="center" wrapText="1"/>
    </xf>
    <xf numFmtId="0" fontId="10" fillId="35" borderId="69" xfId="0" applyFont="1" applyFill="1" applyBorder="1" applyAlignment="1">
      <alignment horizontal="center" vertical="center" wrapText="1"/>
    </xf>
    <xf numFmtId="0" fontId="10" fillId="35" borderId="76" xfId="0" applyFont="1" applyFill="1" applyBorder="1" applyAlignment="1">
      <alignment horizontal="center" vertical="center" wrapText="1"/>
    </xf>
    <xf numFmtId="0" fontId="10" fillId="35" borderId="77" xfId="0" applyFont="1" applyFill="1" applyBorder="1" applyAlignment="1">
      <alignment horizontal="center" vertical="center" wrapText="1"/>
    </xf>
    <xf numFmtId="0" fontId="10" fillId="35" borderId="78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11" fontId="10" fillId="9" borderId="34" xfId="0" applyNumberFormat="1" applyFont="1" applyFill="1" applyBorder="1" applyAlignment="1">
      <alignment horizontal="center" wrapText="1"/>
    </xf>
    <xf numFmtId="11" fontId="10" fillId="9" borderId="2" xfId="0" applyNumberFormat="1" applyFont="1" applyFill="1" applyBorder="1" applyAlignment="1">
      <alignment horizontal="center"/>
    </xf>
    <xf numFmtId="11" fontId="10" fillId="9" borderId="2" xfId="0" applyNumberFormat="1" applyFont="1" applyFill="1" applyBorder="1" applyAlignment="1">
      <alignment horizontal="center" wrapText="1"/>
    </xf>
    <xf numFmtId="0" fontId="54" fillId="36" borderId="0" xfId="0" applyFont="1" applyFill="1" applyAlignment="1">
      <alignment horizontal="center" vertical="center" wrapText="1"/>
    </xf>
    <xf numFmtId="0" fontId="16" fillId="36" borderId="0" xfId="0" applyFont="1" applyFill="1" applyAlignment="1">
      <alignment horizontal="center" vertical="center" wrapText="1"/>
    </xf>
    <xf numFmtId="11" fontId="39" fillId="26" borderId="34" xfId="0" applyNumberFormat="1" applyFont="1" applyFill="1" applyBorder="1" applyAlignment="1">
      <alignment horizontal="center" vertical="center" wrapText="1"/>
    </xf>
    <xf numFmtId="11" fontId="38" fillId="26" borderId="2" xfId="0" applyNumberFormat="1" applyFont="1" applyFill="1" applyBorder="1" applyAlignment="1">
      <alignment horizontal="center" vertical="center" wrapText="1"/>
    </xf>
    <xf numFmtId="11" fontId="38" fillId="26" borderId="35" xfId="0" applyNumberFormat="1" applyFont="1" applyFill="1" applyBorder="1" applyAlignment="1">
      <alignment horizontal="center" vertical="center" wrapText="1"/>
    </xf>
    <xf numFmtId="11" fontId="38" fillId="26" borderId="36" xfId="0" applyNumberFormat="1" applyFont="1" applyFill="1" applyBorder="1" applyAlignment="1">
      <alignment horizontal="center" vertical="center" wrapText="1"/>
    </xf>
    <xf numFmtId="11" fontId="38" fillId="26" borderId="0" xfId="0" applyNumberFormat="1" applyFont="1" applyFill="1" applyBorder="1" applyAlignment="1">
      <alignment horizontal="center" vertical="center" wrapText="1"/>
    </xf>
    <xf numFmtId="11" fontId="38" fillId="26" borderId="37" xfId="0" applyNumberFormat="1" applyFont="1" applyFill="1" applyBorder="1" applyAlignment="1">
      <alignment horizontal="center" vertical="center" wrapText="1"/>
    </xf>
    <xf numFmtId="11" fontId="38" fillId="26" borderId="38" xfId="0" applyNumberFormat="1" applyFont="1" applyFill="1" applyBorder="1" applyAlignment="1">
      <alignment horizontal="center" vertical="center" wrapText="1"/>
    </xf>
    <xf numFmtId="11" fontId="38" fillId="26" borderId="3" xfId="0" applyNumberFormat="1" applyFont="1" applyFill="1" applyBorder="1" applyAlignment="1">
      <alignment horizontal="center" vertical="center" wrapText="1"/>
    </xf>
    <xf numFmtId="11" fontId="38" fillId="26" borderId="39" xfId="0" applyNumberFormat="1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6" fontId="16" fillId="9" borderId="34" xfId="0" applyNumberFormat="1" applyFont="1" applyFill="1" applyBorder="1" applyAlignment="1">
      <alignment horizontal="center"/>
    </xf>
    <xf numFmtId="16" fontId="16" fillId="9" borderId="2" xfId="0" applyNumberFormat="1" applyFont="1" applyFill="1" applyBorder="1" applyAlignment="1">
      <alignment horizontal="center"/>
    </xf>
    <xf numFmtId="11" fontId="16" fillId="9" borderId="2" xfId="0" applyNumberFormat="1" applyFont="1" applyFill="1" applyBorder="1" applyAlignment="1">
      <alignment horizontal="center"/>
    </xf>
    <xf numFmtId="11" fontId="16" fillId="9" borderId="34" xfId="0" applyNumberFormat="1" applyFont="1" applyFill="1" applyBorder="1" applyAlignment="1">
      <alignment horizontal="center"/>
    </xf>
    <xf numFmtId="11" fontId="16" fillId="9" borderId="35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53A8C3FF-C026-49CA-9DC3-62FB68D3097F}"/>
  </cellStyles>
  <dxfs count="0"/>
  <tableStyles count="0" defaultTableStyle="TableStyleMedium2" defaultPivotStyle="PivotStyleLight16"/>
  <colors>
    <mruColors>
      <color rgb="FF62AF73"/>
      <color rgb="FFFA7E74"/>
      <color rgb="FFFFAF99"/>
      <color rgb="FF91F6FF"/>
      <color rgb="FF68E3FF"/>
      <color rgb="FFCC99FF"/>
      <color rgb="FFE58177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laine Lonnemann" id="{B86E4C35-2C95-6847-8D8C-882638D01BD3}" userId="S::elonnemann@usa.edu::f0d2965a-5090-4092-b6a1-0e3ea1e86914" providerId="AD"/>
  <person displayName="Pongor, Madeline" id="{57067FB8-9BFB-43B2-9264-981C157BC93F}" userId="S::mpongor@deloitte.com::dba9686e-20ef-4b7e-95bc-c8d6b04333c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1" dT="2020-06-04T20:18:51.27" personId="{57067FB8-9BFB-43B2-9264-981C157BC93F}" id="{09620DFB-4259-4E5C-8602-9CC0561604B4}">
    <text>Alternative option: offer assessments on other days?</text>
  </threadedComment>
</ThreadedComments>
</file>

<file path=xl/threadedComments/threadedComment10.xml><?xml version="1.0" encoding="utf-8"?>
<ThreadedComments xmlns="http://schemas.microsoft.com/office/spreadsheetml/2018/threadedcomments" xmlns:x="http://schemas.openxmlformats.org/spreadsheetml/2006/main">
  <threadedComment ref="K2" dT="2020-08-04T19:18:11.51" personId="{B86E4C35-2C95-6847-8D8C-882638D01BD3}" id="{050D2466-6A1F-1E40-AAAA-7FA59D3FA7CF}">
    <text xml:space="preserve">hopital beds in 303a and b, 203, 204b elonnemann@usa.edu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W24" dT="2020-06-03T20:55:35.99" personId="{57067FB8-9BFB-43B2-9264-981C157BC93F}" id="{5FD22335-3D90-49E7-AD9B-211671003202}">
    <text>Deloitte to review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W24" dT="2020-06-03T20:55:35.99" personId="{57067FB8-9BFB-43B2-9264-981C157BC93F}" id="{DA489920-1A14-440A-83C0-7521DEFF6CB6}">
    <text>Deloitte to review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W24" dT="2020-06-03T20:55:35.99" personId="{57067FB8-9BFB-43B2-9264-981C157BC93F}" id="{6E2D7328-AAE8-4EB0-9F2A-F8BE8B62149F}">
    <text>Deloitte to review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W24" dT="2020-06-03T20:55:35.99" personId="{57067FB8-9BFB-43B2-9264-981C157BC93F}" id="{79EA1BD5-86F8-4DA4-AA73-B2E526FD6081}">
    <text>Deloitte to review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W24" dT="2020-06-03T20:55:35.99" personId="{57067FB8-9BFB-43B2-9264-981C157BC93F}" id="{1567D71A-6650-493F-8DE1-A4AFEB802393}">
    <text>Deloitte to review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W24" dT="2020-06-03T20:55:35.99" personId="{57067FB8-9BFB-43B2-9264-981C157BC93F}" id="{B8252EE9-D8EF-42FC-B06E-318AA2F6FA11}">
    <text>Deloitte to review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N4" dT="2020-08-04T19:18:11.51" personId="{B86E4C35-2C95-6847-8D8C-882638D01BD3}" id="{41F290FC-C2FD-8541-8638-4B2C29091458}">
    <text xml:space="preserve">hopital beds in 303a and b, 203, 204b elonnemann@usa.edu
</text>
  </threadedComment>
  <threadedComment ref="AF4" dT="2020-08-04T19:18:11.51" personId="{B86E4C35-2C95-6847-8D8C-882638D01BD3}" id="{C2CCB4EE-ABD8-3947-91AA-E1BAB329D0BD}">
    <text xml:space="preserve">hopital beds in 303a and b, 203, 204b elonnemann@usa.edu
</text>
  </threadedComment>
  <threadedComment ref="AN4" dT="2020-08-04T19:18:11.51" personId="{B86E4C35-2C95-6847-8D8C-882638D01BD3}" id="{BBF22BE7-A50B-BF44-B7FB-A285D4AD20E4}">
    <text xml:space="preserve">hopital beds in 303a and b, 203, 204b elonnemann@usa.edu
</text>
  </threadedComment>
  <threadedComment ref="AU4" dT="2020-08-04T19:18:11.51" personId="{B86E4C35-2C95-6847-8D8C-882638D01BD3}" id="{196248E3-CBB1-2F4D-8D28-7216524EF7CE}">
    <text xml:space="preserve">hopital beds in 303a and b, 203, 204b elonnemann@usa.edu
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O2" dT="2020-08-04T19:18:11.51" personId="{B86E4C35-2C95-6847-8D8C-882638D01BD3}" id="{FCFF77A4-C7F8-1246-98BB-01B434C35526}">
    <text xml:space="preserve">hopital beds in 303a and b, 203, 204b elonnemann@usa.edu
</text>
  </threadedComment>
  <threadedComment ref="AC2" dT="2020-08-04T19:18:11.51" personId="{B86E4C35-2C95-6847-8D8C-882638D01BD3}" id="{E2A25C45-79A5-A140-9450-2CCB1335F4BE}">
    <text xml:space="preserve">hopital beds in 303a and b, 203, 204b elonnemann@usa.edu
</text>
  </threadedComment>
  <threadedComment ref="AN2" dT="2020-08-04T19:18:11.51" personId="{B86E4C35-2C95-6847-8D8C-882638D01BD3}" id="{9D38FD8E-1AFD-446A-A048-18A53DFE7397}">
    <text xml:space="preserve">hopital beds in 303a and b, 203, 204b elonnemann@usa.edu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8.xml"/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9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9.xml"/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0.xml"/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1EDEA-D046-4176-B979-60AEB48DCF23}">
  <sheetPr>
    <tabColor theme="9" tint="-0.499984740745262"/>
  </sheetPr>
  <dimension ref="A1:T19"/>
  <sheetViews>
    <sheetView zoomScale="60" zoomScaleNormal="6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baseColWidth="10" defaultColWidth="8.83203125" defaultRowHeight="15" x14ac:dyDescent="0.2"/>
  <cols>
    <col min="1" max="1" width="10.5" bestFit="1" customWidth="1"/>
    <col min="2" max="2" width="11.5" hidden="1" customWidth="1"/>
    <col min="3" max="3" width="10.1640625" bestFit="1" customWidth="1"/>
    <col min="4" max="4" width="10.83203125" bestFit="1" customWidth="1"/>
    <col min="5" max="5" width="50.83203125" bestFit="1" customWidth="1"/>
    <col min="6" max="6" width="13.1640625" bestFit="1" customWidth="1"/>
    <col min="7" max="7" width="16.5" bestFit="1" customWidth="1"/>
    <col min="8" max="8" width="14.83203125" bestFit="1" customWidth="1"/>
    <col min="9" max="9" width="11.5" bestFit="1" customWidth="1"/>
    <col min="10" max="10" width="11.5" customWidth="1"/>
    <col min="11" max="12" width="14.5" customWidth="1"/>
    <col min="13" max="14" width="19.5" customWidth="1"/>
    <col min="15" max="15" width="18.83203125" customWidth="1"/>
    <col min="16" max="16" width="19.5" customWidth="1"/>
    <col min="17" max="17" width="19.1640625" customWidth="1"/>
    <col min="18" max="18" width="19.5" customWidth="1"/>
    <col min="19" max="19" width="20.5" customWidth="1"/>
    <col min="20" max="20" width="28.5" customWidth="1"/>
  </cols>
  <sheetData>
    <row r="1" spans="1:20" ht="64" x14ac:dyDescent="0.2">
      <c r="A1" s="111" t="s">
        <v>0</v>
      </c>
      <c r="B1" s="111" t="s">
        <v>1</v>
      </c>
      <c r="C1" s="111" t="s">
        <v>2</v>
      </c>
      <c r="D1" s="111" t="s">
        <v>3</v>
      </c>
      <c r="E1" s="111" t="s">
        <v>4</v>
      </c>
      <c r="F1" s="111" t="s">
        <v>5</v>
      </c>
      <c r="G1" s="111" t="s">
        <v>6</v>
      </c>
      <c r="H1" s="102" t="s">
        <v>7</v>
      </c>
      <c r="I1" s="102" t="s">
        <v>8</v>
      </c>
      <c r="J1" s="102" t="s">
        <v>9</v>
      </c>
      <c r="K1" s="102" t="s">
        <v>10</v>
      </c>
      <c r="L1" s="102" t="s">
        <v>11</v>
      </c>
      <c r="M1" s="123" t="s">
        <v>12</v>
      </c>
      <c r="N1" s="123" t="s">
        <v>13</v>
      </c>
      <c r="O1" s="123" t="s">
        <v>14</v>
      </c>
      <c r="P1" s="123" t="s">
        <v>15</v>
      </c>
      <c r="Q1" s="123" t="s">
        <v>16</v>
      </c>
      <c r="R1" s="123" t="s">
        <v>17</v>
      </c>
      <c r="S1" s="123" t="s">
        <v>18</v>
      </c>
      <c r="T1" s="123" t="s">
        <v>19</v>
      </c>
    </row>
    <row r="2" spans="1:20" ht="32" x14ac:dyDescent="0.2">
      <c r="A2" s="93" t="s">
        <v>20</v>
      </c>
      <c r="B2" s="93">
        <v>1</v>
      </c>
      <c r="C2" s="93">
        <v>2</v>
      </c>
      <c r="D2" s="93" t="s">
        <v>21</v>
      </c>
      <c r="E2" s="93" t="s">
        <v>22</v>
      </c>
      <c r="F2" s="108">
        <v>8</v>
      </c>
      <c r="G2" s="108">
        <v>0.5</v>
      </c>
      <c r="H2" s="93">
        <v>67</v>
      </c>
      <c r="I2" s="93">
        <f>ROUNDUP(H2/9, 0)</f>
        <v>8</v>
      </c>
      <c r="J2" s="81"/>
      <c r="K2" s="81">
        <v>4</v>
      </c>
      <c r="L2" s="81">
        <v>6</v>
      </c>
      <c r="M2" s="123" t="s">
        <v>23</v>
      </c>
      <c r="N2" s="123" t="s">
        <v>23</v>
      </c>
      <c r="O2" s="123" t="s">
        <v>24</v>
      </c>
      <c r="P2" s="123" t="s">
        <v>24</v>
      </c>
      <c r="Q2" s="158">
        <f>((H2/K2)*(G2*60))/60</f>
        <v>8.375</v>
      </c>
      <c r="R2" s="159">
        <f>((H2/L2)*(G2*60))/60</f>
        <v>5.583333333333333</v>
      </c>
      <c r="S2" s="156"/>
      <c r="T2" s="156"/>
    </row>
    <row r="3" spans="1:20" ht="32" x14ac:dyDescent="0.2">
      <c r="A3" s="93" t="s">
        <v>20</v>
      </c>
      <c r="B3" s="93">
        <v>2</v>
      </c>
      <c r="C3" s="93">
        <v>3</v>
      </c>
      <c r="D3" s="93" t="s">
        <v>21</v>
      </c>
      <c r="E3" s="93" t="s">
        <v>25</v>
      </c>
      <c r="F3" s="93">
        <v>6</v>
      </c>
      <c r="G3" s="93">
        <v>0.25</v>
      </c>
      <c r="H3" s="93">
        <v>64</v>
      </c>
      <c r="I3" s="93">
        <f t="shared" ref="I3:I19" si="0">ROUNDUP(H3/9, 0)</f>
        <v>8</v>
      </c>
      <c r="J3" s="81"/>
      <c r="K3" s="81">
        <v>4</v>
      </c>
      <c r="L3" s="81">
        <v>6</v>
      </c>
      <c r="M3" s="123" t="s">
        <v>26</v>
      </c>
      <c r="N3" s="123" t="s">
        <v>26</v>
      </c>
      <c r="O3" s="123" t="s">
        <v>27</v>
      </c>
      <c r="P3" s="123" t="s">
        <v>27</v>
      </c>
      <c r="Q3" s="158">
        <f t="shared" ref="Q3:Q19" si="1">((H3/K3)*(G3*60))/60</f>
        <v>4</v>
      </c>
      <c r="R3" s="159">
        <f t="shared" ref="R3:R19" si="2">((H3/L3)*(G3*60))/60</f>
        <v>2.6666666666666665</v>
      </c>
      <c r="S3" s="156"/>
      <c r="T3" s="156"/>
    </row>
    <row r="4" spans="1:20" ht="32" x14ac:dyDescent="0.2">
      <c r="A4" s="93" t="s">
        <v>20</v>
      </c>
      <c r="B4" s="93">
        <v>4</v>
      </c>
      <c r="C4" s="93">
        <v>5</v>
      </c>
      <c r="D4" s="93" t="s">
        <v>21</v>
      </c>
      <c r="E4" s="93" t="s">
        <v>28</v>
      </c>
      <c r="F4" s="108">
        <v>4</v>
      </c>
      <c r="G4" s="108">
        <v>0.25</v>
      </c>
      <c r="H4" s="93">
        <v>67</v>
      </c>
      <c r="I4" s="93">
        <f t="shared" si="0"/>
        <v>8</v>
      </c>
      <c r="J4" s="81"/>
      <c r="K4" s="81">
        <v>4</v>
      </c>
      <c r="L4" s="81">
        <v>6</v>
      </c>
      <c r="M4" s="123" t="s">
        <v>29</v>
      </c>
      <c r="N4" s="123" t="s">
        <v>29</v>
      </c>
      <c r="O4" s="123" t="s">
        <v>30</v>
      </c>
      <c r="P4" s="123" t="s">
        <v>30</v>
      </c>
      <c r="Q4" s="158">
        <f t="shared" si="1"/>
        <v>4.1875</v>
      </c>
      <c r="R4" s="159">
        <f t="shared" si="2"/>
        <v>2.7916666666666665</v>
      </c>
      <c r="S4" s="156"/>
      <c r="T4" s="156"/>
    </row>
    <row r="5" spans="1:20" ht="32" x14ac:dyDescent="0.2">
      <c r="A5" s="93" t="s">
        <v>20</v>
      </c>
      <c r="B5" s="93">
        <v>4</v>
      </c>
      <c r="C5" s="93">
        <v>5</v>
      </c>
      <c r="D5" s="93" t="s">
        <v>21</v>
      </c>
      <c r="E5" s="93" t="s">
        <v>31</v>
      </c>
      <c r="F5" s="108">
        <v>8</v>
      </c>
      <c r="G5" s="108">
        <v>1</v>
      </c>
      <c r="H5" s="93">
        <v>67</v>
      </c>
      <c r="I5" s="93">
        <f t="shared" si="0"/>
        <v>8</v>
      </c>
      <c r="J5" s="81"/>
      <c r="K5" s="81">
        <v>4</v>
      </c>
      <c r="L5" s="81">
        <v>6</v>
      </c>
      <c r="M5" s="123" t="s">
        <v>29</v>
      </c>
      <c r="N5" s="123" t="s">
        <v>29</v>
      </c>
      <c r="O5" s="123" t="s">
        <v>30</v>
      </c>
      <c r="P5" s="123" t="s">
        <v>30</v>
      </c>
      <c r="Q5" s="158">
        <f t="shared" si="1"/>
        <v>16.75</v>
      </c>
      <c r="R5" s="159">
        <f t="shared" si="2"/>
        <v>11.166666666666666</v>
      </c>
      <c r="S5" s="156"/>
      <c r="T5" s="156"/>
    </row>
    <row r="6" spans="1:20" ht="61" customHeight="1" x14ac:dyDescent="0.2">
      <c r="A6" s="93" t="s">
        <v>20</v>
      </c>
      <c r="B6" s="93">
        <v>7</v>
      </c>
      <c r="C6" s="93">
        <v>8</v>
      </c>
      <c r="D6" s="93" t="s">
        <v>32</v>
      </c>
      <c r="E6" s="93" t="s">
        <v>28</v>
      </c>
      <c r="F6" s="108">
        <v>4</v>
      </c>
      <c r="G6" s="108">
        <v>0.25</v>
      </c>
      <c r="H6" s="93">
        <v>69</v>
      </c>
      <c r="I6" s="93">
        <f t="shared" si="0"/>
        <v>8</v>
      </c>
      <c r="J6" s="93"/>
      <c r="K6" s="93"/>
      <c r="L6" s="93"/>
      <c r="M6" s="156"/>
      <c r="N6" s="156"/>
      <c r="O6" s="156"/>
      <c r="P6" s="156"/>
      <c r="Q6" s="156"/>
      <c r="R6" s="156"/>
      <c r="S6" s="123" t="s">
        <v>33</v>
      </c>
      <c r="T6" s="157" t="s">
        <v>34</v>
      </c>
    </row>
    <row r="7" spans="1:20" ht="32" x14ac:dyDescent="0.2">
      <c r="A7" s="93" t="s">
        <v>35</v>
      </c>
      <c r="B7" s="93">
        <v>1</v>
      </c>
      <c r="C7" s="93">
        <v>2</v>
      </c>
      <c r="D7" s="93" t="s">
        <v>21</v>
      </c>
      <c r="E7" s="93" t="s">
        <v>22</v>
      </c>
      <c r="F7" s="108">
        <v>8</v>
      </c>
      <c r="G7" s="108">
        <v>0.5</v>
      </c>
      <c r="H7" s="155">
        <v>50</v>
      </c>
      <c r="I7" s="93">
        <f t="shared" si="0"/>
        <v>6</v>
      </c>
      <c r="J7" s="81"/>
      <c r="K7" s="81">
        <v>4</v>
      </c>
      <c r="L7" s="81">
        <v>6</v>
      </c>
      <c r="M7" s="123" t="s">
        <v>36</v>
      </c>
      <c r="N7" s="123" t="s">
        <v>36</v>
      </c>
      <c r="O7" s="123" t="s">
        <v>37</v>
      </c>
      <c r="P7" s="123" t="s">
        <v>38</v>
      </c>
      <c r="Q7" s="158">
        <f t="shared" si="1"/>
        <v>6.25</v>
      </c>
      <c r="R7" s="159">
        <f t="shared" si="2"/>
        <v>4.166666666666667</v>
      </c>
      <c r="S7" s="156"/>
      <c r="T7" s="156"/>
    </row>
    <row r="8" spans="1:20" ht="32" x14ac:dyDescent="0.2">
      <c r="A8" s="93" t="s">
        <v>35</v>
      </c>
      <c r="B8" s="93">
        <v>2</v>
      </c>
      <c r="C8" s="93">
        <v>3</v>
      </c>
      <c r="D8" s="93" t="s">
        <v>21</v>
      </c>
      <c r="E8" s="93" t="s">
        <v>25</v>
      </c>
      <c r="F8" s="93">
        <v>6</v>
      </c>
      <c r="G8" s="93">
        <v>0.25</v>
      </c>
      <c r="H8" s="93">
        <v>54</v>
      </c>
      <c r="I8" s="93">
        <f t="shared" si="0"/>
        <v>6</v>
      </c>
      <c r="J8" s="81"/>
      <c r="K8" s="81">
        <v>4</v>
      </c>
      <c r="L8" s="81">
        <v>6</v>
      </c>
      <c r="M8" s="123" t="s">
        <v>39</v>
      </c>
      <c r="N8" s="123" t="s">
        <v>39</v>
      </c>
      <c r="O8" s="123" t="s">
        <v>40</v>
      </c>
      <c r="P8" s="123" t="s">
        <v>41</v>
      </c>
      <c r="Q8" s="158">
        <f t="shared" si="1"/>
        <v>3.375</v>
      </c>
      <c r="R8" s="159">
        <f t="shared" si="2"/>
        <v>2.25</v>
      </c>
      <c r="S8" s="156"/>
      <c r="T8" s="156"/>
    </row>
    <row r="9" spans="1:20" ht="32" x14ac:dyDescent="0.2">
      <c r="A9" s="93" t="s">
        <v>35</v>
      </c>
      <c r="B9" s="93">
        <v>4</v>
      </c>
      <c r="C9" s="93">
        <v>5</v>
      </c>
      <c r="D9" s="93" t="s">
        <v>21</v>
      </c>
      <c r="E9" s="93" t="s">
        <v>28</v>
      </c>
      <c r="F9" s="108">
        <v>4</v>
      </c>
      <c r="G9" s="108">
        <v>0.25</v>
      </c>
      <c r="H9" s="93">
        <v>52</v>
      </c>
      <c r="I9" s="93">
        <f t="shared" si="0"/>
        <v>6</v>
      </c>
      <c r="J9" s="81"/>
      <c r="K9" s="81">
        <v>4</v>
      </c>
      <c r="L9" s="81">
        <v>6</v>
      </c>
      <c r="M9" s="123" t="s">
        <v>42</v>
      </c>
      <c r="N9" s="123" t="s">
        <v>42</v>
      </c>
      <c r="O9" s="123" t="s">
        <v>43</v>
      </c>
      <c r="P9" s="123" t="s">
        <v>44</v>
      </c>
      <c r="Q9" s="158">
        <f t="shared" si="1"/>
        <v>3.25</v>
      </c>
      <c r="R9" s="159">
        <f t="shared" si="2"/>
        <v>2.1666666666666665</v>
      </c>
      <c r="S9" s="156"/>
      <c r="T9" s="156"/>
    </row>
    <row r="10" spans="1:20" ht="32" x14ac:dyDescent="0.2">
      <c r="A10" s="93" t="s">
        <v>35</v>
      </c>
      <c r="B10" s="93">
        <v>4</v>
      </c>
      <c r="C10" s="93">
        <v>5</v>
      </c>
      <c r="D10" s="93" t="s">
        <v>21</v>
      </c>
      <c r="E10" s="93" t="s">
        <v>31</v>
      </c>
      <c r="F10" s="108">
        <v>8</v>
      </c>
      <c r="G10" s="108">
        <v>1</v>
      </c>
      <c r="H10" s="93">
        <v>52</v>
      </c>
      <c r="I10" s="93">
        <f t="shared" si="0"/>
        <v>6</v>
      </c>
      <c r="J10" s="81"/>
      <c r="K10" s="81">
        <v>4</v>
      </c>
      <c r="L10" s="81">
        <v>6</v>
      </c>
      <c r="M10" s="123" t="s">
        <v>45</v>
      </c>
      <c r="N10" s="123" t="s">
        <v>45</v>
      </c>
      <c r="O10" s="123" t="s">
        <v>46</v>
      </c>
      <c r="P10" s="123" t="s">
        <v>47</v>
      </c>
      <c r="Q10" s="158">
        <f t="shared" si="1"/>
        <v>13</v>
      </c>
      <c r="R10" s="159">
        <f t="shared" si="2"/>
        <v>8.6666666666666661</v>
      </c>
      <c r="S10" s="156"/>
      <c r="T10" s="156"/>
    </row>
    <row r="11" spans="1:20" ht="32" x14ac:dyDescent="0.2">
      <c r="A11" s="93" t="s">
        <v>48</v>
      </c>
      <c r="B11" s="93">
        <v>1</v>
      </c>
      <c r="C11" s="93">
        <v>2</v>
      </c>
      <c r="D11" s="93" t="s">
        <v>21</v>
      </c>
      <c r="E11" s="93" t="s">
        <v>22</v>
      </c>
      <c r="F11" s="108">
        <v>8</v>
      </c>
      <c r="G11" s="108">
        <v>0.5</v>
      </c>
      <c r="H11" s="93">
        <v>50</v>
      </c>
      <c r="I11" s="93">
        <f t="shared" si="0"/>
        <v>6</v>
      </c>
      <c r="J11" s="81"/>
      <c r="K11" s="81">
        <v>4</v>
      </c>
      <c r="L11" s="81">
        <v>6</v>
      </c>
      <c r="M11" s="123" t="s">
        <v>49</v>
      </c>
      <c r="N11" s="123" t="s">
        <v>49</v>
      </c>
      <c r="O11" s="123" t="s">
        <v>50</v>
      </c>
      <c r="P11" s="123" t="s">
        <v>51</v>
      </c>
      <c r="Q11" s="158">
        <f t="shared" si="1"/>
        <v>6.25</v>
      </c>
      <c r="R11" s="159">
        <f t="shared" si="2"/>
        <v>4.166666666666667</v>
      </c>
      <c r="S11" s="156"/>
      <c r="T11" s="156"/>
    </row>
    <row r="12" spans="1:20" ht="32" x14ac:dyDescent="0.2">
      <c r="A12" s="93" t="s">
        <v>48</v>
      </c>
      <c r="B12" s="93">
        <v>2</v>
      </c>
      <c r="C12" s="93">
        <v>3</v>
      </c>
      <c r="D12" s="93" t="s">
        <v>21</v>
      </c>
      <c r="E12" s="93" t="s">
        <v>25</v>
      </c>
      <c r="F12" s="93">
        <v>6</v>
      </c>
      <c r="G12" s="93">
        <v>0.25</v>
      </c>
      <c r="H12" s="93">
        <v>56</v>
      </c>
      <c r="I12" s="93">
        <f t="shared" si="0"/>
        <v>7</v>
      </c>
      <c r="J12" s="81"/>
      <c r="K12" s="81">
        <v>4</v>
      </c>
      <c r="L12" s="81">
        <v>6</v>
      </c>
      <c r="M12" s="123" t="s">
        <v>52</v>
      </c>
      <c r="N12" s="123" t="s">
        <v>52</v>
      </c>
      <c r="O12" s="123" t="s">
        <v>53</v>
      </c>
      <c r="P12" s="123" t="s">
        <v>54</v>
      </c>
      <c r="Q12" s="158">
        <f t="shared" si="1"/>
        <v>3.5</v>
      </c>
      <c r="R12" s="159">
        <f t="shared" si="2"/>
        <v>2.3333333333333335</v>
      </c>
      <c r="S12" s="156"/>
      <c r="T12" s="156"/>
    </row>
    <row r="13" spans="1:20" ht="32" x14ac:dyDescent="0.2">
      <c r="A13" s="93" t="s">
        <v>48</v>
      </c>
      <c r="B13" s="93">
        <v>4</v>
      </c>
      <c r="C13" s="93">
        <v>5</v>
      </c>
      <c r="D13" s="93" t="s">
        <v>21</v>
      </c>
      <c r="E13" s="93" t="s">
        <v>28</v>
      </c>
      <c r="F13" s="108">
        <v>4</v>
      </c>
      <c r="G13" s="108">
        <v>0.25</v>
      </c>
      <c r="H13" s="93">
        <v>53</v>
      </c>
      <c r="I13" s="93">
        <f t="shared" si="0"/>
        <v>6</v>
      </c>
      <c r="J13" s="81"/>
      <c r="K13" s="81">
        <v>4</v>
      </c>
      <c r="L13" s="81">
        <v>6</v>
      </c>
      <c r="M13" s="123" t="s">
        <v>55</v>
      </c>
      <c r="N13" s="123" t="s">
        <v>55</v>
      </c>
      <c r="O13" s="123" t="s">
        <v>56</v>
      </c>
      <c r="P13" s="123" t="s">
        <v>57</v>
      </c>
      <c r="Q13" s="158">
        <f t="shared" si="1"/>
        <v>3.3125</v>
      </c>
      <c r="R13" s="159">
        <f t="shared" si="2"/>
        <v>2.2083333333333335</v>
      </c>
      <c r="S13" s="156"/>
      <c r="T13" s="156"/>
    </row>
    <row r="14" spans="1:20" ht="32" x14ac:dyDescent="0.2">
      <c r="A14" s="93" t="s">
        <v>48</v>
      </c>
      <c r="B14" s="93">
        <v>4</v>
      </c>
      <c r="C14" s="93">
        <v>5</v>
      </c>
      <c r="D14" s="93" t="s">
        <v>21</v>
      </c>
      <c r="E14" s="93" t="s">
        <v>31</v>
      </c>
      <c r="F14" s="108">
        <v>8</v>
      </c>
      <c r="G14" s="108">
        <v>1</v>
      </c>
      <c r="H14" s="93">
        <v>53</v>
      </c>
      <c r="I14" s="93">
        <f t="shared" si="0"/>
        <v>6</v>
      </c>
      <c r="J14" s="81"/>
      <c r="K14" s="81">
        <v>4</v>
      </c>
      <c r="L14" s="81">
        <v>6</v>
      </c>
      <c r="M14" s="123" t="s">
        <v>58</v>
      </c>
      <c r="N14" s="123" t="s">
        <v>58</v>
      </c>
      <c r="O14" s="123" t="s">
        <v>59</v>
      </c>
      <c r="P14" s="123" t="s">
        <v>60</v>
      </c>
      <c r="Q14" s="158">
        <f t="shared" si="1"/>
        <v>13.25</v>
      </c>
      <c r="R14" s="159">
        <f t="shared" si="2"/>
        <v>8.8333333333333339</v>
      </c>
      <c r="S14" s="156"/>
      <c r="T14" s="156"/>
    </row>
    <row r="15" spans="1:20" ht="64" x14ac:dyDescent="0.2">
      <c r="A15" s="93" t="s">
        <v>48</v>
      </c>
      <c r="B15" s="93">
        <v>7</v>
      </c>
      <c r="C15" s="93">
        <v>8</v>
      </c>
      <c r="D15" s="93" t="s">
        <v>32</v>
      </c>
      <c r="E15" s="93" t="s">
        <v>28</v>
      </c>
      <c r="F15" s="108">
        <v>4</v>
      </c>
      <c r="G15" s="108">
        <v>0.25</v>
      </c>
      <c r="H15" s="93">
        <v>68</v>
      </c>
      <c r="I15" s="93">
        <f t="shared" si="0"/>
        <v>8</v>
      </c>
      <c r="J15" s="93"/>
      <c r="K15" s="93"/>
      <c r="L15" s="93"/>
      <c r="M15" s="156"/>
      <c r="N15" s="156"/>
      <c r="O15" s="156"/>
      <c r="P15" s="156"/>
      <c r="Q15" s="156"/>
      <c r="R15" s="156"/>
      <c r="S15" s="123" t="s">
        <v>33</v>
      </c>
      <c r="T15" s="157" t="s">
        <v>61</v>
      </c>
    </row>
    <row r="16" spans="1:20" ht="32" x14ac:dyDescent="0.2">
      <c r="A16" s="93" t="s">
        <v>62</v>
      </c>
      <c r="B16" s="93">
        <v>1</v>
      </c>
      <c r="C16" s="93">
        <v>2</v>
      </c>
      <c r="D16" s="93" t="s">
        <v>21</v>
      </c>
      <c r="E16" s="93" t="s">
        <v>22</v>
      </c>
      <c r="F16" s="108">
        <v>8</v>
      </c>
      <c r="G16" s="108">
        <v>0.5</v>
      </c>
      <c r="H16" s="93">
        <v>59</v>
      </c>
      <c r="I16" s="93">
        <f t="shared" si="0"/>
        <v>7</v>
      </c>
      <c r="J16" s="81"/>
      <c r="K16" s="81">
        <v>4</v>
      </c>
      <c r="L16" s="81">
        <v>6</v>
      </c>
      <c r="M16" s="123" t="s">
        <v>63</v>
      </c>
      <c r="N16" s="123" t="s">
        <v>63</v>
      </c>
      <c r="O16" s="123" t="s">
        <v>64</v>
      </c>
      <c r="P16" s="123" t="s">
        <v>65</v>
      </c>
      <c r="Q16" s="158">
        <f t="shared" si="1"/>
        <v>7.375</v>
      </c>
      <c r="R16" s="159">
        <f t="shared" si="2"/>
        <v>4.916666666666667</v>
      </c>
      <c r="S16" s="156"/>
      <c r="T16" s="156"/>
    </row>
    <row r="17" spans="1:20" ht="32" x14ac:dyDescent="0.2">
      <c r="A17" s="93" t="s">
        <v>62</v>
      </c>
      <c r="B17" s="93">
        <v>2</v>
      </c>
      <c r="C17" s="93">
        <v>3</v>
      </c>
      <c r="D17" s="93" t="s">
        <v>21</v>
      </c>
      <c r="E17" s="93" t="s">
        <v>25</v>
      </c>
      <c r="F17" s="93">
        <v>6</v>
      </c>
      <c r="G17" s="93">
        <v>0.25</v>
      </c>
      <c r="H17" s="93">
        <v>69</v>
      </c>
      <c r="I17" s="93">
        <f t="shared" si="0"/>
        <v>8</v>
      </c>
      <c r="J17" s="81"/>
      <c r="K17" s="81">
        <v>4</v>
      </c>
      <c r="L17" s="81">
        <v>6</v>
      </c>
      <c r="M17" s="123" t="s">
        <v>66</v>
      </c>
      <c r="N17" s="123" t="s">
        <v>66</v>
      </c>
      <c r="O17" s="123" t="s">
        <v>67</v>
      </c>
      <c r="P17" s="123" t="s">
        <v>67</v>
      </c>
      <c r="Q17" s="158">
        <f t="shared" si="1"/>
        <v>4.3125</v>
      </c>
      <c r="R17" s="159">
        <f t="shared" si="2"/>
        <v>2.875</v>
      </c>
      <c r="S17" s="156"/>
      <c r="T17" s="156"/>
    </row>
    <row r="18" spans="1:20" ht="32" x14ac:dyDescent="0.2">
      <c r="A18" s="93" t="s">
        <v>62</v>
      </c>
      <c r="B18" s="93">
        <v>4</v>
      </c>
      <c r="C18" s="93">
        <v>5</v>
      </c>
      <c r="D18" s="93" t="s">
        <v>21</v>
      </c>
      <c r="E18" s="93" t="s">
        <v>28</v>
      </c>
      <c r="F18" s="108">
        <v>4</v>
      </c>
      <c r="G18" s="108">
        <v>0.25</v>
      </c>
      <c r="H18" s="93">
        <v>62</v>
      </c>
      <c r="I18" s="93">
        <f t="shared" si="0"/>
        <v>7</v>
      </c>
      <c r="J18" s="81"/>
      <c r="K18" s="81">
        <v>4</v>
      </c>
      <c r="L18" s="81">
        <v>6</v>
      </c>
      <c r="M18" s="123" t="s">
        <v>68</v>
      </c>
      <c r="N18" s="123" t="s">
        <v>68</v>
      </c>
      <c r="O18" s="123" t="s">
        <v>69</v>
      </c>
      <c r="P18" s="123" t="s">
        <v>70</v>
      </c>
      <c r="Q18" s="158">
        <f t="shared" si="1"/>
        <v>3.875</v>
      </c>
      <c r="R18" s="159">
        <f t="shared" si="2"/>
        <v>2.5833333333333335</v>
      </c>
      <c r="S18" s="156"/>
      <c r="T18" s="156"/>
    </row>
    <row r="19" spans="1:20" ht="32" x14ac:dyDescent="0.2">
      <c r="A19" s="93" t="s">
        <v>62</v>
      </c>
      <c r="B19" s="93">
        <v>4</v>
      </c>
      <c r="C19" s="93">
        <v>5</v>
      </c>
      <c r="D19" s="93" t="s">
        <v>21</v>
      </c>
      <c r="E19" s="93" t="s">
        <v>31</v>
      </c>
      <c r="F19" s="108">
        <v>8</v>
      </c>
      <c r="G19" s="108">
        <v>1</v>
      </c>
      <c r="H19" s="93">
        <v>62</v>
      </c>
      <c r="I19" s="93">
        <f t="shared" si="0"/>
        <v>7</v>
      </c>
      <c r="J19" s="81"/>
      <c r="K19" s="81">
        <v>4</v>
      </c>
      <c r="L19" s="81">
        <v>6</v>
      </c>
      <c r="M19" s="123" t="s">
        <v>71</v>
      </c>
      <c r="N19" s="123" t="s">
        <v>71</v>
      </c>
      <c r="O19" s="123" t="s">
        <v>72</v>
      </c>
      <c r="P19" s="123" t="s">
        <v>73</v>
      </c>
      <c r="Q19" s="158">
        <f t="shared" si="1"/>
        <v>15.5</v>
      </c>
      <c r="R19" s="159">
        <f t="shared" si="2"/>
        <v>10.333333333333334</v>
      </c>
      <c r="S19" s="156"/>
      <c r="T19" s="156"/>
    </row>
  </sheetData>
  <autoFilter ref="A1:H19" xr:uid="{BD135C56-3C8D-436D-AA1A-5C98EA7687FE}">
    <sortState xmlns:xlrd2="http://schemas.microsoft.com/office/spreadsheetml/2017/richdata2" ref="A2:H19">
      <sortCondition ref="A1"/>
    </sortState>
  </autoFilter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57DF6-BD8E-4B31-8B19-5F613B64C5EC}">
  <sheetPr codeName="Sheet1"/>
  <dimension ref="A1:AY41"/>
  <sheetViews>
    <sheetView topLeftCell="A7" zoomScale="70" zoomScaleNormal="70" workbookViewId="0">
      <selection activeCell="A2" sqref="A2"/>
    </sheetView>
  </sheetViews>
  <sheetFormatPr baseColWidth="10" defaultColWidth="8.83203125" defaultRowHeight="15" x14ac:dyDescent="0.2"/>
  <cols>
    <col min="1" max="1" width="17.5" style="1" customWidth="1"/>
    <col min="2" max="10" width="10.5" customWidth="1"/>
    <col min="11" max="45" width="10.83203125" customWidth="1"/>
  </cols>
  <sheetData>
    <row r="1" spans="1:51" x14ac:dyDescent="0.2">
      <c r="K1" s="932" t="s">
        <v>431</v>
      </c>
      <c r="L1" s="932"/>
      <c r="M1" s="932"/>
      <c r="N1" s="932"/>
      <c r="O1" s="932"/>
      <c r="P1" s="932" t="s">
        <v>432</v>
      </c>
      <c r="Q1" s="932"/>
      <c r="R1" s="52"/>
      <c r="S1" s="52"/>
      <c r="T1" s="52"/>
      <c r="U1" s="52"/>
      <c r="V1" s="52"/>
      <c r="W1" s="52"/>
      <c r="X1" s="52"/>
      <c r="AM1" s="927" t="s">
        <v>433</v>
      </c>
      <c r="AN1" s="927"/>
      <c r="AO1" s="927"/>
      <c r="AP1" s="927"/>
      <c r="AQ1" s="927"/>
      <c r="AR1" s="927"/>
      <c r="AS1" s="927"/>
    </row>
    <row r="2" spans="1:51" ht="16" thickBot="1" x14ac:dyDescent="0.25">
      <c r="A2" s="2" t="s">
        <v>385</v>
      </c>
      <c r="B2" s="2"/>
      <c r="C2" s="2" t="s">
        <v>386</v>
      </c>
      <c r="D2" s="9">
        <v>44018</v>
      </c>
      <c r="E2" s="9">
        <f>D2+1</f>
        <v>44019</v>
      </c>
      <c r="F2" s="9">
        <f t="shared" ref="F2:AS2" si="0">E2+1</f>
        <v>44020</v>
      </c>
      <c r="G2" s="9">
        <f t="shared" si="0"/>
        <v>44021</v>
      </c>
      <c r="H2" s="9">
        <f t="shared" si="0"/>
        <v>44022</v>
      </c>
      <c r="I2" s="10">
        <f t="shared" si="0"/>
        <v>44023</v>
      </c>
      <c r="J2" s="10">
        <f t="shared" si="0"/>
        <v>44024</v>
      </c>
      <c r="K2" s="53">
        <f t="shared" si="0"/>
        <v>44025</v>
      </c>
      <c r="L2" s="53">
        <f t="shared" si="0"/>
        <v>44026</v>
      </c>
      <c r="M2" s="53">
        <f t="shared" si="0"/>
        <v>44027</v>
      </c>
      <c r="N2" s="53">
        <f t="shared" si="0"/>
        <v>44028</v>
      </c>
      <c r="O2" s="53">
        <f t="shared" si="0"/>
        <v>44029</v>
      </c>
      <c r="P2" s="54">
        <f t="shared" si="0"/>
        <v>44030</v>
      </c>
      <c r="Q2" s="54">
        <f t="shared" si="0"/>
        <v>44031</v>
      </c>
      <c r="R2" s="53">
        <f t="shared" si="0"/>
        <v>44032</v>
      </c>
      <c r="S2" s="53">
        <f t="shared" si="0"/>
        <v>44033</v>
      </c>
      <c r="T2" s="53">
        <f t="shared" si="0"/>
        <v>44034</v>
      </c>
      <c r="U2" s="53">
        <f t="shared" si="0"/>
        <v>44035</v>
      </c>
      <c r="V2" s="53">
        <f t="shared" si="0"/>
        <v>44036</v>
      </c>
      <c r="W2" s="54">
        <f t="shared" si="0"/>
        <v>44037</v>
      </c>
      <c r="X2" s="54">
        <f t="shared" si="0"/>
        <v>44038</v>
      </c>
      <c r="Y2" s="9">
        <f t="shared" si="0"/>
        <v>44039</v>
      </c>
      <c r="Z2" s="9">
        <f t="shared" si="0"/>
        <v>44040</v>
      </c>
      <c r="AA2" s="9">
        <f t="shared" si="0"/>
        <v>44041</v>
      </c>
      <c r="AB2" s="9">
        <f t="shared" si="0"/>
        <v>44042</v>
      </c>
      <c r="AC2" s="9">
        <f t="shared" si="0"/>
        <v>44043</v>
      </c>
      <c r="AD2" s="10">
        <f t="shared" si="0"/>
        <v>44044</v>
      </c>
      <c r="AE2" s="10">
        <f t="shared" si="0"/>
        <v>44045</v>
      </c>
      <c r="AF2" s="9">
        <f t="shared" si="0"/>
        <v>44046</v>
      </c>
      <c r="AG2" s="9">
        <f t="shared" si="0"/>
        <v>44047</v>
      </c>
      <c r="AH2" s="9">
        <f t="shared" si="0"/>
        <v>44048</v>
      </c>
      <c r="AI2" s="9">
        <f t="shared" si="0"/>
        <v>44049</v>
      </c>
      <c r="AJ2" s="9">
        <f t="shared" si="0"/>
        <v>44050</v>
      </c>
      <c r="AK2" s="10">
        <f t="shared" si="0"/>
        <v>44051</v>
      </c>
      <c r="AL2" s="10">
        <f t="shared" si="0"/>
        <v>44052</v>
      </c>
      <c r="AM2" s="9">
        <f t="shared" si="0"/>
        <v>44053</v>
      </c>
      <c r="AN2" s="9">
        <f t="shared" si="0"/>
        <v>44054</v>
      </c>
      <c r="AO2" s="9">
        <f t="shared" si="0"/>
        <v>44055</v>
      </c>
      <c r="AP2" s="9">
        <f t="shared" si="0"/>
        <v>44056</v>
      </c>
      <c r="AQ2" s="9">
        <f t="shared" si="0"/>
        <v>44057</v>
      </c>
      <c r="AR2" s="10">
        <f t="shared" si="0"/>
        <v>44058</v>
      </c>
      <c r="AS2" s="10">
        <f t="shared" si="0"/>
        <v>44059</v>
      </c>
    </row>
    <row r="3" spans="1:51" s="3" customFormat="1" ht="27" customHeight="1" x14ac:dyDescent="0.2">
      <c r="A3" s="49" t="s">
        <v>434</v>
      </c>
      <c r="B3" s="12" t="s">
        <v>389</v>
      </c>
      <c r="C3" s="13">
        <v>16</v>
      </c>
      <c r="D3" s="14"/>
      <c r="E3" s="14"/>
      <c r="F3" s="14"/>
      <c r="G3" s="14"/>
      <c r="H3" s="14"/>
      <c r="I3" s="14"/>
      <c r="J3" s="14"/>
      <c r="K3" s="46" t="s">
        <v>435</v>
      </c>
      <c r="L3" s="46" t="s">
        <v>435</v>
      </c>
      <c r="M3" s="46" t="s">
        <v>435</v>
      </c>
      <c r="N3" s="46" t="s">
        <v>435</v>
      </c>
      <c r="O3" s="46" t="s">
        <v>435</v>
      </c>
      <c r="P3" s="928" t="s">
        <v>120</v>
      </c>
      <c r="Q3" s="56"/>
      <c r="R3" s="928" t="s">
        <v>120</v>
      </c>
      <c r="S3" s="928" t="s">
        <v>120</v>
      </c>
      <c r="T3" s="928" t="s">
        <v>120</v>
      </c>
      <c r="U3" s="930" t="s">
        <v>138</v>
      </c>
      <c r="V3" s="930" t="s">
        <v>138</v>
      </c>
      <c r="W3" s="55" t="s">
        <v>133</v>
      </c>
      <c r="X3" s="928" t="s">
        <v>120</v>
      </c>
      <c r="Y3" s="930" t="s">
        <v>138</v>
      </c>
      <c r="Z3" s="930" t="s">
        <v>138</v>
      </c>
      <c r="AA3" s="35"/>
      <c r="AB3" s="35"/>
      <c r="AC3" s="15"/>
      <c r="AD3" s="928" t="s">
        <v>120</v>
      </c>
      <c r="AE3" s="56"/>
      <c r="AF3" s="928" t="s">
        <v>188</v>
      </c>
      <c r="AG3" s="928" t="s">
        <v>188</v>
      </c>
      <c r="AH3" s="928" t="s">
        <v>188</v>
      </c>
      <c r="AI3" s="928" t="s">
        <v>188</v>
      </c>
      <c r="AJ3" s="928" t="s">
        <v>188</v>
      </c>
      <c r="AK3" s="55" t="s">
        <v>133</v>
      </c>
      <c r="AL3" s="928" t="s">
        <v>120</v>
      </c>
      <c r="AM3" s="35" t="s">
        <v>436</v>
      </c>
      <c r="AN3" s="35" t="s">
        <v>436</v>
      </c>
      <c r="AO3" s="35" t="s">
        <v>436</v>
      </c>
      <c r="AP3" s="35" t="s">
        <v>436</v>
      </c>
      <c r="AQ3" s="35" t="s">
        <v>436</v>
      </c>
      <c r="AR3" s="35" t="s">
        <v>437</v>
      </c>
      <c r="AS3" s="35" t="s">
        <v>438</v>
      </c>
      <c r="AT3" s="16"/>
      <c r="AU3" s="16"/>
      <c r="AV3" s="16"/>
      <c r="AW3" s="16"/>
      <c r="AX3" s="16"/>
      <c r="AY3" s="16"/>
    </row>
    <row r="4" spans="1:51" s="4" customFormat="1" ht="27" customHeight="1" thickBot="1" x14ac:dyDescent="0.25">
      <c r="A4" s="50" t="s">
        <v>434</v>
      </c>
      <c r="B4" s="17" t="s">
        <v>390</v>
      </c>
      <c r="C4" s="18">
        <v>16</v>
      </c>
      <c r="D4" s="19"/>
      <c r="E4" s="19"/>
      <c r="F4" s="19"/>
      <c r="G4" s="19"/>
      <c r="H4" s="19"/>
      <c r="I4" s="19"/>
      <c r="J4" s="19"/>
      <c r="K4" s="48" t="s">
        <v>130</v>
      </c>
      <c r="L4" s="48" t="s">
        <v>130</v>
      </c>
      <c r="M4" s="48" t="s">
        <v>130</v>
      </c>
      <c r="N4" s="48" t="s">
        <v>130</v>
      </c>
      <c r="O4" s="48" t="s">
        <v>130</v>
      </c>
      <c r="P4" s="929"/>
      <c r="Q4" s="55" t="s">
        <v>133</v>
      </c>
      <c r="R4" s="929"/>
      <c r="S4" s="929"/>
      <c r="T4" s="929"/>
      <c r="U4" s="931"/>
      <c r="V4" s="931"/>
      <c r="W4" s="57"/>
      <c r="X4" s="929"/>
      <c r="Y4" s="931"/>
      <c r="Z4" s="931"/>
      <c r="AA4" s="48"/>
      <c r="AB4" s="48"/>
      <c r="AC4" s="20"/>
      <c r="AD4" s="929"/>
      <c r="AE4" s="55" t="s">
        <v>133</v>
      </c>
      <c r="AF4" s="929"/>
      <c r="AG4" s="929"/>
      <c r="AH4" s="929"/>
      <c r="AI4" s="929"/>
      <c r="AJ4" s="929"/>
      <c r="AK4" s="57"/>
      <c r="AL4" s="929"/>
      <c r="AM4" s="48" t="s">
        <v>439</v>
      </c>
      <c r="AN4" s="48" t="s">
        <v>439</v>
      </c>
      <c r="AO4" s="48" t="s">
        <v>439</v>
      </c>
      <c r="AP4" s="48" t="s">
        <v>439</v>
      </c>
      <c r="AQ4" s="48" t="s">
        <v>439</v>
      </c>
      <c r="AR4" s="48" t="s">
        <v>440</v>
      </c>
      <c r="AS4" s="48" t="s">
        <v>441</v>
      </c>
      <c r="AT4" s="21"/>
      <c r="AU4" s="21"/>
      <c r="AV4" s="21"/>
      <c r="AW4" s="21"/>
      <c r="AX4" s="21"/>
      <c r="AY4" s="21"/>
    </row>
    <row r="5" spans="1:51" s="3" customFormat="1" ht="27" customHeight="1" x14ac:dyDescent="0.2">
      <c r="A5" s="49" t="s">
        <v>442</v>
      </c>
      <c r="B5" s="12" t="s">
        <v>389</v>
      </c>
      <c r="C5" s="13">
        <v>16</v>
      </c>
      <c r="D5" s="14"/>
      <c r="E5" s="14"/>
      <c r="F5" s="14"/>
      <c r="G5" s="14"/>
      <c r="H5" s="14"/>
      <c r="I5" s="14"/>
      <c r="J5" s="14"/>
      <c r="K5" s="46" t="s">
        <v>130</v>
      </c>
      <c r="L5" s="46" t="s">
        <v>130</v>
      </c>
      <c r="M5" s="46" t="s">
        <v>130</v>
      </c>
      <c r="N5" s="35"/>
      <c r="O5" s="35"/>
      <c r="P5" s="928" t="s">
        <v>138</v>
      </c>
      <c r="Q5" s="35"/>
      <c r="R5" s="930" t="s">
        <v>138</v>
      </c>
      <c r="S5" s="930" t="s">
        <v>138</v>
      </c>
      <c r="T5" s="930" t="s">
        <v>138</v>
      </c>
      <c r="U5" s="930"/>
      <c r="V5" s="930"/>
      <c r="W5" s="55" t="s">
        <v>145</v>
      </c>
      <c r="X5" s="928" t="s">
        <v>138</v>
      </c>
      <c r="Y5" s="55" t="s">
        <v>156</v>
      </c>
      <c r="Z5" s="55" t="s">
        <v>156</v>
      </c>
      <c r="AA5" s="55" t="s">
        <v>156</v>
      </c>
      <c r="AB5" s="55" t="s">
        <v>156</v>
      </c>
      <c r="AC5" s="55" t="s">
        <v>156</v>
      </c>
      <c r="AD5" s="928" t="s">
        <v>138</v>
      </c>
      <c r="AE5" s="35"/>
      <c r="AF5" s="35" t="s">
        <v>197</v>
      </c>
      <c r="AG5" s="35" t="s">
        <v>197</v>
      </c>
      <c r="AH5" s="35" t="s">
        <v>197</v>
      </c>
      <c r="AI5" s="35" t="s">
        <v>197</v>
      </c>
      <c r="AJ5" s="35" t="s">
        <v>197</v>
      </c>
      <c r="AK5" s="928" t="s">
        <v>159</v>
      </c>
      <c r="AL5" s="928" t="s">
        <v>159</v>
      </c>
      <c r="AM5" s="35" t="s">
        <v>439</v>
      </c>
      <c r="AN5" s="35" t="s">
        <v>439</v>
      </c>
      <c r="AO5" s="35" t="s">
        <v>443</v>
      </c>
      <c r="AP5" s="35" t="s">
        <v>443</v>
      </c>
      <c r="AQ5" s="35" t="s">
        <v>443</v>
      </c>
      <c r="AR5" s="35" t="s">
        <v>444</v>
      </c>
      <c r="AS5" s="35" t="s">
        <v>445</v>
      </c>
      <c r="AT5" s="16"/>
      <c r="AU5" s="16"/>
      <c r="AV5" s="16"/>
      <c r="AW5" s="16"/>
      <c r="AX5" s="16"/>
      <c r="AY5" s="16"/>
    </row>
    <row r="6" spans="1:51" s="4" customFormat="1" ht="27" customHeight="1" thickBot="1" x14ac:dyDescent="0.25">
      <c r="A6" s="50" t="s">
        <v>442</v>
      </c>
      <c r="B6" s="17" t="s">
        <v>390</v>
      </c>
      <c r="C6" s="18">
        <v>16</v>
      </c>
      <c r="D6" s="19"/>
      <c r="E6" s="19"/>
      <c r="F6" s="19"/>
      <c r="G6" s="19"/>
      <c r="H6" s="19"/>
      <c r="I6" s="19"/>
      <c r="J6" s="19"/>
      <c r="K6" s="48" t="s">
        <v>435</v>
      </c>
      <c r="L6" s="48" t="s">
        <v>435</v>
      </c>
      <c r="M6" s="48" t="s">
        <v>435</v>
      </c>
      <c r="N6" s="48"/>
      <c r="O6" s="48"/>
      <c r="P6" s="929"/>
      <c r="Q6" s="55" t="s">
        <v>145</v>
      </c>
      <c r="R6" s="931"/>
      <c r="S6" s="931"/>
      <c r="T6" s="931"/>
      <c r="U6" s="931"/>
      <c r="V6" s="931"/>
      <c r="W6" s="48"/>
      <c r="X6" s="929"/>
      <c r="Y6" s="55" t="s">
        <v>156</v>
      </c>
      <c r="Z6" s="55" t="s">
        <v>156</v>
      </c>
      <c r="AA6" s="48"/>
      <c r="AB6" s="48"/>
      <c r="AC6" s="48"/>
      <c r="AD6" s="929"/>
      <c r="AE6" s="55" t="s">
        <v>145</v>
      </c>
      <c r="AF6" s="48" t="s">
        <v>199</v>
      </c>
      <c r="AG6" s="48" t="s">
        <v>199</v>
      </c>
      <c r="AH6" s="48" t="s">
        <v>199</v>
      </c>
      <c r="AI6" s="48" t="s">
        <v>199</v>
      </c>
      <c r="AJ6" s="48" t="s">
        <v>199</v>
      </c>
      <c r="AK6" s="929"/>
      <c r="AL6" s="929"/>
      <c r="AM6" s="48" t="s">
        <v>436</v>
      </c>
      <c r="AN6" s="48" t="s">
        <v>436</v>
      </c>
      <c r="AO6" s="48" t="s">
        <v>436</v>
      </c>
      <c r="AP6" s="48"/>
      <c r="AQ6" s="48"/>
      <c r="AR6" s="48" t="s">
        <v>446</v>
      </c>
      <c r="AS6" s="48"/>
      <c r="AT6" s="21"/>
      <c r="AU6" s="21"/>
      <c r="AV6" s="21"/>
      <c r="AW6" s="21"/>
      <c r="AX6" s="21"/>
      <c r="AY6" s="21"/>
    </row>
    <row r="7" spans="1:51" s="3" customFormat="1" ht="27" customHeight="1" x14ac:dyDescent="0.2">
      <c r="A7" s="49" t="s">
        <v>447</v>
      </c>
      <c r="B7" s="12" t="s">
        <v>389</v>
      </c>
      <c r="C7" s="13">
        <v>15</v>
      </c>
      <c r="D7" s="14"/>
      <c r="E7" s="14"/>
      <c r="F7" s="14"/>
      <c r="G7" s="14"/>
      <c r="H7" s="14"/>
      <c r="I7" s="14"/>
      <c r="J7" s="14"/>
      <c r="K7" s="928" t="s">
        <v>120</v>
      </c>
      <c r="L7" s="928" t="s">
        <v>120</v>
      </c>
      <c r="M7" s="928" t="s">
        <v>120</v>
      </c>
      <c r="N7" s="928" t="s">
        <v>120</v>
      </c>
      <c r="O7" s="928" t="s">
        <v>120</v>
      </c>
      <c r="P7" s="46"/>
      <c r="Q7" s="928" t="s">
        <v>159</v>
      </c>
      <c r="R7" s="46" t="s">
        <v>146</v>
      </c>
      <c r="S7" s="46" t="s">
        <v>146</v>
      </c>
      <c r="T7" s="46" t="s">
        <v>146</v>
      </c>
      <c r="U7" s="46" t="s">
        <v>146</v>
      </c>
      <c r="V7" s="46" t="s">
        <v>146</v>
      </c>
      <c r="W7" s="55" t="s">
        <v>156</v>
      </c>
      <c r="X7" s="55" t="s">
        <v>146</v>
      </c>
      <c r="Y7" s="928" t="s">
        <v>159</v>
      </c>
      <c r="Z7" s="928" t="s">
        <v>159</v>
      </c>
      <c r="AA7" s="928" t="s">
        <v>159</v>
      </c>
      <c r="AB7" s="928" t="s">
        <v>159</v>
      </c>
      <c r="AC7" s="928" t="s">
        <v>159</v>
      </c>
      <c r="AD7" s="55" t="s">
        <v>156</v>
      </c>
      <c r="AE7" s="55" t="s">
        <v>146</v>
      </c>
      <c r="AF7" s="928" t="s">
        <v>159</v>
      </c>
      <c r="AG7" s="928" t="s">
        <v>159</v>
      </c>
      <c r="AH7" s="15"/>
      <c r="AI7" s="15"/>
      <c r="AJ7" s="15"/>
      <c r="AK7" s="928" t="s">
        <v>188</v>
      </c>
      <c r="AL7" s="928" t="s">
        <v>188</v>
      </c>
      <c r="AM7" s="35" t="s">
        <v>448</v>
      </c>
      <c r="AN7" s="35" t="s">
        <v>448</v>
      </c>
      <c r="AO7" s="35" t="s">
        <v>448</v>
      </c>
      <c r="AP7" s="35" t="s">
        <v>448</v>
      </c>
      <c r="AQ7" s="35" t="s">
        <v>448</v>
      </c>
      <c r="AR7" s="35" t="s">
        <v>449</v>
      </c>
      <c r="AS7" s="35" t="s">
        <v>450</v>
      </c>
      <c r="AT7" s="16"/>
      <c r="AU7" s="16"/>
      <c r="AV7" s="16"/>
      <c r="AW7" s="16"/>
      <c r="AX7" s="16"/>
      <c r="AY7" s="16"/>
    </row>
    <row r="8" spans="1:51" s="4" customFormat="1" ht="27" customHeight="1" thickBot="1" x14ac:dyDescent="0.25">
      <c r="A8" s="50" t="s">
        <v>447</v>
      </c>
      <c r="B8" s="17" t="s">
        <v>390</v>
      </c>
      <c r="C8" s="18">
        <v>15</v>
      </c>
      <c r="D8" s="19"/>
      <c r="E8" s="19"/>
      <c r="F8" s="19"/>
      <c r="G8" s="19"/>
      <c r="H8" s="19"/>
      <c r="I8" s="19"/>
      <c r="J8" s="19"/>
      <c r="K8" s="929"/>
      <c r="L8" s="929"/>
      <c r="M8" s="929"/>
      <c r="N8" s="929"/>
      <c r="O8" s="929"/>
      <c r="P8" s="48"/>
      <c r="Q8" s="929"/>
      <c r="R8" s="48" t="s">
        <v>152</v>
      </c>
      <c r="S8" s="48" t="s">
        <v>152</v>
      </c>
      <c r="T8" s="48" t="s">
        <v>152</v>
      </c>
      <c r="U8" s="48" t="s">
        <v>152</v>
      </c>
      <c r="V8" s="48" t="s">
        <v>152</v>
      </c>
      <c r="W8" s="48"/>
      <c r="X8" s="48"/>
      <c r="Y8" s="929"/>
      <c r="Z8" s="929"/>
      <c r="AA8" s="929"/>
      <c r="AB8" s="929"/>
      <c r="AC8" s="929"/>
      <c r="AD8" s="55" t="s">
        <v>146</v>
      </c>
      <c r="AE8" s="48" t="s">
        <v>156</v>
      </c>
      <c r="AF8" s="929"/>
      <c r="AG8" s="929"/>
      <c r="AH8" s="20"/>
      <c r="AI8" s="20"/>
      <c r="AJ8" s="20"/>
      <c r="AK8" s="929"/>
      <c r="AL8" s="929"/>
      <c r="AM8" s="48" t="s">
        <v>451</v>
      </c>
      <c r="AN8" s="48" t="s">
        <v>451</v>
      </c>
      <c r="AO8" s="48" t="s">
        <v>451</v>
      </c>
      <c r="AP8" s="48" t="s">
        <v>451</v>
      </c>
      <c r="AQ8" s="48" t="s">
        <v>451</v>
      </c>
      <c r="AR8" s="48" t="s">
        <v>452</v>
      </c>
      <c r="AS8" s="48"/>
      <c r="AT8" s="21"/>
      <c r="AU8" s="21"/>
      <c r="AV8" s="21"/>
      <c r="AW8" s="21"/>
      <c r="AX8" s="21"/>
      <c r="AY8" s="21"/>
    </row>
    <row r="9" spans="1:51" s="3" customFormat="1" ht="27" customHeight="1" x14ac:dyDescent="0.2">
      <c r="A9" s="49" t="s">
        <v>453</v>
      </c>
      <c r="B9" s="12" t="s">
        <v>389</v>
      </c>
      <c r="C9" s="13">
        <v>15</v>
      </c>
      <c r="D9" s="14"/>
      <c r="E9" s="14"/>
      <c r="F9" s="14"/>
      <c r="G9" s="14"/>
      <c r="H9" s="14"/>
      <c r="I9" s="14"/>
      <c r="J9" s="51"/>
      <c r="K9" s="35" t="s">
        <v>133</v>
      </c>
      <c r="L9" s="35" t="s">
        <v>133</v>
      </c>
      <c r="M9" s="35" t="s">
        <v>133</v>
      </c>
      <c r="N9" s="35" t="s">
        <v>133</v>
      </c>
      <c r="O9" s="35" t="s">
        <v>133</v>
      </c>
      <c r="P9" s="46"/>
      <c r="Q9" s="35"/>
      <c r="R9" s="35" t="s">
        <v>152</v>
      </c>
      <c r="S9" s="35" t="s">
        <v>152</v>
      </c>
      <c r="T9" s="35" t="s">
        <v>152</v>
      </c>
      <c r="U9" s="47"/>
      <c r="V9" s="35"/>
      <c r="W9" s="928" t="s">
        <v>188</v>
      </c>
      <c r="X9" s="35" t="s">
        <v>197</v>
      </c>
      <c r="Y9" s="928" t="s">
        <v>170</v>
      </c>
      <c r="Z9" s="928" t="s">
        <v>170</v>
      </c>
      <c r="AA9" s="928" t="s">
        <v>170</v>
      </c>
      <c r="AB9" s="928" t="s">
        <v>170</v>
      </c>
      <c r="AC9" s="928" t="s">
        <v>170</v>
      </c>
      <c r="AD9" s="35" t="s">
        <v>197</v>
      </c>
      <c r="AE9" s="15"/>
      <c r="AF9" s="928" t="s">
        <v>170</v>
      </c>
      <c r="AG9" s="928" t="s">
        <v>170</v>
      </c>
      <c r="AH9" s="15"/>
      <c r="AI9" s="15"/>
      <c r="AJ9" s="15"/>
      <c r="AK9" s="15"/>
      <c r="AL9" s="35" t="s">
        <v>197</v>
      </c>
      <c r="AM9" s="35" t="s">
        <v>451</v>
      </c>
      <c r="AN9" s="35" t="s">
        <v>451</v>
      </c>
      <c r="AO9" s="35"/>
      <c r="AP9" s="35"/>
      <c r="AQ9" s="35"/>
      <c r="AR9" s="35" t="s">
        <v>454</v>
      </c>
      <c r="AS9" s="35" t="s">
        <v>455</v>
      </c>
      <c r="AT9" s="16"/>
      <c r="AU9" s="16"/>
      <c r="AV9" s="16"/>
      <c r="AW9" s="16"/>
      <c r="AX9" s="16"/>
      <c r="AY9" s="16"/>
    </row>
    <row r="10" spans="1:51" s="4" customFormat="1" ht="27" customHeight="1" thickBot="1" x14ac:dyDescent="0.25">
      <c r="A10" s="50" t="s">
        <v>453</v>
      </c>
      <c r="B10" s="17" t="s">
        <v>390</v>
      </c>
      <c r="C10" s="18">
        <v>15</v>
      </c>
      <c r="D10" s="19"/>
      <c r="E10" s="19"/>
      <c r="F10" s="19"/>
      <c r="G10" s="19"/>
      <c r="H10" s="19"/>
      <c r="I10" s="19"/>
      <c r="J10" s="19"/>
      <c r="K10" s="48" t="s">
        <v>145</v>
      </c>
      <c r="L10" s="48" t="s">
        <v>145</v>
      </c>
      <c r="M10" s="48" t="s">
        <v>145</v>
      </c>
      <c r="N10" s="48" t="s">
        <v>145</v>
      </c>
      <c r="O10" s="48" t="s">
        <v>145</v>
      </c>
      <c r="P10" s="48"/>
      <c r="Q10" s="48"/>
      <c r="R10" s="48" t="s">
        <v>146</v>
      </c>
      <c r="S10" s="48" t="s">
        <v>146</v>
      </c>
      <c r="T10" s="48"/>
      <c r="U10" s="48"/>
      <c r="V10" s="48"/>
      <c r="W10" s="929"/>
      <c r="X10" s="48" t="s">
        <v>199</v>
      </c>
      <c r="Y10" s="929"/>
      <c r="Z10" s="929"/>
      <c r="AA10" s="929"/>
      <c r="AB10" s="929"/>
      <c r="AC10" s="929"/>
      <c r="AD10" s="48" t="s">
        <v>199</v>
      </c>
      <c r="AE10" s="20"/>
      <c r="AF10" s="929"/>
      <c r="AG10" s="929"/>
      <c r="AH10" s="20"/>
      <c r="AI10" s="20"/>
      <c r="AJ10" s="20"/>
      <c r="AK10" s="20"/>
      <c r="AL10" s="48" t="s">
        <v>199</v>
      </c>
      <c r="AM10" s="48" t="s">
        <v>448</v>
      </c>
      <c r="AN10" s="48" t="s">
        <v>448</v>
      </c>
      <c r="AO10" s="48" t="s">
        <v>443</v>
      </c>
      <c r="AP10" s="48" t="s">
        <v>443</v>
      </c>
      <c r="AQ10" s="48" t="s">
        <v>443</v>
      </c>
      <c r="AR10" s="48" t="s">
        <v>456</v>
      </c>
      <c r="AS10" s="48"/>
      <c r="AT10" s="21"/>
      <c r="AU10" s="21"/>
      <c r="AV10" s="21"/>
      <c r="AW10" s="21"/>
      <c r="AX10" s="21"/>
      <c r="AY10" s="21"/>
    </row>
    <row r="11" spans="1:51" s="3" customFormat="1" ht="27" customHeight="1" x14ac:dyDescent="0.2">
      <c r="A11" s="49" t="s">
        <v>457</v>
      </c>
      <c r="B11" s="12" t="s">
        <v>389</v>
      </c>
      <c r="C11" s="13">
        <v>13</v>
      </c>
      <c r="D11" s="14"/>
      <c r="E11" s="14"/>
      <c r="F11" s="14"/>
      <c r="G11" s="14"/>
      <c r="H11" s="14"/>
      <c r="I11" s="14"/>
      <c r="J11" s="14"/>
      <c r="K11" s="35" t="s">
        <v>145</v>
      </c>
      <c r="L11" s="35" t="s">
        <v>145</v>
      </c>
      <c r="M11" s="35" t="s">
        <v>145</v>
      </c>
      <c r="N11" s="35"/>
      <c r="O11" s="35"/>
      <c r="P11" s="46"/>
      <c r="Q11" s="35"/>
      <c r="R11" s="47" t="s">
        <v>179</v>
      </c>
      <c r="S11" s="47" t="s">
        <v>179</v>
      </c>
      <c r="T11" s="47" t="s">
        <v>179</v>
      </c>
      <c r="U11" s="47"/>
      <c r="V11" s="35"/>
      <c r="W11" s="46"/>
      <c r="X11" s="46"/>
      <c r="Y11" s="35"/>
      <c r="Z11" s="35"/>
      <c r="AA11" s="35"/>
      <c r="AB11" s="928" t="s">
        <v>188</v>
      </c>
      <c r="AC11" s="928" t="s">
        <v>188</v>
      </c>
      <c r="AD11" s="15"/>
      <c r="AE11" s="15"/>
      <c r="AF11" s="15"/>
      <c r="AG11" s="15"/>
      <c r="AH11" s="15"/>
      <c r="AI11" s="15"/>
      <c r="AJ11" s="15"/>
      <c r="AK11" s="15"/>
      <c r="AL11" s="15"/>
      <c r="AM11" s="35"/>
      <c r="AN11" s="35" t="s">
        <v>443</v>
      </c>
      <c r="AO11" s="15"/>
      <c r="AP11" s="15"/>
      <c r="AQ11" s="15"/>
      <c r="AR11" s="35" t="s">
        <v>458</v>
      </c>
      <c r="AS11" s="15"/>
      <c r="AT11" s="16"/>
      <c r="AU11" s="16"/>
      <c r="AV11" s="16"/>
      <c r="AW11" s="16"/>
      <c r="AX11" s="16"/>
      <c r="AY11" s="16"/>
    </row>
    <row r="12" spans="1:51" s="4" customFormat="1" ht="27" customHeight="1" thickBot="1" x14ac:dyDescent="0.25">
      <c r="A12" s="50" t="s">
        <v>457</v>
      </c>
      <c r="B12" s="17" t="s">
        <v>390</v>
      </c>
      <c r="C12" s="18">
        <v>13</v>
      </c>
      <c r="D12" s="19"/>
      <c r="E12" s="19"/>
      <c r="F12" s="19"/>
      <c r="G12" s="19"/>
      <c r="H12" s="19"/>
      <c r="I12" s="19"/>
      <c r="J12" s="19"/>
      <c r="K12" s="48" t="s">
        <v>133</v>
      </c>
      <c r="L12" s="48" t="s">
        <v>133</v>
      </c>
      <c r="M12" s="48" t="s">
        <v>133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929"/>
      <c r="AC12" s="929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1"/>
      <c r="AU12" s="21"/>
      <c r="AV12" s="21"/>
      <c r="AW12" s="21"/>
      <c r="AX12" s="21"/>
      <c r="AY12" s="21"/>
    </row>
    <row r="13" spans="1:51" s="3" customFormat="1" ht="27" customHeight="1" x14ac:dyDescent="0.2">
      <c r="A13" s="91" t="s">
        <v>459</v>
      </c>
      <c r="B13" s="12" t="s">
        <v>389</v>
      </c>
      <c r="C13" s="13">
        <v>11</v>
      </c>
      <c r="D13" s="14"/>
      <c r="E13" s="14"/>
      <c r="F13" s="14"/>
      <c r="G13" s="14"/>
      <c r="H13" s="14"/>
      <c r="I13" s="14"/>
      <c r="J13" s="14"/>
      <c r="K13" s="47" t="s">
        <v>179</v>
      </c>
      <c r="L13" s="47" t="s">
        <v>179</v>
      </c>
      <c r="M13" s="47" t="s">
        <v>179</v>
      </c>
      <c r="N13" s="47" t="s">
        <v>179</v>
      </c>
      <c r="O13" s="47" t="s">
        <v>179</v>
      </c>
      <c r="P13" s="46"/>
      <c r="Q13" s="35"/>
      <c r="R13" s="930" t="s">
        <v>187</v>
      </c>
      <c r="S13" s="930" t="s">
        <v>187</v>
      </c>
      <c r="T13" s="930" t="s">
        <v>187</v>
      </c>
      <c r="U13" s="930" t="s">
        <v>187</v>
      </c>
      <c r="V13" s="930" t="s">
        <v>187</v>
      </c>
      <c r="W13" s="46"/>
      <c r="X13" s="46"/>
      <c r="Y13" s="930" t="s">
        <v>187</v>
      </c>
      <c r="Z13" s="930" t="s">
        <v>187</v>
      </c>
      <c r="AA13" s="35"/>
      <c r="AB13" s="35" t="s">
        <v>197</v>
      </c>
      <c r="AC13" s="35" t="s">
        <v>197</v>
      </c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6"/>
      <c r="AU13" s="16"/>
      <c r="AV13" s="16"/>
      <c r="AW13" s="16"/>
      <c r="AX13" s="16"/>
      <c r="AY13" s="16"/>
    </row>
    <row r="14" spans="1:51" s="4" customFormat="1" ht="27" customHeight="1" thickBot="1" x14ac:dyDescent="0.25">
      <c r="A14" s="92" t="s">
        <v>459</v>
      </c>
      <c r="B14" s="17" t="s">
        <v>390</v>
      </c>
      <c r="C14" s="18">
        <v>11</v>
      </c>
      <c r="D14" s="19"/>
      <c r="E14" s="19"/>
      <c r="F14" s="19"/>
      <c r="G14" s="19"/>
      <c r="H14" s="19"/>
      <c r="I14" s="19"/>
      <c r="J14" s="19"/>
      <c r="K14" s="48"/>
      <c r="L14" s="48"/>
      <c r="M14" s="48"/>
      <c r="N14" s="48"/>
      <c r="O14" s="48"/>
      <c r="P14" s="48"/>
      <c r="Q14" s="48"/>
      <c r="R14" s="931"/>
      <c r="S14" s="931"/>
      <c r="T14" s="931"/>
      <c r="U14" s="931"/>
      <c r="V14" s="931"/>
      <c r="W14" s="48"/>
      <c r="X14" s="48"/>
      <c r="Y14" s="931"/>
      <c r="Z14" s="931"/>
      <c r="AA14" s="48"/>
      <c r="AB14" s="48" t="s">
        <v>199</v>
      </c>
      <c r="AC14" s="48" t="s">
        <v>199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1"/>
      <c r="AU14" s="21"/>
      <c r="AV14" s="21"/>
      <c r="AW14" s="21"/>
      <c r="AX14" s="21"/>
      <c r="AY14" s="21"/>
    </row>
    <row r="15" spans="1:51" s="3" customFormat="1" ht="27" customHeight="1" x14ac:dyDescent="0.2">
      <c r="A15" s="91" t="s">
        <v>460</v>
      </c>
      <c r="B15" s="12" t="s">
        <v>389</v>
      </c>
      <c r="C15" s="13">
        <v>11</v>
      </c>
      <c r="D15" s="14"/>
      <c r="E15" s="14"/>
      <c r="F15" s="14"/>
      <c r="G15" s="14"/>
      <c r="H15" s="14"/>
      <c r="I15" s="14"/>
      <c r="J15" s="14"/>
      <c r="K15" s="35"/>
      <c r="L15" s="35"/>
      <c r="M15" s="35"/>
      <c r="N15" s="35"/>
      <c r="O15" s="35"/>
      <c r="P15" s="46"/>
      <c r="Q15" s="35"/>
      <c r="R15" s="47"/>
      <c r="S15" s="35"/>
      <c r="T15" s="35"/>
      <c r="U15" s="35"/>
      <c r="V15" s="35"/>
      <c r="W15" s="46"/>
      <c r="X15" s="46"/>
      <c r="Y15" s="35"/>
      <c r="Z15" s="35"/>
      <c r="AA15" s="35"/>
      <c r="AB15" s="3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6"/>
      <c r="AU15" s="16"/>
      <c r="AV15" s="16"/>
      <c r="AW15" s="16"/>
      <c r="AX15" s="16"/>
      <c r="AY15" s="16"/>
    </row>
    <row r="16" spans="1:51" s="4" customFormat="1" ht="27" customHeight="1" thickBot="1" x14ac:dyDescent="0.25">
      <c r="A16" s="92" t="s">
        <v>460</v>
      </c>
      <c r="B16" s="17" t="s">
        <v>390</v>
      </c>
      <c r="C16" s="18">
        <v>11</v>
      </c>
      <c r="D16" s="19"/>
      <c r="E16" s="19"/>
      <c r="F16" s="19"/>
      <c r="G16" s="19"/>
      <c r="H16" s="19"/>
      <c r="I16" s="19"/>
      <c r="J16" s="19"/>
      <c r="K16" s="47"/>
      <c r="L16" s="47"/>
      <c r="M16" s="47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1"/>
      <c r="AU16" s="21"/>
      <c r="AV16" s="21"/>
      <c r="AW16" s="21"/>
      <c r="AX16" s="21"/>
      <c r="AY16" s="21"/>
    </row>
    <row r="17" spans="1:51" s="3" customFormat="1" ht="27" customHeight="1" x14ac:dyDescent="0.2">
      <c r="A17" s="91" t="s">
        <v>461</v>
      </c>
      <c r="B17" s="12" t="s">
        <v>389</v>
      </c>
      <c r="C17" s="13">
        <v>10</v>
      </c>
      <c r="D17" s="14"/>
      <c r="E17" s="14"/>
      <c r="F17" s="14"/>
      <c r="G17" s="14"/>
      <c r="H17" s="14"/>
      <c r="I17" s="14"/>
      <c r="J17" s="14"/>
      <c r="K17" s="35"/>
      <c r="L17" s="35"/>
      <c r="M17" s="35"/>
      <c r="N17" s="35"/>
      <c r="O17" s="35"/>
      <c r="P17" s="46"/>
      <c r="Q17" s="35"/>
      <c r="R17" s="47"/>
      <c r="S17" s="35"/>
      <c r="T17" s="35"/>
      <c r="U17" s="35"/>
      <c r="V17" s="35"/>
      <c r="W17" s="46"/>
      <c r="X17" s="46"/>
      <c r="Y17" s="35"/>
      <c r="Z17" s="35"/>
      <c r="AA17" s="35"/>
      <c r="AB17" s="3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6"/>
      <c r="AU17" s="16"/>
      <c r="AV17" s="16"/>
      <c r="AW17" s="16"/>
      <c r="AX17" s="16"/>
      <c r="AY17" s="16"/>
    </row>
    <row r="18" spans="1:51" s="4" customFormat="1" ht="27" customHeight="1" thickBot="1" x14ac:dyDescent="0.25">
      <c r="A18" s="92" t="s">
        <v>461</v>
      </c>
      <c r="B18" s="17" t="s">
        <v>390</v>
      </c>
      <c r="C18" s="18">
        <v>10</v>
      </c>
      <c r="D18" s="19"/>
      <c r="E18" s="19"/>
      <c r="F18" s="19"/>
      <c r="G18" s="19"/>
      <c r="H18" s="19"/>
      <c r="I18" s="19"/>
      <c r="J18" s="19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1"/>
      <c r="AU18" s="21"/>
      <c r="AV18" s="21"/>
      <c r="AW18" s="21"/>
      <c r="AX18" s="21"/>
      <c r="AY18" s="21"/>
    </row>
    <row r="19" spans="1:51" x14ac:dyDescent="0.2">
      <c r="A19" s="1" t="s">
        <v>462</v>
      </c>
      <c r="B19" s="11" t="s">
        <v>463</v>
      </c>
    </row>
    <row r="20" spans="1:51" ht="16" thickBot="1" x14ac:dyDescent="0.25"/>
    <row r="21" spans="1:51" x14ac:dyDescent="0.2">
      <c r="A21" s="935" t="s">
        <v>464</v>
      </c>
      <c r="B21" s="936"/>
      <c r="C21" s="936"/>
      <c r="D21" s="936"/>
      <c r="E21" s="936"/>
      <c r="F21" s="936"/>
      <c r="G21" s="936"/>
      <c r="H21" s="936"/>
      <c r="I21" s="936"/>
      <c r="J21" s="936"/>
      <c r="K21" s="936"/>
      <c r="L21" s="936"/>
      <c r="M21" s="937"/>
    </row>
    <row r="22" spans="1:51" x14ac:dyDescent="0.2">
      <c r="A22" s="933" t="s">
        <v>465</v>
      </c>
      <c r="B22" s="938" t="s">
        <v>466</v>
      </c>
      <c r="C22" s="939"/>
      <c r="D22" s="939"/>
      <c r="E22" s="939"/>
      <c r="F22" s="939"/>
      <c r="G22" s="939"/>
      <c r="H22" s="939"/>
      <c r="I22" s="939"/>
      <c r="J22" s="939"/>
      <c r="K22" s="939"/>
      <c r="L22" s="939"/>
      <c r="M22" s="940"/>
    </row>
    <row r="23" spans="1:51" x14ac:dyDescent="0.2">
      <c r="A23" s="934"/>
      <c r="B23" s="5">
        <v>1</v>
      </c>
      <c r="C23" s="5">
        <f>B23+1</f>
        <v>2</v>
      </c>
      <c r="D23" s="5">
        <f t="shared" ref="D23:L23" si="1">C23+1</f>
        <v>3</v>
      </c>
      <c r="E23" s="5">
        <f t="shared" si="1"/>
        <v>4</v>
      </c>
      <c r="F23" s="5">
        <f>E23+1</f>
        <v>5</v>
      </c>
      <c r="G23" s="5">
        <f t="shared" si="1"/>
        <v>6</v>
      </c>
      <c r="H23" s="5">
        <f t="shared" si="1"/>
        <v>7</v>
      </c>
      <c r="I23" s="5">
        <f t="shared" si="1"/>
        <v>8</v>
      </c>
      <c r="J23" s="5">
        <f t="shared" si="1"/>
        <v>9</v>
      </c>
      <c r="K23" s="5">
        <f t="shared" si="1"/>
        <v>10</v>
      </c>
      <c r="L23" s="5">
        <f t="shared" si="1"/>
        <v>11</v>
      </c>
      <c r="M23" s="25">
        <f>L23+1</f>
        <v>12</v>
      </c>
    </row>
    <row r="24" spans="1:51" x14ac:dyDescent="0.2">
      <c r="A24" s="32" t="s">
        <v>467</v>
      </c>
      <c r="B24" s="887">
        <v>3</v>
      </c>
      <c r="C24" s="887">
        <v>3</v>
      </c>
      <c r="D24" s="887">
        <v>3</v>
      </c>
      <c r="E24" s="887">
        <v>6</v>
      </c>
      <c r="F24" s="887">
        <v>0</v>
      </c>
      <c r="G24" s="887">
        <v>3</v>
      </c>
      <c r="H24" s="8"/>
      <c r="I24" s="8"/>
      <c r="J24" s="8"/>
      <c r="K24" s="8"/>
      <c r="L24" s="8"/>
      <c r="M24" s="27"/>
    </row>
    <row r="25" spans="1:51" x14ac:dyDescent="0.2">
      <c r="A25" s="32" t="s">
        <v>468</v>
      </c>
      <c r="B25" s="887"/>
      <c r="C25" s="887"/>
      <c r="D25" s="887"/>
      <c r="E25" s="887"/>
      <c r="F25" s="887"/>
      <c r="G25" s="887"/>
      <c r="H25" s="887"/>
      <c r="I25" s="887"/>
      <c r="J25" s="887"/>
      <c r="K25" s="887"/>
      <c r="L25" s="887"/>
      <c r="M25" s="28"/>
    </row>
    <row r="26" spans="1:51" x14ac:dyDescent="0.2">
      <c r="A26" s="32" t="s">
        <v>469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27"/>
    </row>
    <row r="27" spans="1:51" x14ac:dyDescent="0.2">
      <c r="A27" s="32" t="s">
        <v>470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27"/>
    </row>
    <row r="28" spans="1:51" x14ac:dyDescent="0.2">
      <c r="A28" s="32" t="s">
        <v>471</v>
      </c>
      <c r="B28" s="887"/>
      <c r="C28" s="887"/>
      <c r="D28" s="887"/>
      <c r="E28" s="887"/>
      <c r="F28" s="887"/>
      <c r="G28" s="887"/>
      <c r="H28" s="887"/>
      <c r="I28" s="887"/>
      <c r="J28" s="887"/>
      <c r="K28" s="887"/>
      <c r="L28" s="887"/>
      <c r="M28" s="28"/>
    </row>
    <row r="29" spans="1:51" ht="16" thickBot="1" x14ac:dyDescent="0.25">
      <c r="A29" s="33" t="s">
        <v>472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1"/>
    </row>
    <row r="30" spans="1:51" ht="16" thickBot="1" x14ac:dyDescent="0.2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51" x14ac:dyDescent="0.2">
      <c r="A31" s="941" t="s">
        <v>473</v>
      </c>
      <c r="B31" s="942"/>
      <c r="C31" s="942"/>
      <c r="D31" s="942"/>
      <c r="E31" s="942"/>
      <c r="F31" s="942"/>
      <c r="G31" s="942"/>
      <c r="H31" s="942"/>
      <c r="I31" s="942"/>
      <c r="J31" s="942"/>
      <c r="K31" s="942"/>
      <c r="L31" s="942"/>
      <c r="M31" s="943"/>
    </row>
    <row r="32" spans="1:51" x14ac:dyDescent="0.2">
      <c r="A32" s="933" t="s">
        <v>465</v>
      </c>
      <c r="B32" s="938" t="s">
        <v>466</v>
      </c>
      <c r="C32" s="939"/>
      <c r="D32" s="939"/>
      <c r="E32" s="939"/>
      <c r="F32" s="939"/>
      <c r="G32" s="939"/>
      <c r="H32" s="939"/>
      <c r="I32" s="939"/>
      <c r="J32" s="939"/>
      <c r="K32" s="939"/>
      <c r="L32" s="939"/>
      <c r="M32" s="940"/>
    </row>
    <row r="33" spans="1:13" x14ac:dyDescent="0.2">
      <c r="A33" s="934"/>
      <c r="B33" s="5">
        <v>1</v>
      </c>
      <c r="C33" s="5">
        <f>B33+1</f>
        <v>2</v>
      </c>
      <c r="D33" s="5">
        <f t="shared" ref="D33:L33" si="2">C33+1</f>
        <v>3</v>
      </c>
      <c r="E33" s="5">
        <f t="shared" si="2"/>
        <v>4</v>
      </c>
      <c r="F33" s="5">
        <f>E33+1</f>
        <v>5</v>
      </c>
      <c r="G33" s="5">
        <f t="shared" si="2"/>
        <v>6</v>
      </c>
      <c r="H33" s="5">
        <f t="shared" si="2"/>
        <v>7</v>
      </c>
      <c r="I33" s="5">
        <f t="shared" si="2"/>
        <v>8</v>
      </c>
      <c r="J33" s="5">
        <f t="shared" si="2"/>
        <v>9</v>
      </c>
      <c r="K33" s="5">
        <f t="shared" si="2"/>
        <v>10</v>
      </c>
      <c r="L33" s="5">
        <f t="shared" si="2"/>
        <v>11</v>
      </c>
      <c r="M33" s="25">
        <f>L33+1</f>
        <v>12</v>
      </c>
    </row>
    <row r="34" spans="1:13" x14ac:dyDescent="0.2">
      <c r="A34" s="26" t="s">
        <v>467</v>
      </c>
      <c r="B34" s="887">
        <f>B24*B41</f>
        <v>204</v>
      </c>
      <c r="C34" s="887">
        <f t="shared" ref="C34:G34" si="3">C24*C41</f>
        <v>201</v>
      </c>
      <c r="D34" s="887">
        <f t="shared" si="3"/>
        <v>192</v>
      </c>
      <c r="E34" s="887">
        <f t="shared" si="3"/>
        <v>390</v>
      </c>
      <c r="F34" s="887">
        <f t="shared" si="3"/>
        <v>0</v>
      </c>
      <c r="G34" s="887">
        <f t="shared" si="3"/>
        <v>201</v>
      </c>
      <c r="H34" s="8"/>
      <c r="I34" s="8"/>
      <c r="J34" s="8"/>
      <c r="K34" s="8"/>
      <c r="L34" s="8"/>
      <c r="M34" s="27"/>
    </row>
    <row r="35" spans="1:13" x14ac:dyDescent="0.2">
      <c r="A35" s="26" t="s">
        <v>468</v>
      </c>
      <c r="B35" s="887"/>
      <c r="C35" s="887"/>
      <c r="D35" s="887"/>
      <c r="E35" s="887"/>
      <c r="F35" s="887"/>
      <c r="G35" s="887"/>
      <c r="H35" s="887"/>
      <c r="I35" s="887"/>
      <c r="J35" s="887"/>
      <c r="K35" s="887"/>
      <c r="L35" s="887"/>
      <c r="M35" s="28"/>
    </row>
    <row r="36" spans="1:13" x14ac:dyDescent="0.2">
      <c r="A36" s="26" t="s">
        <v>469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27"/>
    </row>
    <row r="37" spans="1:13" x14ac:dyDescent="0.2">
      <c r="A37" s="26" t="s">
        <v>470</v>
      </c>
      <c r="B37" s="887"/>
      <c r="C37" s="887"/>
      <c r="D37" s="887"/>
      <c r="E37" s="887"/>
      <c r="F37" s="887"/>
      <c r="G37" s="887"/>
      <c r="H37" s="887"/>
      <c r="I37" s="887"/>
      <c r="J37" s="887"/>
      <c r="K37" s="887"/>
      <c r="L37" s="887"/>
      <c r="M37" s="28"/>
    </row>
    <row r="38" spans="1:13" x14ac:dyDescent="0.2">
      <c r="A38" s="26" t="s">
        <v>471</v>
      </c>
      <c r="B38" s="887"/>
      <c r="C38" s="887"/>
      <c r="D38" s="887"/>
      <c r="E38" s="887"/>
      <c r="F38" s="887"/>
      <c r="G38" s="887"/>
      <c r="H38" s="887"/>
      <c r="I38" s="887"/>
      <c r="J38" s="887"/>
      <c r="K38" s="887"/>
      <c r="L38" s="887"/>
      <c r="M38" s="28"/>
    </row>
    <row r="39" spans="1:13" ht="16" thickBot="1" x14ac:dyDescent="0.25">
      <c r="A39" s="29" t="s">
        <v>472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1"/>
    </row>
    <row r="40" spans="1:13" ht="16" thickBot="1" x14ac:dyDescent="0.25"/>
    <row r="41" spans="1:13" ht="16" thickBot="1" x14ac:dyDescent="0.25">
      <c r="A41" s="24" t="s">
        <v>474</v>
      </c>
      <c r="B41" s="34">
        <v>68</v>
      </c>
      <c r="C41" s="34">
        <v>67</v>
      </c>
      <c r="D41" s="34">
        <v>64</v>
      </c>
      <c r="E41" s="34">
        <v>65</v>
      </c>
      <c r="F41" s="34">
        <v>0</v>
      </c>
      <c r="G41" s="34">
        <v>67</v>
      </c>
      <c r="H41" s="22"/>
      <c r="I41" s="22"/>
      <c r="J41" s="22"/>
      <c r="K41" s="22"/>
      <c r="L41" s="22"/>
      <c r="M41" s="23"/>
    </row>
  </sheetData>
  <mergeCells count="67">
    <mergeCell ref="A22:A23"/>
    <mergeCell ref="A32:A33"/>
    <mergeCell ref="A21:M21"/>
    <mergeCell ref="B22:M22"/>
    <mergeCell ref="A31:M31"/>
    <mergeCell ref="B32:M32"/>
    <mergeCell ref="P3:P4"/>
    <mergeCell ref="P5:P6"/>
    <mergeCell ref="Q7:Q8"/>
    <mergeCell ref="K1:O1"/>
    <mergeCell ref="P1:Q1"/>
    <mergeCell ref="K7:K8"/>
    <mergeCell ref="L7:L8"/>
    <mergeCell ref="M7:M8"/>
    <mergeCell ref="N7:N8"/>
    <mergeCell ref="O7:O8"/>
    <mergeCell ref="R3:R4"/>
    <mergeCell ref="T3:T4"/>
    <mergeCell ref="U3:U4"/>
    <mergeCell ref="R5:R6"/>
    <mergeCell ref="T5:T6"/>
    <mergeCell ref="U5:U6"/>
    <mergeCell ref="S3:S4"/>
    <mergeCell ref="S5:S6"/>
    <mergeCell ref="V5:V6"/>
    <mergeCell ref="V3:V4"/>
    <mergeCell ref="Y3:Y4"/>
    <mergeCell ref="Z3:Z4"/>
    <mergeCell ref="Y7:Y8"/>
    <mergeCell ref="Z7:Z8"/>
    <mergeCell ref="X3:X4"/>
    <mergeCell ref="X5:X6"/>
    <mergeCell ref="AA7:AA8"/>
    <mergeCell ref="AB7:AB8"/>
    <mergeCell ref="AC7:AC8"/>
    <mergeCell ref="AF7:AF8"/>
    <mergeCell ref="AG7:AG8"/>
    <mergeCell ref="AG9:AG10"/>
    <mergeCell ref="R13:R14"/>
    <mergeCell ref="T13:T14"/>
    <mergeCell ref="U13:U14"/>
    <mergeCell ref="V13:V14"/>
    <mergeCell ref="Y13:Y14"/>
    <mergeCell ref="Z13:Z14"/>
    <mergeCell ref="Y9:Y10"/>
    <mergeCell ref="Z9:Z10"/>
    <mergeCell ref="AA9:AA10"/>
    <mergeCell ref="AB9:AB10"/>
    <mergeCell ref="AC9:AC10"/>
    <mergeCell ref="S13:S14"/>
    <mergeCell ref="W9:W10"/>
    <mergeCell ref="AM1:AS1"/>
    <mergeCell ref="AB11:AB12"/>
    <mergeCell ref="AC11:AC12"/>
    <mergeCell ref="AD3:AD4"/>
    <mergeCell ref="AL3:AL4"/>
    <mergeCell ref="AD5:AD6"/>
    <mergeCell ref="AL5:AL6"/>
    <mergeCell ref="AK5:AK6"/>
    <mergeCell ref="AL7:AL8"/>
    <mergeCell ref="AK7:AK8"/>
    <mergeCell ref="AF3:AF4"/>
    <mergeCell ref="AG3:AG4"/>
    <mergeCell ref="AH3:AH4"/>
    <mergeCell ref="AI3:AI4"/>
    <mergeCell ref="AJ3:AJ4"/>
    <mergeCell ref="AF9:A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96290-BF6A-41F3-A54E-6F8C78ED3B3B}">
  <sheetPr codeName="Sheet2"/>
  <dimension ref="A1:L27"/>
  <sheetViews>
    <sheetView topLeftCell="C1" workbookViewId="0">
      <selection activeCell="A2" sqref="A2"/>
    </sheetView>
  </sheetViews>
  <sheetFormatPr baseColWidth="10" defaultColWidth="8.83203125" defaultRowHeight="15" x14ac:dyDescent="0.2"/>
  <cols>
    <col min="1" max="1" width="8.5" customWidth="1"/>
    <col min="4" max="4" width="52.5" bestFit="1" customWidth="1"/>
    <col min="5" max="5" width="9.5" customWidth="1"/>
    <col min="6" max="6" width="14.5" customWidth="1"/>
    <col min="7" max="8" width="14" customWidth="1"/>
    <col min="10" max="10" width="16.5" customWidth="1"/>
    <col min="11" max="11" width="14.5" bestFit="1" customWidth="1"/>
    <col min="12" max="12" width="13.83203125" customWidth="1"/>
  </cols>
  <sheetData>
    <row r="1" spans="1:12" ht="64" x14ac:dyDescent="0.2">
      <c r="A1" s="36" t="s">
        <v>475</v>
      </c>
      <c r="B1" s="39" t="s">
        <v>85</v>
      </c>
      <c r="C1" s="39" t="s">
        <v>3</v>
      </c>
      <c r="D1" s="37" t="s">
        <v>4</v>
      </c>
      <c r="E1" s="37" t="s">
        <v>5</v>
      </c>
      <c r="F1" s="38" t="s">
        <v>6</v>
      </c>
      <c r="G1" s="37" t="s">
        <v>476</v>
      </c>
      <c r="H1" s="40" t="s">
        <v>477</v>
      </c>
      <c r="J1" s="60" t="s">
        <v>478</v>
      </c>
      <c r="K1" s="36" t="s">
        <v>479</v>
      </c>
      <c r="L1" s="60" t="s">
        <v>480</v>
      </c>
    </row>
    <row r="2" spans="1:12" x14ac:dyDescent="0.2">
      <c r="A2" s="41" t="s">
        <v>481</v>
      </c>
      <c r="B2" s="42">
        <v>1</v>
      </c>
      <c r="C2" s="43" t="s">
        <v>21</v>
      </c>
      <c r="D2" s="41" t="s">
        <v>106</v>
      </c>
      <c r="E2" s="44">
        <v>3</v>
      </c>
      <c r="F2" s="44">
        <v>0.5</v>
      </c>
      <c r="G2" s="44">
        <v>68</v>
      </c>
      <c r="H2" s="45">
        <f>G2/9</f>
        <v>7.5555555555555554</v>
      </c>
      <c r="J2" s="58" t="s">
        <v>407</v>
      </c>
      <c r="K2" s="58" t="s">
        <v>482</v>
      </c>
      <c r="L2" s="59">
        <v>16</v>
      </c>
    </row>
    <row r="3" spans="1:12" x14ac:dyDescent="0.2">
      <c r="A3" s="41" t="s">
        <v>481</v>
      </c>
      <c r="B3" s="42">
        <v>1</v>
      </c>
      <c r="C3" s="43" t="s">
        <v>21</v>
      </c>
      <c r="D3" s="44" t="s">
        <v>120</v>
      </c>
      <c r="E3" s="44">
        <v>8</v>
      </c>
      <c r="F3" s="44">
        <v>0.5</v>
      </c>
      <c r="G3" s="44">
        <v>68</v>
      </c>
      <c r="H3" s="45">
        <f t="shared" ref="H3:H25" si="0">G3/9</f>
        <v>7.5555555555555554</v>
      </c>
      <c r="J3" s="59" t="s">
        <v>409</v>
      </c>
      <c r="K3" s="59" t="s">
        <v>482</v>
      </c>
      <c r="L3" s="59">
        <v>15</v>
      </c>
    </row>
    <row r="4" spans="1:12" x14ac:dyDescent="0.2">
      <c r="A4" s="41" t="s">
        <v>481</v>
      </c>
      <c r="B4" s="42">
        <v>1</v>
      </c>
      <c r="C4" s="43" t="s">
        <v>21</v>
      </c>
      <c r="D4" s="44" t="s">
        <v>130</v>
      </c>
      <c r="E4" s="44">
        <v>2</v>
      </c>
      <c r="F4" s="44">
        <v>0.5</v>
      </c>
      <c r="G4" s="44">
        <v>68</v>
      </c>
      <c r="H4" s="45">
        <f t="shared" si="0"/>
        <v>7.5555555555555554</v>
      </c>
      <c r="J4" s="59" t="s">
        <v>408</v>
      </c>
      <c r="K4" s="59" t="s">
        <v>482</v>
      </c>
      <c r="L4" s="59">
        <v>12</v>
      </c>
    </row>
    <row r="5" spans="1:12" x14ac:dyDescent="0.2">
      <c r="A5" s="41" t="s">
        <v>481</v>
      </c>
      <c r="B5" s="42">
        <v>2</v>
      </c>
      <c r="C5" s="43" t="s">
        <v>21</v>
      </c>
      <c r="D5" s="44" t="s">
        <v>133</v>
      </c>
      <c r="E5" s="44">
        <v>3</v>
      </c>
      <c r="F5" s="44">
        <v>0.5</v>
      </c>
      <c r="G5" s="44">
        <v>67</v>
      </c>
      <c r="H5" s="45">
        <f t="shared" si="0"/>
        <v>7.4444444444444446</v>
      </c>
      <c r="J5" s="59" t="s">
        <v>483</v>
      </c>
      <c r="K5" s="59" t="s">
        <v>484</v>
      </c>
      <c r="L5" s="59">
        <v>8</v>
      </c>
    </row>
    <row r="6" spans="1:12" x14ac:dyDescent="0.2">
      <c r="A6" s="41" t="s">
        <v>481</v>
      </c>
      <c r="B6" s="42">
        <v>2</v>
      </c>
      <c r="C6" s="43" t="s">
        <v>21</v>
      </c>
      <c r="D6" s="44" t="s">
        <v>138</v>
      </c>
      <c r="E6" s="44">
        <v>6</v>
      </c>
      <c r="F6" s="44">
        <v>0.25</v>
      </c>
      <c r="G6" s="44">
        <v>67</v>
      </c>
      <c r="H6" s="45">
        <f t="shared" si="0"/>
        <v>7.4444444444444446</v>
      </c>
      <c r="J6" s="59" t="s">
        <v>410</v>
      </c>
      <c r="K6" s="59" t="s">
        <v>485</v>
      </c>
      <c r="L6" s="59">
        <v>16</v>
      </c>
    </row>
    <row r="7" spans="1:12" x14ac:dyDescent="0.2">
      <c r="A7" s="41" t="s">
        <v>481</v>
      </c>
      <c r="B7" s="42">
        <v>2</v>
      </c>
      <c r="C7" s="43" t="s">
        <v>21</v>
      </c>
      <c r="D7" s="44" t="s">
        <v>145</v>
      </c>
      <c r="E7" s="44">
        <v>4</v>
      </c>
      <c r="F7" s="44"/>
      <c r="G7" s="44">
        <v>67</v>
      </c>
      <c r="H7" s="45">
        <f t="shared" si="0"/>
        <v>7.4444444444444446</v>
      </c>
      <c r="J7" s="59" t="s">
        <v>486</v>
      </c>
      <c r="K7" s="59" t="s">
        <v>487</v>
      </c>
      <c r="L7" s="59">
        <v>15</v>
      </c>
    </row>
    <row r="8" spans="1:12" x14ac:dyDescent="0.2">
      <c r="A8" s="41" t="s">
        <v>481</v>
      </c>
      <c r="B8" s="42">
        <v>3</v>
      </c>
      <c r="C8" s="43" t="s">
        <v>21</v>
      </c>
      <c r="D8" s="44" t="s">
        <v>146</v>
      </c>
      <c r="E8" s="44">
        <v>3</v>
      </c>
      <c r="F8" s="44">
        <v>0.5</v>
      </c>
      <c r="G8" s="44">
        <v>64</v>
      </c>
      <c r="H8" s="45">
        <f t="shared" si="0"/>
        <v>7.1111111111111107</v>
      </c>
      <c r="J8" s="59" t="s">
        <v>488</v>
      </c>
      <c r="K8" s="59" t="s">
        <v>489</v>
      </c>
      <c r="L8" s="59">
        <v>5</v>
      </c>
    </row>
    <row r="9" spans="1:12" x14ac:dyDescent="0.2">
      <c r="A9" s="41" t="s">
        <v>481</v>
      </c>
      <c r="B9" s="42">
        <v>3</v>
      </c>
      <c r="C9" s="43" t="s">
        <v>21</v>
      </c>
      <c r="D9" s="44" t="s">
        <v>152</v>
      </c>
      <c r="E9" s="44">
        <v>3</v>
      </c>
      <c r="F9" s="44"/>
      <c r="G9" s="44">
        <v>64</v>
      </c>
      <c r="H9" s="45">
        <f t="shared" si="0"/>
        <v>7.1111111111111107</v>
      </c>
      <c r="J9" s="59" t="s">
        <v>411</v>
      </c>
      <c r="K9" s="59" t="s">
        <v>490</v>
      </c>
      <c r="L9" s="59">
        <v>13</v>
      </c>
    </row>
    <row r="10" spans="1:12" x14ac:dyDescent="0.2">
      <c r="A10" s="41" t="s">
        <v>481</v>
      </c>
      <c r="B10" s="42">
        <v>3</v>
      </c>
      <c r="C10" s="43" t="s">
        <v>21</v>
      </c>
      <c r="D10" s="44" t="s">
        <v>156</v>
      </c>
      <c r="E10" s="44">
        <v>3</v>
      </c>
      <c r="F10" s="44"/>
      <c r="G10" s="44">
        <v>64</v>
      </c>
      <c r="H10" s="45">
        <f t="shared" si="0"/>
        <v>7.1111111111111107</v>
      </c>
      <c r="J10" s="59" t="s">
        <v>412</v>
      </c>
      <c r="K10" s="59" t="s">
        <v>482</v>
      </c>
      <c r="L10" s="59">
        <v>15</v>
      </c>
    </row>
    <row r="11" spans="1:12" x14ac:dyDescent="0.2">
      <c r="A11" s="41" t="s">
        <v>481</v>
      </c>
      <c r="B11" s="42">
        <v>4</v>
      </c>
      <c r="C11" s="43" t="s">
        <v>21</v>
      </c>
      <c r="D11" s="44" t="s">
        <v>159</v>
      </c>
      <c r="E11" s="44">
        <v>6</v>
      </c>
      <c r="F11" s="44">
        <v>0.5</v>
      </c>
      <c r="G11" s="44">
        <v>65</v>
      </c>
      <c r="H11" s="45">
        <f t="shared" si="0"/>
        <v>7.2222222222222223</v>
      </c>
      <c r="J11" s="59" t="s">
        <v>491</v>
      </c>
      <c r="K11" s="59" t="s">
        <v>492</v>
      </c>
      <c r="L11" s="59">
        <v>6</v>
      </c>
    </row>
    <row r="12" spans="1:12" x14ac:dyDescent="0.2">
      <c r="A12" s="41" t="s">
        <v>481</v>
      </c>
      <c r="B12" s="42">
        <v>4</v>
      </c>
      <c r="C12" s="43" t="s">
        <v>21</v>
      </c>
      <c r="D12" s="44" t="s">
        <v>170</v>
      </c>
      <c r="E12" s="44">
        <v>7</v>
      </c>
      <c r="F12" s="44">
        <v>0.75</v>
      </c>
      <c r="G12" s="44">
        <v>65</v>
      </c>
      <c r="H12" s="45">
        <f t="shared" si="0"/>
        <v>7.2222222222222223</v>
      </c>
      <c r="J12" s="59" t="s">
        <v>493</v>
      </c>
      <c r="K12" s="59" t="s">
        <v>492</v>
      </c>
      <c r="L12" s="59">
        <v>7</v>
      </c>
    </row>
    <row r="13" spans="1:12" x14ac:dyDescent="0.2">
      <c r="A13" s="41" t="s">
        <v>481</v>
      </c>
      <c r="B13" s="42">
        <v>4</v>
      </c>
      <c r="C13" s="43" t="s">
        <v>21</v>
      </c>
      <c r="D13" s="44" t="s">
        <v>179</v>
      </c>
      <c r="E13" s="44">
        <v>4</v>
      </c>
      <c r="F13" s="44">
        <v>0.25</v>
      </c>
      <c r="G13" s="44">
        <v>65</v>
      </c>
      <c r="H13" s="45">
        <f t="shared" si="0"/>
        <v>7.2222222222222223</v>
      </c>
      <c r="J13" s="59" t="s">
        <v>494</v>
      </c>
      <c r="K13" s="59" t="s">
        <v>492</v>
      </c>
      <c r="L13" s="59">
        <v>8</v>
      </c>
    </row>
    <row r="14" spans="1:12" x14ac:dyDescent="0.2">
      <c r="A14" s="41" t="s">
        <v>481</v>
      </c>
      <c r="B14" s="42">
        <v>4</v>
      </c>
      <c r="C14" s="43" t="s">
        <v>21</v>
      </c>
      <c r="D14" s="44" t="s">
        <v>187</v>
      </c>
      <c r="E14" s="44">
        <v>6</v>
      </c>
      <c r="F14" s="44"/>
      <c r="G14" s="44">
        <v>65</v>
      </c>
      <c r="H14" s="45">
        <f t="shared" si="0"/>
        <v>7.2222222222222223</v>
      </c>
      <c r="J14" s="59" t="s">
        <v>413</v>
      </c>
      <c r="K14" s="59" t="s">
        <v>495</v>
      </c>
      <c r="L14" s="59">
        <v>11</v>
      </c>
    </row>
    <row r="15" spans="1:12" x14ac:dyDescent="0.2">
      <c r="A15" s="41" t="s">
        <v>481</v>
      </c>
      <c r="B15" s="42">
        <v>4</v>
      </c>
      <c r="C15" s="43" t="s">
        <v>21</v>
      </c>
      <c r="D15" s="44" t="s">
        <v>188</v>
      </c>
      <c r="E15" s="44">
        <v>8</v>
      </c>
      <c r="F15" s="44">
        <v>1</v>
      </c>
      <c r="G15" s="44">
        <v>65</v>
      </c>
      <c r="H15" s="45">
        <f t="shared" si="0"/>
        <v>7.2222222222222223</v>
      </c>
      <c r="J15" s="59" t="s">
        <v>414</v>
      </c>
      <c r="K15" s="59" t="s">
        <v>495</v>
      </c>
      <c r="L15" s="59">
        <v>11</v>
      </c>
    </row>
    <row r="16" spans="1:12" x14ac:dyDescent="0.2">
      <c r="A16" s="41" t="s">
        <v>481</v>
      </c>
      <c r="B16" s="42">
        <v>6</v>
      </c>
      <c r="C16" s="43" t="s">
        <v>21</v>
      </c>
      <c r="D16" s="44" t="s">
        <v>197</v>
      </c>
      <c r="E16" s="44">
        <v>3</v>
      </c>
      <c r="F16" s="44"/>
      <c r="G16" s="44">
        <v>67</v>
      </c>
      <c r="H16" s="45">
        <f t="shared" si="0"/>
        <v>7.4444444444444446</v>
      </c>
      <c r="J16" s="59" t="s">
        <v>496</v>
      </c>
      <c r="K16" s="59" t="s">
        <v>495</v>
      </c>
      <c r="L16" s="59">
        <v>9</v>
      </c>
    </row>
    <row r="17" spans="1:12" x14ac:dyDescent="0.2">
      <c r="A17" s="41" t="s">
        <v>481</v>
      </c>
      <c r="B17" s="42">
        <v>6</v>
      </c>
      <c r="C17" s="43" t="s">
        <v>21</v>
      </c>
      <c r="D17" s="44" t="s">
        <v>199</v>
      </c>
      <c r="E17" s="44">
        <v>4</v>
      </c>
      <c r="F17" s="44">
        <v>0.25</v>
      </c>
      <c r="G17" s="44">
        <v>67</v>
      </c>
      <c r="H17" s="45">
        <f t="shared" si="0"/>
        <v>7.4444444444444446</v>
      </c>
      <c r="J17" s="59" t="s">
        <v>415</v>
      </c>
      <c r="K17" s="59" t="s">
        <v>495</v>
      </c>
      <c r="L17" s="59">
        <v>10</v>
      </c>
    </row>
    <row r="18" spans="1:12" x14ac:dyDescent="0.2">
      <c r="A18" s="41" t="s">
        <v>481</v>
      </c>
      <c r="B18" s="42">
        <v>2</v>
      </c>
      <c r="C18" s="43" t="s">
        <v>32</v>
      </c>
      <c r="D18" s="44" t="s">
        <v>120</v>
      </c>
      <c r="E18" s="44">
        <v>8</v>
      </c>
      <c r="F18" s="44">
        <v>0.5</v>
      </c>
      <c r="G18" s="44">
        <v>34</v>
      </c>
      <c r="H18" s="45">
        <f t="shared" si="0"/>
        <v>3.7777777777777777</v>
      </c>
    </row>
    <row r="19" spans="1:12" x14ac:dyDescent="0.2">
      <c r="A19" s="41" t="s">
        <v>481</v>
      </c>
      <c r="B19" s="42">
        <v>2</v>
      </c>
      <c r="C19" s="43" t="s">
        <v>32</v>
      </c>
      <c r="D19" s="44" t="s">
        <v>133</v>
      </c>
      <c r="E19" s="44">
        <v>3</v>
      </c>
      <c r="F19" s="44">
        <v>0.5</v>
      </c>
      <c r="G19" s="44">
        <v>34</v>
      </c>
      <c r="H19" s="45">
        <f t="shared" si="0"/>
        <v>3.7777777777777777</v>
      </c>
    </row>
    <row r="20" spans="1:12" x14ac:dyDescent="0.2">
      <c r="A20" s="41" t="s">
        <v>481</v>
      </c>
      <c r="B20" s="42">
        <v>3</v>
      </c>
      <c r="C20" s="43" t="s">
        <v>32</v>
      </c>
      <c r="D20" s="44" t="s">
        <v>138</v>
      </c>
      <c r="E20" s="44">
        <v>6</v>
      </c>
      <c r="F20" s="44">
        <v>0.25</v>
      </c>
      <c r="G20" s="44">
        <v>23</v>
      </c>
      <c r="H20" s="45">
        <f t="shared" si="0"/>
        <v>2.5555555555555554</v>
      </c>
    </row>
    <row r="21" spans="1:12" x14ac:dyDescent="0.2">
      <c r="A21" s="41" t="s">
        <v>481</v>
      </c>
      <c r="B21" s="42">
        <v>3</v>
      </c>
      <c r="C21" s="43" t="s">
        <v>32</v>
      </c>
      <c r="D21" s="44" t="s">
        <v>145</v>
      </c>
      <c r="E21" s="44">
        <v>4</v>
      </c>
      <c r="F21" s="44"/>
      <c r="G21" s="44">
        <v>23</v>
      </c>
      <c r="H21" s="45">
        <f t="shared" si="0"/>
        <v>2.5555555555555554</v>
      </c>
    </row>
    <row r="22" spans="1:12" x14ac:dyDescent="0.2">
      <c r="A22" s="41" t="s">
        <v>481</v>
      </c>
      <c r="B22" s="42">
        <v>5</v>
      </c>
      <c r="C22" s="43" t="s">
        <v>32</v>
      </c>
      <c r="D22" s="44" t="s">
        <v>146</v>
      </c>
      <c r="E22" s="44">
        <v>3</v>
      </c>
      <c r="F22" s="44"/>
      <c r="G22" s="44">
        <v>27</v>
      </c>
      <c r="H22" s="45">
        <f t="shared" si="0"/>
        <v>3</v>
      </c>
    </row>
    <row r="23" spans="1:12" x14ac:dyDescent="0.2">
      <c r="A23" s="41" t="s">
        <v>481</v>
      </c>
      <c r="B23" s="42">
        <v>5</v>
      </c>
      <c r="C23" s="43" t="s">
        <v>32</v>
      </c>
      <c r="D23" s="44" t="s">
        <v>156</v>
      </c>
      <c r="E23" s="44">
        <v>3</v>
      </c>
      <c r="F23" s="44"/>
      <c r="G23" s="44">
        <v>27</v>
      </c>
      <c r="H23" s="45">
        <f t="shared" si="0"/>
        <v>3</v>
      </c>
    </row>
    <row r="24" spans="1:12" x14ac:dyDescent="0.2">
      <c r="A24" s="41" t="s">
        <v>481</v>
      </c>
      <c r="B24" s="42">
        <v>6</v>
      </c>
      <c r="C24" s="43" t="s">
        <v>32</v>
      </c>
      <c r="D24" s="44" t="s">
        <v>159</v>
      </c>
      <c r="E24" s="44">
        <v>6</v>
      </c>
      <c r="F24" s="44">
        <v>0.5</v>
      </c>
      <c r="G24" s="44">
        <v>25</v>
      </c>
      <c r="H24" s="45">
        <f t="shared" si="0"/>
        <v>2.7777777777777777</v>
      </c>
    </row>
    <row r="25" spans="1:12" x14ac:dyDescent="0.2">
      <c r="A25" s="41" t="s">
        <v>481</v>
      </c>
      <c r="B25" s="42">
        <v>6</v>
      </c>
      <c r="C25" s="43" t="s">
        <v>32</v>
      </c>
      <c r="D25" s="44" t="s">
        <v>188</v>
      </c>
      <c r="E25" s="44">
        <v>8</v>
      </c>
      <c r="F25" s="44">
        <v>1</v>
      </c>
      <c r="G25" s="44">
        <v>25</v>
      </c>
      <c r="H25" s="45">
        <f t="shared" si="0"/>
        <v>2.7777777777777777</v>
      </c>
    </row>
    <row r="26" spans="1:12" x14ac:dyDescent="0.2">
      <c r="A26" s="41" t="s">
        <v>481</v>
      </c>
      <c r="B26" s="42">
        <v>10</v>
      </c>
      <c r="C26" s="43" t="s">
        <v>32</v>
      </c>
      <c r="D26" s="44" t="s">
        <v>197</v>
      </c>
      <c r="E26" s="44">
        <v>3</v>
      </c>
      <c r="F26" s="44"/>
      <c r="G26" s="44">
        <v>2</v>
      </c>
      <c r="H26" s="45">
        <v>1</v>
      </c>
    </row>
    <row r="27" spans="1:12" x14ac:dyDescent="0.2">
      <c r="A27" s="41" t="s">
        <v>481</v>
      </c>
      <c r="B27" s="42">
        <v>10</v>
      </c>
      <c r="C27" s="43" t="s">
        <v>32</v>
      </c>
      <c r="D27" s="44" t="s">
        <v>199</v>
      </c>
      <c r="E27" s="44">
        <v>4</v>
      </c>
      <c r="F27" s="44">
        <v>0.25</v>
      </c>
      <c r="G27" s="44">
        <v>2</v>
      </c>
      <c r="H27" s="45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4802F-5379-4C9F-B226-023110DCB1BF}">
  <sheetPr codeName="Sheet3"/>
  <dimension ref="A1:AY24"/>
  <sheetViews>
    <sheetView zoomScale="64" workbookViewId="0">
      <selection activeCell="A2" sqref="A2"/>
    </sheetView>
  </sheetViews>
  <sheetFormatPr baseColWidth="10" defaultColWidth="8.83203125" defaultRowHeight="15" x14ac:dyDescent="0.2"/>
  <cols>
    <col min="1" max="1" width="19" customWidth="1"/>
    <col min="3" max="3" width="11.83203125" bestFit="1" customWidth="1"/>
  </cols>
  <sheetData>
    <row r="1" spans="1:51" x14ac:dyDescent="0.2">
      <c r="A1" s="1"/>
      <c r="K1" s="944" t="s">
        <v>431</v>
      </c>
      <c r="L1" s="944"/>
      <c r="M1" s="944"/>
      <c r="N1" s="944"/>
      <c r="O1" s="944"/>
      <c r="P1" s="944" t="s">
        <v>432</v>
      </c>
      <c r="Q1" s="944"/>
      <c r="AM1" s="927" t="s">
        <v>433</v>
      </c>
      <c r="AN1" s="927"/>
      <c r="AO1" s="927"/>
      <c r="AP1" s="927"/>
      <c r="AQ1" s="927"/>
      <c r="AR1" s="927"/>
      <c r="AS1" s="927"/>
    </row>
    <row r="2" spans="1:51" ht="16" thickBot="1" x14ac:dyDescent="0.25">
      <c r="A2" s="64" t="s">
        <v>385</v>
      </c>
      <c r="B2" s="2"/>
      <c r="C2" s="74" t="s">
        <v>386</v>
      </c>
      <c r="D2" s="9">
        <v>44018</v>
      </c>
      <c r="E2" s="9">
        <f>D2+1</f>
        <v>44019</v>
      </c>
      <c r="F2" s="9">
        <f t="shared" ref="F2:AS2" si="0">E2+1</f>
        <v>44020</v>
      </c>
      <c r="G2" s="9">
        <f t="shared" si="0"/>
        <v>44021</v>
      </c>
      <c r="H2" s="9">
        <f t="shared" si="0"/>
        <v>44022</v>
      </c>
      <c r="I2" s="10">
        <f t="shared" si="0"/>
        <v>44023</v>
      </c>
      <c r="J2" s="10">
        <f t="shared" si="0"/>
        <v>44024</v>
      </c>
      <c r="K2" s="9">
        <f t="shared" si="0"/>
        <v>44025</v>
      </c>
      <c r="L2" s="9">
        <f t="shared" si="0"/>
        <v>44026</v>
      </c>
      <c r="M2" s="9">
        <f t="shared" si="0"/>
        <v>44027</v>
      </c>
      <c r="N2" s="9">
        <f t="shared" si="0"/>
        <v>44028</v>
      </c>
      <c r="O2" s="9">
        <f t="shared" si="0"/>
        <v>44029</v>
      </c>
      <c r="P2" s="10">
        <f t="shared" si="0"/>
        <v>44030</v>
      </c>
      <c r="Q2" s="10">
        <f t="shared" si="0"/>
        <v>44031</v>
      </c>
      <c r="R2" s="9">
        <f t="shared" si="0"/>
        <v>44032</v>
      </c>
      <c r="S2" s="9">
        <f t="shared" si="0"/>
        <v>44033</v>
      </c>
      <c r="T2" s="9">
        <f t="shared" si="0"/>
        <v>44034</v>
      </c>
      <c r="U2" s="9">
        <f t="shared" si="0"/>
        <v>44035</v>
      </c>
      <c r="V2" s="9">
        <f t="shared" si="0"/>
        <v>44036</v>
      </c>
      <c r="W2" s="10">
        <f t="shared" si="0"/>
        <v>44037</v>
      </c>
      <c r="X2" s="10">
        <f t="shared" si="0"/>
        <v>44038</v>
      </c>
      <c r="Y2" s="9">
        <f t="shared" si="0"/>
        <v>44039</v>
      </c>
      <c r="Z2" s="9">
        <f t="shared" si="0"/>
        <v>44040</v>
      </c>
      <c r="AA2" s="9">
        <f t="shared" si="0"/>
        <v>44041</v>
      </c>
      <c r="AB2" s="9">
        <f t="shared" si="0"/>
        <v>44042</v>
      </c>
      <c r="AC2" s="9">
        <f t="shared" si="0"/>
        <v>44043</v>
      </c>
      <c r="AD2" s="10">
        <f t="shared" si="0"/>
        <v>44044</v>
      </c>
      <c r="AE2" s="10">
        <f t="shared" si="0"/>
        <v>44045</v>
      </c>
      <c r="AF2" s="9">
        <f t="shared" si="0"/>
        <v>44046</v>
      </c>
      <c r="AG2" s="9">
        <f t="shared" si="0"/>
        <v>44047</v>
      </c>
      <c r="AH2" s="9">
        <f t="shared" si="0"/>
        <v>44048</v>
      </c>
      <c r="AI2" s="9">
        <f t="shared" si="0"/>
        <v>44049</v>
      </c>
      <c r="AJ2" s="9">
        <f t="shared" si="0"/>
        <v>44050</v>
      </c>
      <c r="AK2" s="10">
        <f t="shared" si="0"/>
        <v>44051</v>
      </c>
      <c r="AL2" s="10">
        <f t="shared" si="0"/>
        <v>44052</v>
      </c>
      <c r="AM2" s="9">
        <f t="shared" si="0"/>
        <v>44053</v>
      </c>
      <c r="AN2" s="9">
        <f t="shared" si="0"/>
        <v>44054</v>
      </c>
      <c r="AO2" s="9">
        <f t="shared" si="0"/>
        <v>44055</v>
      </c>
      <c r="AP2" s="9">
        <f t="shared" si="0"/>
        <v>44056</v>
      </c>
      <c r="AQ2" s="9">
        <f t="shared" si="0"/>
        <v>44057</v>
      </c>
      <c r="AR2" s="10">
        <f t="shared" si="0"/>
        <v>44058</v>
      </c>
      <c r="AS2" s="10">
        <f t="shared" si="0"/>
        <v>44059</v>
      </c>
    </row>
    <row r="3" spans="1:51" s="3" customFormat="1" ht="27" customHeight="1" x14ac:dyDescent="0.2">
      <c r="A3" s="63" t="s">
        <v>388</v>
      </c>
      <c r="B3" s="68" t="s">
        <v>389</v>
      </c>
      <c r="C3" s="73">
        <v>12</v>
      </c>
      <c r="D3" s="70"/>
      <c r="E3" s="14"/>
      <c r="F3" s="14"/>
      <c r="G3" s="14"/>
      <c r="H3" s="14"/>
      <c r="I3" s="14"/>
      <c r="J3" s="14"/>
      <c r="K3" s="35"/>
      <c r="L3" s="35"/>
      <c r="M3" s="35"/>
      <c r="N3" s="35"/>
      <c r="O3" s="3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6"/>
      <c r="AU3" s="16"/>
      <c r="AV3" s="16"/>
      <c r="AW3" s="16"/>
      <c r="AX3" s="16"/>
      <c r="AY3" s="16"/>
    </row>
    <row r="4" spans="1:51" s="4" customFormat="1" ht="27" customHeight="1" thickBot="1" x14ac:dyDescent="0.25">
      <c r="A4" s="65" t="s">
        <v>388</v>
      </c>
      <c r="B4" s="69" t="s">
        <v>390</v>
      </c>
      <c r="C4" s="18">
        <v>12</v>
      </c>
      <c r="D4" s="71"/>
      <c r="E4" s="19"/>
      <c r="F4" s="19"/>
      <c r="G4" s="19"/>
      <c r="H4" s="19"/>
      <c r="I4" s="19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1"/>
      <c r="AU4" s="21"/>
      <c r="AV4" s="21"/>
      <c r="AW4" s="21"/>
      <c r="AX4" s="21"/>
      <c r="AY4" s="21"/>
    </row>
    <row r="5" spans="1:51" s="3" customFormat="1" ht="27" customHeight="1" x14ac:dyDescent="0.2">
      <c r="A5" s="63" t="s">
        <v>391</v>
      </c>
      <c r="B5" s="68" t="s">
        <v>389</v>
      </c>
      <c r="C5" s="75">
        <v>13</v>
      </c>
      <c r="D5" s="70"/>
      <c r="E5" s="14"/>
      <c r="F5" s="14"/>
      <c r="G5" s="14"/>
      <c r="H5" s="14"/>
      <c r="I5" s="14"/>
      <c r="J5" s="1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6"/>
      <c r="AU5" s="16"/>
      <c r="AV5" s="16"/>
      <c r="AW5" s="16"/>
      <c r="AX5" s="16"/>
      <c r="AY5" s="16"/>
    </row>
    <row r="6" spans="1:51" s="4" customFormat="1" ht="27" customHeight="1" thickBot="1" x14ac:dyDescent="0.25">
      <c r="A6" s="65" t="s">
        <v>391</v>
      </c>
      <c r="B6" s="69" t="s">
        <v>390</v>
      </c>
      <c r="C6" s="18">
        <v>13</v>
      </c>
      <c r="D6" s="71"/>
      <c r="E6" s="19"/>
      <c r="F6" s="19"/>
      <c r="G6" s="19"/>
      <c r="H6" s="19"/>
      <c r="I6" s="19"/>
      <c r="J6" s="19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1"/>
      <c r="AU6" s="21"/>
      <c r="AV6" s="21"/>
      <c r="AW6" s="21"/>
      <c r="AX6" s="21"/>
      <c r="AY6" s="21"/>
    </row>
    <row r="7" spans="1:51" s="3" customFormat="1" ht="27" customHeight="1" x14ac:dyDescent="0.2">
      <c r="A7" s="63" t="s">
        <v>392</v>
      </c>
      <c r="B7" s="68" t="s">
        <v>389</v>
      </c>
      <c r="C7" s="75">
        <v>16</v>
      </c>
      <c r="D7" s="70"/>
      <c r="E7" s="14"/>
      <c r="F7" s="14"/>
      <c r="G7" s="14"/>
      <c r="H7" s="14"/>
      <c r="I7" s="14"/>
      <c r="J7" s="14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6"/>
      <c r="AU7" s="16"/>
      <c r="AV7" s="16"/>
      <c r="AW7" s="16"/>
      <c r="AX7" s="16"/>
      <c r="AY7" s="16"/>
    </row>
    <row r="8" spans="1:51" s="4" customFormat="1" ht="27" customHeight="1" thickBot="1" x14ac:dyDescent="0.25">
      <c r="A8" s="65" t="s">
        <v>392</v>
      </c>
      <c r="B8" s="69" t="s">
        <v>390</v>
      </c>
      <c r="C8" s="18">
        <v>16</v>
      </c>
      <c r="D8" s="71"/>
      <c r="E8" s="19"/>
      <c r="F8" s="19"/>
      <c r="G8" s="19"/>
      <c r="H8" s="19"/>
      <c r="I8" s="19"/>
      <c r="J8" s="19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1"/>
      <c r="AU8" s="21"/>
      <c r="AV8" s="21"/>
      <c r="AW8" s="21"/>
      <c r="AX8" s="21"/>
      <c r="AY8" s="21"/>
    </row>
    <row r="9" spans="1:51" s="3" customFormat="1" ht="27" customHeight="1" x14ac:dyDescent="0.2">
      <c r="A9" s="63" t="s">
        <v>393</v>
      </c>
      <c r="B9" s="68" t="s">
        <v>389</v>
      </c>
      <c r="C9" s="75">
        <v>11</v>
      </c>
      <c r="D9" s="70"/>
      <c r="E9" s="14"/>
      <c r="F9" s="14"/>
      <c r="G9" s="14"/>
      <c r="H9" s="14"/>
      <c r="I9" s="14"/>
      <c r="J9" s="14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6"/>
      <c r="AU9" s="16"/>
      <c r="AV9" s="16"/>
      <c r="AW9" s="16"/>
      <c r="AX9" s="16"/>
      <c r="AY9" s="16"/>
    </row>
    <row r="10" spans="1:51" s="4" customFormat="1" ht="27" customHeight="1" thickBot="1" x14ac:dyDescent="0.25">
      <c r="A10" s="65" t="s">
        <v>393</v>
      </c>
      <c r="B10" s="69" t="s">
        <v>390</v>
      </c>
      <c r="C10" s="18">
        <v>11</v>
      </c>
      <c r="D10" s="71"/>
      <c r="E10" s="19"/>
      <c r="F10" s="19"/>
      <c r="G10" s="19"/>
      <c r="H10" s="19"/>
      <c r="I10" s="19"/>
      <c r="J10" s="19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1"/>
      <c r="AU10" s="21"/>
      <c r="AV10" s="21"/>
      <c r="AW10" s="21"/>
      <c r="AX10" s="21"/>
      <c r="AY10" s="21"/>
    </row>
    <row r="11" spans="1:51" s="3" customFormat="1" ht="27" customHeight="1" x14ac:dyDescent="0.2">
      <c r="A11" s="63" t="s">
        <v>394</v>
      </c>
      <c r="B11" s="68" t="s">
        <v>389</v>
      </c>
      <c r="C11" s="75">
        <v>22</v>
      </c>
      <c r="D11" s="70"/>
      <c r="E11" s="14"/>
      <c r="F11" s="14"/>
      <c r="G11" s="14"/>
      <c r="H11" s="14"/>
      <c r="I11" s="14"/>
      <c r="J11" s="14"/>
      <c r="K11" s="945" t="s">
        <v>120</v>
      </c>
      <c r="L11" s="945" t="s">
        <v>120</v>
      </c>
      <c r="M11" s="945" t="s">
        <v>120</v>
      </c>
      <c r="N11" s="945" t="s">
        <v>120</v>
      </c>
      <c r="O11" s="945" t="s">
        <v>120</v>
      </c>
      <c r="P11" s="945" t="s">
        <v>497</v>
      </c>
      <c r="Q11" s="945" t="s">
        <v>497</v>
      </c>
      <c r="R11" s="945" t="s">
        <v>120</v>
      </c>
      <c r="S11" s="15" t="s">
        <v>106</v>
      </c>
      <c r="T11" s="15" t="s">
        <v>106</v>
      </c>
      <c r="U11" s="15" t="s">
        <v>106</v>
      </c>
      <c r="V11" s="15" t="s">
        <v>106</v>
      </c>
      <c r="W11" s="945" t="s">
        <v>497</v>
      </c>
      <c r="X11" s="945" t="s">
        <v>497</v>
      </c>
      <c r="Y11" s="15" t="s">
        <v>106</v>
      </c>
      <c r="Z11" s="15" t="s">
        <v>106</v>
      </c>
      <c r="AA11" s="15" t="s">
        <v>130</v>
      </c>
      <c r="AB11" s="15" t="s">
        <v>130</v>
      </c>
      <c r="AC11" s="15" t="s">
        <v>130</v>
      </c>
      <c r="AD11" s="15" t="s">
        <v>146</v>
      </c>
      <c r="AE11" s="15" t="s">
        <v>156</v>
      </c>
      <c r="AF11" s="15" t="s">
        <v>130</v>
      </c>
      <c r="AG11" s="15" t="s">
        <v>130</v>
      </c>
      <c r="AH11" s="15" t="s">
        <v>130</v>
      </c>
      <c r="AI11" s="15"/>
      <c r="AJ11" s="15"/>
      <c r="AK11" s="15" t="s">
        <v>197</v>
      </c>
      <c r="AL11" s="15" t="s">
        <v>199</v>
      </c>
      <c r="AM11" s="15" t="s">
        <v>498</v>
      </c>
      <c r="AN11" s="15" t="s">
        <v>498</v>
      </c>
      <c r="AO11" s="15" t="s">
        <v>498</v>
      </c>
      <c r="AP11" s="15" t="s">
        <v>499</v>
      </c>
      <c r="AQ11" s="15" t="s">
        <v>499</v>
      </c>
      <c r="AR11" s="15" t="s">
        <v>500</v>
      </c>
      <c r="AS11" s="15" t="s">
        <v>501</v>
      </c>
      <c r="AT11" s="16"/>
      <c r="AU11" s="16"/>
      <c r="AV11" s="16"/>
      <c r="AW11" s="16"/>
      <c r="AX11" s="16"/>
      <c r="AY11" s="16"/>
    </row>
    <row r="12" spans="1:51" s="4" customFormat="1" ht="27" customHeight="1" thickBot="1" x14ac:dyDescent="0.25">
      <c r="A12" s="65" t="s">
        <v>394</v>
      </c>
      <c r="B12" s="69" t="s">
        <v>390</v>
      </c>
      <c r="C12" s="18">
        <v>22</v>
      </c>
      <c r="D12" s="71"/>
      <c r="E12" s="19"/>
      <c r="F12" s="19"/>
      <c r="G12" s="19"/>
      <c r="H12" s="19"/>
      <c r="I12" s="19"/>
      <c r="J12" s="19"/>
      <c r="K12" s="946"/>
      <c r="L12" s="946"/>
      <c r="M12" s="946"/>
      <c r="N12" s="946"/>
      <c r="O12" s="946"/>
      <c r="P12" s="946"/>
      <c r="Q12" s="946"/>
      <c r="R12" s="946"/>
      <c r="S12" s="20"/>
      <c r="T12" s="20"/>
      <c r="U12" s="20"/>
      <c r="V12" s="20"/>
      <c r="W12" s="946"/>
      <c r="X12" s="946"/>
      <c r="Y12" s="20"/>
      <c r="Z12" s="20"/>
      <c r="AA12" s="20" t="s">
        <v>502</v>
      </c>
      <c r="AB12" s="20" t="s">
        <v>502</v>
      </c>
      <c r="AC12" s="20" t="s">
        <v>502</v>
      </c>
      <c r="AD12" s="20" t="s">
        <v>156</v>
      </c>
      <c r="AE12" s="20" t="s">
        <v>146</v>
      </c>
      <c r="AF12" s="20"/>
      <c r="AG12" s="20"/>
      <c r="AH12" s="20" t="s">
        <v>502</v>
      </c>
      <c r="AI12" s="20" t="s">
        <v>502</v>
      </c>
      <c r="AJ12" s="20"/>
      <c r="AK12" s="20"/>
      <c r="AL12" s="20"/>
      <c r="AM12" s="20" t="s">
        <v>498</v>
      </c>
      <c r="AN12" s="20" t="s">
        <v>498</v>
      </c>
      <c r="AO12" s="20" t="s">
        <v>498</v>
      </c>
      <c r="AP12" s="20" t="s">
        <v>499</v>
      </c>
      <c r="AQ12" s="20" t="s">
        <v>499</v>
      </c>
      <c r="AR12" s="20" t="s">
        <v>503</v>
      </c>
      <c r="AS12" s="20" t="s">
        <v>504</v>
      </c>
      <c r="AT12" s="21"/>
      <c r="AU12" s="21"/>
      <c r="AV12" s="21"/>
      <c r="AW12" s="21"/>
      <c r="AX12" s="21"/>
      <c r="AY12" s="21"/>
    </row>
    <row r="13" spans="1:51" s="3" customFormat="1" ht="27" customHeight="1" x14ac:dyDescent="0.2">
      <c r="A13" s="63" t="s">
        <v>395</v>
      </c>
      <c r="B13" s="68" t="s">
        <v>389</v>
      </c>
      <c r="C13" s="75">
        <v>19</v>
      </c>
      <c r="D13" s="70"/>
      <c r="E13" s="14"/>
      <c r="F13" s="14"/>
      <c r="G13" s="14"/>
      <c r="H13" s="14"/>
      <c r="I13" s="14"/>
      <c r="J13" s="14"/>
      <c r="K13" s="947" t="s">
        <v>505</v>
      </c>
      <c r="L13" s="947" t="s">
        <v>505</v>
      </c>
      <c r="M13" s="947" t="s">
        <v>505</v>
      </c>
      <c r="N13" s="947" t="s">
        <v>505</v>
      </c>
      <c r="O13" s="947" t="s">
        <v>505</v>
      </c>
      <c r="P13" s="945" t="s">
        <v>506</v>
      </c>
      <c r="Q13" s="945" t="s">
        <v>506</v>
      </c>
      <c r="R13" s="947" t="s">
        <v>505</v>
      </c>
      <c r="S13" s="15" t="s">
        <v>133</v>
      </c>
      <c r="T13" s="15" t="s">
        <v>133</v>
      </c>
      <c r="U13" s="15" t="s">
        <v>133</v>
      </c>
      <c r="V13" s="15" t="s">
        <v>133</v>
      </c>
      <c r="W13" s="947" t="s">
        <v>188</v>
      </c>
      <c r="X13" s="947" t="s">
        <v>188</v>
      </c>
      <c r="Y13" s="15" t="s">
        <v>133</v>
      </c>
      <c r="Z13" s="15" t="s">
        <v>133</v>
      </c>
      <c r="AA13" s="15" t="s">
        <v>507</v>
      </c>
      <c r="AB13" s="15" t="s">
        <v>507</v>
      </c>
      <c r="AC13" s="15" t="s">
        <v>507</v>
      </c>
      <c r="AD13" s="947" t="s">
        <v>188</v>
      </c>
      <c r="AE13" s="15" t="s">
        <v>508</v>
      </c>
      <c r="AF13" s="15" t="s">
        <v>507</v>
      </c>
      <c r="AG13" s="15" t="s">
        <v>507</v>
      </c>
      <c r="AH13" s="15"/>
      <c r="AI13" s="15"/>
      <c r="AJ13" s="15"/>
      <c r="AK13" s="947" t="s">
        <v>509</v>
      </c>
      <c r="AL13" s="947" t="s">
        <v>509</v>
      </c>
      <c r="AM13" s="15" t="s">
        <v>501</v>
      </c>
      <c r="AN13" s="15" t="s">
        <v>501</v>
      </c>
      <c r="AO13" s="15" t="s">
        <v>501</v>
      </c>
      <c r="AP13" s="15" t="s">
        <v>510</v>
      </c>
      <c r="AQ13" s="15" t="s">
        <v>510</v>
      </c>
      <c r="AR13" s="15" t="s">
        <v>511</v>
      </c>
      <c r="AS13" s="15" t="s">
        <v>499</v>
      </c>
      <c r="AT13" s="16"/>
      <c r="AU13" s="16"/>
      <c r="AV13" s="16"/>
      <c r="AW13" s="16"/>
      <c r="AX13" s="16"/>
      <c r="AY13" s="16"/>
    </row>
    <row r="14" spans="1:51" s="4" customFormat="1" ht="27" customHeight="1" thickBot="1" x14ac:dyDescent="0.25">
      <c r="A14" s="65" t="s">
        <v>395</v>
      </c>
      <c r="B14" s="69" t="s">
        <v>390</v>
      </c>
      <c r="C14" s="18">
        <v>19</v>
      </c>
      <c r="D14" s="71"/>
      <c r="E14" s="19"/>
      <c r="F14" s="19"/>
      <c r="G14" s="19"/>
      <c r="H14" s="19"/>
      <c r="I14" s="19"/>
      <c r="J14" s="19"/>
      <c r="K14" s="948"/>
      <c r="L14" s="948"/>
      <c r="M14" s="948"/>
      <c r="N14" s="948"/>
      <c r="O14" s="948"/>
      <c r="P14" s="946"/>
      <c r="Q14" s="946"/>
      <c r="R14" s="948"/>
      <c r="S14" s="20" t="s">
        <v>512</v>
      </c>
      <c r="T14" s="20" t="s">
        <v>512</v>
      </c>
      <c r="U14" s="20" t="s">
        <v>512</v>
      </c>
      <c r="V14" s="20" t="s">
        <v>512</v>
      </c>
      <c r="W14" s="948"/>
      <c r="X14" s="948"/>
      <c r="Y14" s="20" t="s">
        <v>512</v>
      </c>
      <c r="Z14" s="20" t="s">
        <v>512</v>
      </c>
      <c r="AA14" s="20"/>
      <c r="AB14" s="20"/>
      <c r="AC14" s="20"/>
      <c r="AD14" s="948"/>
      <c r="AE14" s="20"/>
      <c r="AF14" s="20" t="s">
        <v>197</v>
      </c>
      <c r="AG14" s="20" t="s">
        <v>197</v>
      </c>
      <c r="AH14" s="20" t="s">
        <v>197</v>
      </c>
      <c r="AI14" s="20" t="s">
        <v>197</v>
      </c>
      <c r="AJ14" s="20" t="s">
        <v>197</v>
      </c>
      <c r="AK14" s="948"/>
      <c r="AL14" s="948"/>
      <c r="AM14" s="20" t="s">
        <v>501</v>
      </c>
      <c r="AN14" s="20" t="s">
        <v>501</v>
      </c>
      <c r="AO14" s="20" t="s">
        <v>501</v>
      </c>
      <c r="AP14" s="20" t="s">
        <v>510</v>
      </c>
      <c r="AQ14" s="20" t="s">
        <v>510</v>
      </c>
      <c r="AR14" s="20" t="s">
        <v>513</v>
      </c>
      <c r="AS14" s="20" t="s">
        <v>511</v>
      </c>
      <c r="AT14" s="21"/>
      <c r="AU14" s="21"/>
      <c r="AV14" s="21"/>
      <c r="AW14" s="21"/>
      <c r="AX14" s="21"/>
      <c r="AY14" s="21"/>
    </row>
    <row r="15" spans="1:51" s="52" customFormat="1" ht="27" customHeight="1" x14ac:dyDescent="0.2">
      <c r="A15" s="63" t="s">
        <v>514</v>
      </c>
      <c r="B15" s="76" t="s">
        <v>389</v>
      </c>
      <c r="C15" s="75">
        <v>22</v>
      </c>
      <c r="D15" s="72"/>
      <c r="E15" s="66"/>
      <c r="F15" s="66"/>
      <c r="G15" s="66"/>
      <c r="H15" s="66"/>
      <c r="I15" s="66"/>
      <c r="J15" s="66"/>
      <c r="K15" s="947" t="s">
        <v>515</v>
      </c>
      <c r="L15" s="947" t="s">
        <v>515</v>
      </c>
      <c r="M15" s="947" t="s">
        <v>515</v>
      </c>
      <c r="N15" s="947" t="s">
        <v>515</v>
      </c>
      <c r="O15" s="947" t="s">
        <v>515</v>
      </c>
      <c r="P15" s="947" t="s">
        <v>138</v>
      </c>
      <c r="Q15" s="947" t="s">
        <v>138</v>
      </c>
      <c r="R15" s="947" t="s">
        <v>170</v>
      </c>
      <c r="S15" s="947" t="s">
        <v>170</v>
      </c>
      <c r="T15" s="947" t="s">
        <v>170</v>
      </c>
      <c r="U15" s="947" t="s">
        <v>170</v>
      </c>
      <c r="V15" s="947" t="s">
        <v>170</v>
      </c>
      <c r="W15" s="83" t="s">
        <v>133</v>
      </c>
      <c r="X15" s="83" t="s">
        <v>145</v>
      </c>
      <c r="Y15" s="947" t="s">
        <v>516</v>
      </c>
      <c r="Z15" s="947" t="s">
        <v>516</v>
      </c>
      <c r="AA15" s="947" t="s">
        <v>516</v>
      </c>
      <c r="AB15" s="947" t="s">
        <v>516</v>
      </c>
      <c r="AC15" s="947" t="s">
        <v>516</v>
      </c>
      <c r="AD15" s="947" t="s">
        <v>187</v>
      </c>
      <c r="AE15" s="947" t="s">
        <v>509</v>
      </c>
      <c r="AF15" s="945" t="s">
        <v>188</v>
      </c>
      <c r="AG15" s="945" t="s">
        <v>188</v>
      </c>
      <c r="AH15" s="945" t="s">
        <v>188</v>
      </c>
      <c r="AI15" s="945" t="s">
        <v>188</v>
      </c>
      <c r="AJ15" s="945" t="s">
        <v>188</v>
      </c>
      <c r="AK15" s="15"/>
      <c r="AL15" s="15"/>
      <c r="AM15" s="15" t="s">
        <v>517</v>
      </c>
      <c r="AN15" s="15" t="s">
        <v>517</v>
      </c>
      <c r="AO15" s="15" t="s">
        <v>517</v>
      </c>
      <c r="AP15" s="15" t="s">
        <v>499</v>
      </c>
      <c r="AQ15" s="15" t="s">
        <v>510</v>
      </c>
      <c r="AR15" s="15" t="s">
        <v>518</v>
      </c>
      <c r="AS15" s="15" t="s">
        <v>504</v>
      </c>
      <c r="AT15" s="67"/>
      <c r="AU15" s="67"/>
      <c r="AV15" s="67"/>
      <c r="AW15" s="67"/>
      <c r="AX15" s="67"/>
      <c r="AY15" s="67"/>
    </row>
    <row r="16" spans="1:51" s="52" customFormat="1" ht="27" customHeight="1" thickBot="1" x14ac:dyDescent="0.25">
      <c r="A16" s="65" t="s">
        <v>514</v>
      </c>
      <c r="B16" s="77" t="s">
        <v>390</v>
      </c>
      <c r="C16" s="18">
        <v>22</v>
      </c>
      <c r="D16" s="72"/>
      <c r="E16" s="66"/>
      <c r="F16" s="66"/>
      <c r="G16" s="66"/>
      <c r="H16" s="66"/>
      <c r="I16" s="66"/>
      <c r="J16" s="66"/>
      <c r="K16" s="948"/>
      <c r="L16" s="948"/>
      <c r="M16" s="948"/>
      <c r="N16" s="948"/>
      <c r="O16" s="948"/>
      <c r="P16" s="948"/>
      <c r="Q16" s="948"/>
      <c r="R16" s="948"/>
      <c r="S16" s="948"/>
      <c r="T16" s="948"/>
      <c r="U16" s="948"/>
      <c r="V16" s="948"/>
      <c r="W16" s="82" t="s">
        <v>145</v>
      </c>
      <c r="X16" s="83" t="s">
        <v>133</v>
      </c>
      <c r="Y16" s="948"/>
      <c r="Z16" s="948"/>
      <c r="AA16" s="948"/>
      <c r="AB16" s="948"/>
      <c r="AC16" s="948"/>
      <c r="AD16" s="948"/>
      <c r="AE16" s="948"/>
      <c r="AF16" s="946"/>
      <c r="AG16" s="946"/>
      <c r="AH16" s="946"/>
      <c r="AI16" s="946"/>
      <c r="AJ16" s="946"/>
      <c r="AK16" s="20"/>
      <c r="AL16" s="20"/>
      <c r="AM16" s="20" t="s">
        <v>517</v>
      </c>
      <c r="AN16" s="20" t="s">
        <v>517</v>
      </c>
      <c r="AO16" s="20" t="s">
        <v>517</v>
      </c>
      <c r="AP16" s="20"/>
      <c r="AQ16" s="20"/>
      <c r="AR16" s="20" t="s">
        <v>504</v>
      </c>
      <c r="AS16" s="20" t="s">
        <v>518</v>
      </c>
      <c r="AT16" s="67"/>
      <c r="AU16" s="67"/>
      <c r="AV16" s="67"/>
      <c r="AW16" s="67"/>
      <c r="AX16" s="67"/>
      <c r="AY16" s="67"/>
    </row>
    <row r="17" spans="1:51" s="3" customFormat="1" ht="27" customHeight="1" x14ac:dyDescent="0.2">
      <c r="A17" s="63" t="s">
        <v>396</v>
      </c>
      <c r="B17" s="76" t="s">
        <v>389</v>
      </c>
      <c r="C17" s="75">
        <v>26</v>
      </c>
      <c r="D17" s="70"/>
      <c r="E17" s="14"/>
      <c r="F17" s="14"/>
      <c r="G17" s="14"/>
      <c r="H17" s="14"/>
      <c r="I17" s="14"/>
      <c r="J17" s="14"/>
      <c r="K17" s="15" t="s">
        <v>519</v>
      </c>
      <c r="L17" s="15" t="s">
        <v>519</v>
      </c>
      <c r="M17" s="15" t="s">
        <v>519</v>
      </c>
      <c r="N17" s="15" t="s">
        <v>519</v>
      </c>
      <c r="O17" s="15" t="s">
        <v>519</v>
      </c>
      <c r="P17" s="15"/>
      <c r="Q17" s="15"/>
      <c r="R17" s="15" t="s">
        <v>519</v>
      </c>
      <c r="S17" s="15" t="s">
        <v>520</v>
      </c>
      <c r="T17" s="15" t="s">
        <v>520</v>
      </c>
      <c r="U17" s="15" t="s">
        <v>520</v>
      </c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6"/>
      <c r="AU17" s="16"/>
      <c r="AV17" s="16"/>
      <c r="AW17" s="16"/>
      <c r="AX17" s="16"/>
      <c r="AY17" s="16"/>
    </row>
    <row r="18" spans="1:51" s="4" customFormat="1" ht="27" customHeight="1" thickBot="1" x14ac:dyDescent="0.25">
      <c r="A18" s="65" t="s">
        <v>396</v>
      </c>
      <c r="B18" s="77" t="s">
        <v>390</v>
      </c>
      <c r="C18" s="18">
        <v>26</v>
      </c>
      <c r="D18" s="71"/>
      <c r="E18" s="19"/>
      <c r="F18" s="19"/>
      <c r="G18" s="19"/>
      <c r="H18" s="19"/>
      <c r="I18" s="19"/>
      <c r="J18" s="19"/>
      <c r="K18" s="20" t="s">
        <v>152</v>
      </c>
      <c r="L18" s="20" t="s">
        <v>152</v>
      </c>
      <c r="M18" s="20" t="s">
        <v>152</v>
      </c>
      <c r="N18" s="20" t="s">
        <v>152</v>
      </c>
      <c r="O18" s="20" t="s">
        <v>152</v>
      </c>
      <c r="P18" s="20"/>
      <c r="Q18" s="20"/>
      <c r="R18" s="20" t="s">
        <v>152</v>
      </c>
      <c r="S18" s="20" t="s">
        <v>520</v>
      </c>
      <c r="T18" s="20" t="s">
        <v>520</v>
      </c>
      <c r="U18" s="20" t="s">
        <v>520</v>
      </c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1"/>
      <c r="AU18" s="21"/>
      <c r="AV18" s="21"/>
      <c r="AW18" s="21"/>
      <c r="AX18" s="21"/>
      <c r="AY18" s="21"/>
    </row>
    <row r="19" spans="1:51" s="3" customFormat="1" ht="27" customHeight="1" x14ac:dyDescent="0.2">
      <c r="A19" s="63" t="s">
        <v>397</v>
      </c>
      <c r="B19" s="76" t="s">
        <v>389</v>
      </c>
      <c r="C19" s="75">
        <v>28</v>
      </c>
      <c r="D19" s="70"/>
      <c r="E19" s="14"/>
      <c r="F19" s="14"/>
      <c r="G19" s="14"/>
      <c r="H19" s="14"/>
      <c r="I19" s="14"/>
      <c r="J19" s="14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6"/>
      <c r="AU19" s="16"/>
      <c r="AV19" s="16"/>
      <c r="AW19" s="16"/>
      <c r="AX19" s="16"/>
      <c r="AY19" s="16"/>
    </row>
    <row r="20" spans="1:51" s="4" customFormat="1" ht="27" customHeight="1" thickBot="1" x14ac:dyDescent="0.25">
      <c r="A20" s="65" t="s">
        <v>397</v>
      </c>
      <c r="B20" s="77" t="s">
        <v>390</v>
      </c>
      <c r="C20" s="75">
        <v>28</v>
      </c>
      <c r="D20" s="71"/>
      <c r="E20" s="19"/>
      <c r="F20" s="19"/>
      <c r="G20" s="19"/>
      <c r="H20" s="19"/>
      <c r="I20" s="19"/>
      <c r="J20" s="19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1"/>
      <c r="AU20" s="21"/>
      <c r="AV20" s="21"/>
      <c r="AW20" s="21"/>
      <c r="AX20" s="21"/>
      <c r="AY20" s="21"/>
    </row>
    <row r="21" spans="1:51" s="3" customFormat="1" ht="27" customHeight="1" x14ac:dyDescent="0.2">
      <c r="A21" s="63" t="s">
        <v>398</v>
      </c>
      <c r="B21" s="76" t="s">
        <v>389</v>
      </c>
      <c r="C21" s="75">
        <v>26</v>
      </c>
      <c r="D21" s="70"/>
      <c r="E21" s="14"/>
      <c r="F21" s="14"/>
      <c r="G21" s="14"/>
      <c r="H21" s="14"/>
      <c r="I21" s="14"/>
      <c r="J21" s="14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6"/>
      <c r="AU21" s="16"/>
      <c r="AV21" s="16"/>
      <c r="AW21" s="16"/>
      <c r="AX21" s="16"/>
      <c r="AY21" s="16"/>
    </row>
    <row r="22" spans="1:51" s="4" customFormat="1" ht="27" customHeight="1" thickBot="1" x14ac:dyDescent="0.25">
      <c r="A22" s="65" t="s">
        <v>398</v>
      </c>
      <c r="B22" s="77" t="s">
        <v>390</v>
      </c>
      <c r="C22" s="18">
        <v>26</v>
      </c>
      <c r="D22" s="71"/>
      <c r="E22" s="19"/>
      <c r="F22" s="19"/>
      <c r="G22" s="19"/>
      <c r="H22" s="19"/>
      <c r="I22" s="19"/>
      <c r="J22" s="19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1"/>
      <c r="AU22" s="21"/>
      <c r="AV22" s="21"/>
      <c r="AW22" s="21"/>
      <c r="AX22" s="21"/>
      <c r="AY22" s="21"/>
    </row>
    <row r="23" spans="1:51" s="3" customFormat="1" ht="27" customHeight="1" x14ac:dyDescent="0.2">
      <c r="A23" s="63" t="s">
        <v>399</v>
      </c>
      <c r="B23" s="76" t="s">
        <v>389</v>
      </c>
      <c r="C23" s="75">
        <v>22</v>
      </c>
      <c r="D23" s="70"/>
      <c r="E23" s="14"/>
      <c r="F23" s="14"/>
      <c r="G23" s="14"/>
      <c r="H23" s="14"/>
      <c r="I23" s="14"/>
      <c r="J23" s="14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6"/>
      <c r="AU23" s="16"/>
      <c r="AV23" s="16"/>
      <c r="AW23" s="16"/>
      <c r="AX23" s="16"/>
      <c r="AY23" s="16"/>
    </row>
    <row r="24" spans="1:51" s="4" customFormat="1" ht="27" customHeight="1" thickBot="1" x14ac:dyDescent="0.25">
      <c r="A24" s="65" t="s">
        <v>399</v>
      </c>
      <c r="B24" s="77" t="s">
        <v>390</v>
      </c>
      <c r="C24" s="18">
        <v>22</v>
      </c>
      <c r="D24" s="71"/>
      <c r="E24" s="19"/>
      <c r="F24" s="19"/>
      <c r="G24" s="19"/>
      <c r="H24" s="19"/>
      <c r="I24" s="19"/>
      <c r="J24" s="19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1"/>
      <c r="AU24" s="21"/>
      <c r="AV24" s="21"/>
      <c r="AW24" s="21"/>
      <c r="AX24" s="21"/>
      <c r="AY24" s="21"/>
    </row>
  </sheetData>
  <mergeCells count="50">
    <mergeCell ref="U15:U16"/>
    <mergeCell ref="V15:V16"/>
    <mergeCell ref="Y15:Y16"/>
    <mergeCell ref="AI15:AI16"/>
    <mergeCell ref="AJ15:AJ16"/>
    <mergeCell ref="AA15:AA16"/>
    <mergeCell ref="AB15:AB16"/>
    <mergeCell ref="AC15:AC16"/>
    <mergeCell ref="AF15:AF16"/>
    <mergeCell ref="AG15:AG16"/>
    <mergeCell ref="AH15:AH16"/>
    <mergeCell ref="K15:K16"/>
    <mergeCell ref="L15:L16"/>
    <mergeCell ref="M15:M16"/>
    <mergeCell ref="N15:N16"/>
    <mergeCell ref="O15:O16"/>
    <mergeCell ref="K13:K14"/>
    <mergeCell ref="L13:L14"/>
    <mergeCell ref="M13:M14"/>
    <mergeCell ref="N13:N14"/>
    <mergeCell ref="O13:O14"/>
    <mergeCell ref="R13:R14"/>
    <mergeCell ref="AL13:AL14"/>
    <mergeCell ref="P15:P16"/>
    <mergeCell ref="Q15:Q16"/>
    <mergeCell ref="AD15:AD16"/>
    <mergeCell ref="AE15:AE16"/>
    <mergeCell ref="P13:P14"/>
    <mergeCell ref="Q13:Q14"/>
    <mergeCell ref="W13:W14"/>
    <mergeCell ref="X13:X14"/>
    <mergeCell ref="AD13:AD14"/>
    <mergeCell ref="AK13:AK14"/>
    <mergeCell ref="Z15:Z16"/>
    <mergeCell ref="R15:R16"/>
    <mergeCell ref="S15:S16"/>
    <mergeCell ref="T15:T16"/>
    <mergeCell ref="K1:O1"/>
    <mergeCell ref="P1:Q1"/>
    <mergeCell ref="AM1:AS1"/>
    <mergeCell ref="Q11:Q12"/>
    <mergeCell ref="W11:W12"/>
    <mergeCell ref="X11:X12"/>
    <mergeCell ref="R11:R12"/>
    <mergeCell ref="P11:P12"/>
    <mergeCell ref="K11:K12"/>
    <mergeCell ref="L11:L12"/>
    <mergeCell ref="M11:M12"/>
    <mergeCell ref="N11:N12"/>
    <mergeCell ref="O11:O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56D1E-95E5-416D-9823-AD9207F9CB0A}">
  <sheetPr codeName="Sheet4"/>
  <dimension ref="A1:L32"/>
  <sheetViews>
    <sheetView workbookViewId="0">
      <selection activeCell="A2" sqref="A2"/>
    </sheetView>
  </sheetViews>
  <sheetFormatPr baseColWidth="10" defaultColWidth="8.83203125" defaultRowHeight="15" x14ac:dyDescent="0.2"/>
  <cols>
    <col min="4" max="4" width="60.1640625" bestFit="1" customWidth="1"/>
    <col min="6" max="7" width="11.5" customWidth="1"/>
    <col min="8" max="8" width="14" customWidth="1"/>
    <col min="10" max="11" width="17.5" customWidth="1"/>
    <col min="12" max="12" width="9.5" customWidth="1"/>
  </cols>
  <sheetData>
    <row r="1" spans="1:12" ht="64" x14ac:dyDescent="0.2">
      <c r="A1" s="36" t="s">
        <v>475</v>
      </c>
      <c r="B1" s="36" t="s">
        <v>85</v>
      </c>
      <c r="C1" s="36" t="s">
        <v>3</v>
      </c>
      <c r="D1" s="36" t="s">
        <v>4</v>
      </c>
      <c r="E1" s="36" t="s">
        <v>5</v>
      </c>
      <c r="F1" s="60" t="s">
        <v>521</v>
      </c>
      <c r="G1" s="60" t="s">
        <v>476</v>
      </c>
      <c r="H1" s="40" t="s">
        <v>477</v>
      </c>
      <c r="J1" s="60" t="s">
        <v>478</v>
      </c>
      <c r="K1" s="36" t="s">
        <v>479</v>
      </c>
      <c r="L1" s="60" t="s">
        <v>480</v>
      </c>
    </row>
    <row r="2" spans="1:12" x14ac:dyDescent="0.2">
      <c r="A2" s="41" t="s">
        <v>481</v>
      </c>
      <c r="B2" s="84">
        <v>1</v>
      </c>
      <c r="C2" s="41" t="s">
        <v>522</v>
      </c>
      <c r="D2" s="41" t="s">
        <v>106</v>
      </c>
      <c r="E2" s="84">
        <v>3</v>
      </c>
      <c r="F2" s="84">
        <v>0.5</v>
      </c>
      <c r="G2" s="84">
        <v>50</v>
      </c>
      <c r="H2" s="45">
        <f>G2/9</f>
        <v>5.5555555555555554</v>
      </c>
      <c r="J2" s="58" t="s">
        <v>523</v>
      </c>
      <c r="K2" s="58" t="s">
        <v>524</v>
      </c>
      <c r="L2" s="59">
        <v>8</v>
      </c>
    </row>
    <row r="3" spans="1:12" x14ac:dyDescent="0.2">
      <c r="A3" s="41" t="s">
        <v>481</v>
      </c>
      <c r="B3" s="84">
        <v>1</v>
      </c>
      <c r="C3" s="41" t="s">
        <v>522</v>
      </c>
      <c r="D3" s="84" t="s">
        <v>120</v>
      </c>
      <c r="E3" s="84">
        <v>8</v>
      </c>
      <c r="F3" s="84">
        <v>0.5</v>
      </c>
      <c r="G3" s="84">
        <v>50</v>
      </c>
      <c r="H3" s="45">
        <f t="shared" ref="H3:H32" si="0">G3/9</f>
        <v>5.5555555555555554</v>
      </c>
      <c r="J3" s="59" t="s">
        <v>525</v>
      </c>
      <c r="K3" s="59" t="s">
        <v>526</v>
      </c>
      <c r="L3" s="59">
        <v>3</v>
      </c>
    </row>
    <row r="4" spans="1:12" x14ac:dyDescent="0.2">
      <c r="A4" s="41" t="s">
        <v>481</v>
      </c>
      <c r="B4" s="84">
        <v>1</v>
      </c>
      <c r="C4" s="41" t="s">
        <v>522</v>
      </c>
      <c r="D4" s="84" t="s">
        <v>130</v>
      </c>
      <c r="E4" s="84">
        <v>2</v>
      </c>
      <c r="F4" s="84">
        <v>0.5</v>
      </c>
      <c r="G4" s="84">
        <v>50</v>
      </c>
      <c r="H4" s="45">
        <f t="shared" si="0"/>
        <v>5.5555555555555554</v>
      </c>
      <c r="J4" s="59" t="s">
        <v>527</v>
      </c>
      <c r="K4" s="59" t="s">
        <v>528</v>
      </c>
      <c r="L4" s="59">
        <v>1</v>
      </c>
    </row>
    <row r="5" spans="1:12" x14ac:dyDescent="0.2">
      <c r="A5" s="41" t="s">
        <v>481</v>
      </c>
      <c r="B5" s="84">
        <v>2</v>
      </c>
      <c r="C5" s="41" t="s">
        <v>522</v>
      </c>
      <c r="D5" s="84" t="s">
        <v>133</v>
      </c>
      <c r="E5" s="84">
        <v>3</v>
      </c>
      <c r="F5" s="84">
        <v>0.5</v>
      </c>
      <c r="G5" s="84">
        <v>50</v>
      </c>
      <c r="H5" s="45">
        <f t="shared" si="0"/>
        <v>5.5555555555555554</v>
      </c>
      <c r="J5" s="59" t="s">
        <v>529</v>
      </c>
      <c r="K5" s="59" t="s">
        <v>524</v>
      </c>
      <c r="L5" s="59">
        <v>6</v>
      </c>
    </row>
    <row r="6" spans="1:12" x14ac:dyDescent="0.2">
      <c r="A6" s="41" t="s">
        <v>481</v>
      </c>
      <c r="B6" s="84">
        <v>2</v>
      </c>
      <c r="C6" s="41" t="s">
        <v>522</v>
      </c>
      <c r="D6" s="84" t="s">
        <v>138</v>
      </c>
      <c r="E6" s="84">
        <v>6</v>
      </c>
      <c r="F6" s="84">
        <v>0.25</v>
      </c>
      <c r="G6" s="84">
        <v>50</v>
      </c>
      <c r="H6" s="45">
        <f t="shared" si="0"/>
        <v>5.5555555555555554</v>
      </c>
      <c r="J6" s="59" t="s">
        <v>529</v>
      </c>
      <c r="K6" s="59" t="s">
        <v>524</v>
      </c>
      <c r="L6" s="59">
        <v>6</v>
      </c>
    </row>
    <row r="7" spans="1:12" x14ac:dyDescent="0.2">
      <c r="A7" s="41" t="s">
        <v>481</v>
      </c>
      <c r="B7" s="84">
        <v>2</v>
      </c>
      <c r="C7" s="41" t="s">
        <v>522</v>
      </c>
      <c r="D7" s="84" t="s">
        <v>145</v>
      </c>
      <c r="E7" s="84">
        <v>4</v>
      </c>
      <c r="F7" s="84"/>
      <c r="G7" s="84">
        <v>50</v>
      </c>
      <c r="H7" s="45">
        <f t="shared" si="0"/>
        <v>5.5555555555555554</v>
      </c>
      <c r="J7" s="59" t="s">
        <v>388</v>
      </c>
      <c r="K7" s="59" t="s">
        <v>524</v>
      </c>
      <c r="L7" s="59">
        <v>12</v>
      </c>
    </row>
    <row r="8" spans="1:12" x14ac:dyDescent="0.2">
      <c r="A8" s="41" t="s">
        <v>481</v>
      </c>
      <c r="B8" s="84">
        <v>3</v>
      </c>
      <c r="C8" s="41" t="s">
        <v>522</v>
      </c>
      <c r="D8" s="84" t="s">
        <v>146</v>
      </c>
      <c r="E8" s="84">
        <v>3</v>
      </c>
      <c r="F8" s="84">
        <v>0.5</v>
      </c>
      <c r="G8" s="84">
        <v>56</v>
      </c>
      <c r="H8" s="45">
        <f t="shared" si="0"/>
        <v>6.2222222222222223</v>
      </c>
      <c r="J8" s="59" t="s">
        <v>391</v>
      </c>
      <c r="K8" s="59" t="s">
        <v>524</v>
      </c>
      <c r="L8" s="59">
        <v>13</v>
      </c>
    </row>
    <row r="9" spans="1:12" x14ac:dyDescent="0.2">
      <c r="A9" s="41" t="s">
        <v>481</v>
      </c>
      <c r="B9" s="84">
        <v>3</v>
      </c>
      <c r="C9" s="41" t="s">
        <v>522</v>
      </c>
      <c r="D9" s="84" t="s">
        <v>152</v>
      </c>
      <c r="E9" s="84">
        <v>3</v>
      </c>
      <c r="F9" s="84"/>
      <c r="G9" s="84">
        <v>56</v>
      </c>
      <c r="H9" s="45">
        <f t="shared" si="0"/>
        <v>6.2222222222222223</v>
      </c>
      <c r="J9" s="59" t="s">
        <v>392</v>
      </c>
      <c r="K9" s="59" t="s">
        <v>530</v>
      </c>
      <c r="L9" s="59">
        <v>16</v>
      </c>
    </row>
    <row r="10" spans="1:12" x14ac:dyDescent="0.2">
      <c r="A10" s="41" t="s">
        <v>481</v>
      </c>
      <c r="B10" s="84">
        <v>3</v>
      </c>
      <c r="C10" s="41" t="s">
        <v>522</v>
      </c>
      <c r="D10" s="84" t="s">
        <v>156</v>
      </c>
      <c r="E10" s="84">
        <v>3</v>
      </c>
      <c r="F10" s="84"/>
      <c r="G10" s="84">
        <v>56</v>
      </c>
      <c r="H10" s="45">
        <f t="shared" si="0"/>
        <v>6.2222222222222223</v>
      </c>
      <c r="J10" s="59" t="s">
        <v>393</v>
      </c>
      <c r="K10" s="59" t="s">
        <v>531</v>
      </c>
      <c r="L10" s="59">
        <v>11</v>
      </c>
    </row>
    <row r="11" spans="1:12" x14ac:dyDescent="0.2">
      <c r="A11" s="41" t="s">
        <v>481</v>
      </c>
      <c r="B11" s="84">
        <v>4</v>
      </c>
      <c r="C11" s="41" t="s">
        <v>522</v>
      </c>
      <c r="D11" s="84" t="s">
        <v>159</v>
      </c>
      <c r="E11" s="84">
        <v>6</v>
      </c>
      <c r="F11" s="84">
        <v>0.5</v>
      </c>
      <c r="G11" s="84">
        <v>45</v>
      </c>
      <c r="H11" s="45">
        <f t="shared" si="0"/>
        <v>5</v>
      </c>
      <c r="J11" s="59" t="s">
        <v>394</v>
      </c>
      <c r="K11" s="59" t="s">
        <v>524</v>
      </c>
      <c r="L11" s="59">
        <v>22</v>
      </c>
    </row>
    <row r="12" spans="1:12" x14ac:dyDescent="0.2">
      <c r="A12" s="41" t="s">
        <v>481</v>
      </c>
      <c r="B12" s="84">
        <v>4</v>
      </c>
      <c r="C12" s="41" t="s">
        <v>522</v>
      </c>
      <c r="D12" s="84" t="s">
        <v>170</v>
      </c>
      <c r="E12" s="84">
        <v>7</v>
      </c>
      <c r="F12" s="84">
        <v>0.75</v>
      </c>
      <c r="G12" s="84">
        <v>45</v>
      </c>
      <c r="H12" s="45">
        <f t="shared" si="0"/>
        <v>5</v>
      </c>
      <c r="J12" s="59" t="s">
        <v>395</v>
      </c>
      <c r="K12" s="59" t="s">
        <v>524</v>
      </c>
      <c r="L12" s="59">
        <v>19</v>
      </c>
    </row>
    <row r="13" spans="1:12" x14ac:dyDescent="0.2">
      <c r="A13" s="41" t="s">
        <v>481</v>
      </c>
      <c r="B13" s="84">
        <v>4</v>
      </c>
      <c r="C13" s="41" t="s">
        <v>522</v>
      </c>
      <c r="D13" s="84" t="s">
        <v>179</v>
      </c>
      <c r="E13" s="84">
        <v>4</v>
      </c>
      <c r="F13" s="84">
        <v>0.25</v>
      </c>
      <c r="G13" s="84">
        <v>45</v>
      </c>
      <c r="H13" s="45">
        <f t="shared" si="0"/>
        <v>5</v>
      </c>
      <c r="J13" s="59" t="s">
        <v>514</v>
      </c>
      <c r="K13" s="59" t="s">
        <v>487</v>
      </c>
      <c r="L13" s="59">
        <v>22</v>
      </c>
    </row>
    <row r="14" spans="1:12" x14ac:dyDescent="0.2">
      <c r="A14" s="41" t="s">
        <v>481</v>
      </c>
      <c r="B14" s="84">
        <v>4</v>
      </c>
      <c r="C14" s="41" t="s">
        <v>522</v>
      </c>
      <c r="D14" s="84" t="s">
        <v>187</v>
      </c>
      <c r="E14" s="84">
        <v>6</v>
      </c>
      <c r="F14" s="84"/>
      <c r="G14" s="84">
        <v>45</v>
      </c>
      <c r="H14" s="45">
        <f t="shared" si="0"/>
        <v>5</v>
      </c>
      <c r="J14" s="59" t="s">
        <v>396</v>
      </c>
      <c r="K14" s="59" t="s">
        <v>531</v>
      </c>
      <c r="L14" s="59">
        <v>26</v>
      </c>
    </row>
    <row r="15" spans="1:12" x14ac:dyDescent="0.2">
      <c r="A15" s="41" t="s">
        <v>481</v>
      </c>
      <c r="B15" s="84">
        <v>4</v>
      </c>
      <c r="C15" s="41" t="s">
        <v>522</v>
      </c>
      <c r="D15" s="84" t="s">
        <v>188</v>
      </c>
      <c r="E15" s="84">
        <v>8</v>
      </c>
      <c r="F15" s="84">
        <v>1</v>
      </c>
      <c r="G15" s="84">
        <v>45</v>
      </c>
      <c r="H15" s="45">
        <f t="shared" si="0"/>
        <v>5</v>
      </c>
      <c r="J15" s="59" t="s">
        <v>397</v>
      </c>
      <c r="K15" s="59" t="s">
        <v>531</v>
      </c>
      <c r="L15" s="59">
        <v>28</v>
      </c>
    </row>
    <row r="16" spans="1:12" x14ac:dyDescent="0.2">
      <c r="A16" s="41" t="s">
        <v>481</v>
      </c>
      <c r="B16" s="84">
        <v>6</v>
      </c>
      <c r="C16" s="41" t="s">
        <v>522</v>
      </c>
      <c r="D16" s="84" t="s">
        <v>197</v>
      </c>
      <c r="E16" s="84">
        <v>3</v>
      </c>
      <c r="F16" s="84"/>
      <c r="G16" s="84">
        <v>48</v>
      </c>
      <c r="H16" s="45">
        <f t="shared" si="0"/>
        <v>5.333333333333333</v>
      </c>
      <c r="J16" s="59" t="s">
        <v>398</v>
      </c>
      <c r="K16" s="59" t="s">
        <v>531</v>
      </c>
      <c r="L16" s="59">
        <v>26</v>
      </c>
    </row>
    <row r="17" spans="1:12" x14ac:dyDescent="0.2">
      <c r="A17" s="41" t="s">
        <v>481</v>
      </c>
      <c r="B17" s="84">
        <v>6</v>
      </c>
      <c r="C17" s="41" t="s">
        <v>522</v>
      </c>
      <c r="D17" s="84" t="s">
        <v>199</v>
      </c>
      <c r="E17" s="84">
        <v>4</v>
      </c>
      <c r="F17" s="84">
        <v>0.25</v>
      </c>
      <c r="G17" s="84">
        <v>48</v>
      </c>
      <c r="H17" s="45">
        <f t="shared" si="0"/>
        <v>5.333333333333333</v>
      </c>
      <c r="J17" s="59" t="s">
        <v>399</v>
      </c>
      <c r="K17" s="59" t="s">
        <v>532</v>
      </c>
      <c r="L17" s="59">
        <v>22</v>
      </c>
    </row>
    <row r="18" spans="1:12" x14ac:dyDescent="0.2">
      <c r="A18" s="44" t="s">
        <v>481</v>
      </c>
      <c r="B18" s="44">
        <v>2</v>
      </c>
      <c r="C18" s="44" t="s">
        <v>32</v>
      </c>
      <c r="D18" s="44" t="s">
        <v>120</v>
      </c>
      <c r="E18" s="44">
        <v>8</v>
      </c>
      <c r="F18" s="44">
        <v>0.5</v>
      </c>
      <c r="G18" s="44">
        <v>16</v>
      </c>
      <c r="H18" s="45">
        <f t="shared" si="0"/>
        <v>1.7777777777777777</v>
      </c>
    </row>
    <row r="19" spans="1:12" x14ac:dyDescent="0.2">
      <c r="A19" s="44" t="s">
        <v>481</v>
      </c>
      <c r="B19" s="44">
        <v>2</v>
      </c>
      <c r="C19" s="44" t="s">
        <v>32</v>
      </c>
      <c r="D19" s="44" t="s">
        <v>133</v>
      </c>
      <c r="E19" s="44">
        <v>3</v>
      </c>
      <c r="F19" s="44">
        <v>0.5</v>
      </c>
      <c r="G19" s="44">
        <v>16</v>
      </c>
      <c r="H19" s="45">
        <f t="shared" si="0"/>
        <v>1.7777777777777777</v>
      </c>
    </row>
    <row r="20" spans="1:12" x14ac:dyDescent="0.2">
      <c r="A20" s="44" t="s">
        <v>481</v>
      </c>
      <c r="B20" s="44">
        <v>3</v>
      </c>
      <c r="C20" s="44" t="s">
        <v>32</v>
      </c>
      <c r="D20" s="44" t="s">
        <v>138</v>
      </c>
      <c r="E20" s="44">
        <v>6</v>
      </c>
      <c r="F20" s="44">
        <v>0.25</v>
      </c>
      <c r="G20" s="44">
        <v>15</v>
      </c>
      <c r="H20" s="45">
        <f t="shared" si="0"/>
        <v>1.6666666666666667</v>
      </c>
    </row>
    <row r="21" spans="1:12" x14ac:dyDescent="0.2">
      <c r="A21" s="44" t="s">
        <v>481</v>
      </c>
      <c r="B21" s="44">
        <v>3</v>
      </c>
      <c r="C21" s="44" t="s">
        <v>32</v>
      </c>
      <c r="D21" s="44" t="s">
        <v>145</v>
      </c>
      <c r="E21" s="44">
        <v>4</v>
      </c>
      <c r="F21" s="44"/>
      <c r="G21" s="44">
        <v>15</v>
      </c>
      <c r="H21" s="45">
        <f t="shared" si="0"/>
        <v>1.6666666666666667</v>
      </c>
    </row>
    <row r="22" spans="1:12" x14ac:dyDescent="0.2">
      <c r="A22" s="44" t="s">
        <v>481</v>
      </c>
      <c r="B22" s="44">
        <v>4</v>
      </c>
      <c r="C22" s="44" t="s">
        <v>32</v>
      </c>
      <c r="D22" s="44" t="s">
        <v>152</v>
      </c>
      <c r="E22" s="44">
        <v>3</v>
      </c>
      <c r="F22" s="44"/>
      <c r="G22" s="44">
        <v>3</v>
      </c>
      <c r="H22" s="45">
        <v>1</v>
      </c>
    </row>
    <row r="23" spans="1:12" x14ac:dyDescent="0.2">
      <c r="A23" s="44" t="s">
        <v>481</v>
      </c>
      <c r="B23" s="44">
        <v>4</v>
      </c>
      <c r="C23" s="44" t="s">
        <v>32</v>
      </c>
      <c r="D23" s="44" t="s">
        <v>187</v>
      </c>
      <c r="E23" s="44">
        <v>6</v>
      </c>
      <c r="F23" s="44"/>
      <c r="G23" s="44">
        <v>3</v>
      </c>
      <c r="H23" s="45">
        <v>1</v>
      </c>
    </row>
    <row r="24" spans="1:12" x14ac:dyDescent="0.2">
      <c r="A24" s="44" t="s">
        <v>481</v>
      </c>
      <c r="B24" s="44">
        <v>5</v>
      </c>
      <c r="C24" s="44" t="s">
        <v>32</v>
      </c>
      <c r="D24" s="44" t="s">
        <v>146</v>
      </c>
      <c r="E24" s="44">
        <v>3</v>
      </c>
      <c r="F24" s="44">
        <v>0.5</v>
      </c>
      <c r="G24" s="44">
        <v>21</v>
      </c>
      <c r="H24" s="45">
        <f t="shared" si="0"/>
        <v>2.3333333333333335</v>
      </c>
    </row>
    <row r="25" spans="1:12" x14ac:dyDescent="0.2">
      <c r="A25" s="44" t="s">
        <v>481</v>
      </c>
      <c r="B25" s="44">
        <v>5</v>
      </c>
      <c r="C25" s="44" t="s">
        <v>32</v>
      </c>
      <c r="D25" s="44" t="s">
        <v>156</v>
      </c>
      <c r="E25" s="44">
        <v>3</v>
      </c>
      <c r="F25" s="44"/>
      <c r="G25" s="44">
        <v>21</v>
      </c>
      <c r="H25" s="45">
        <f t="shared" si="0"/>
        <v>2.3333333333333335</v>
      </c>
    </row>
    <row r="26" spans="1:12" x14ac:dyDescent="0.2">
      <c r="A26" s="44" t="s">
        <v>481</v>
      </c>
      <c r="B26" s="44">
        <v>6</v>
      </c>
      <c r="C26" s="44" t="s">
        <v>32</v>
      </c>
      <c r="D26" s="44" t="s">
        <v>159</v>
      </c>
      <c r="E26" s="44">
        <v>6</v>
      </c>
      <c r="F26" s="44">
        <v>0.5</v>
      </c>
      <c r="G26" s="44">
        <v>24</v>
      </c>
      <c r="H26" s="45">
        <f t="shared" si="0"/>
        <v>2.6666666666666665</v>
      </c>
    </row>
    <row r="27" spans="1:12" x14ac:dyDescent="0.2">
      <c r="A27" s="44" t="s">
        <v>481</v>
      </c>
      <c r="B27" s="44">
        <v>6</v>
      </c>
      <c r="C27" s="44" t="s">
        <v>32</v>
      </c>
      <c r="D27" s="44" t="s">
        <v>188</v>
      </c>
      <c r="E27" s="44">
        <v>8</v>
      </c>
      <c r="F27" s="44">
        <v>1</v>
      </c>
      <c r="G27" s="44">
        <v>24</v>
      </c>
      <c r="H27" s="45">
        <f t="shared" si="0"/>
        <v>2.6666666666666665</v>
      </c>
    </row>
    <row r="28" spans="1:12" x14ac:dyDescent="0.2">
      <c r="A28" s="44" t="s">
        <v>481</v>
      </c>
      <c r="B28" s="44">
        <v>10</v>
      </c>
      <c r="C28" s="44" t="s">
        <v>32</v>
      </c>
      <c r="D28" s="44" t="s">
        <v>197</v>
      </c>
      <c r="E28" s="44">
        <v>3</v>
      </c>
      <c r="F28" s="44"/>
      <c r="G28" s="44">
        <v>5</v>
      </c>
      <c r="H28" s="45">
        <f t="shared" si="0"/>
        <v>0.55555555555555558</v>
      </c>
    </row>
    <row r="29" spans="1:12" x14ac:dyDescent="0.2">
      <c r="A29" s="44" t="s">
        <v>481</v>
      </c>
      <c r="B29" s="44">
        <v>10</v>
      </c>
      <c r="C29" s="44" t="s">
        <v>32</v>
      </c>
      <c r="D29" s="44" t="s">
        <v>199</v>
      </c>
      <c r="E29" s="44">
        <v>4</v>
      </c>
      <c r="F29" s="44">
        <v>0.25</v>
      </c>
      <c r="G29" s="44">
        <v>5</v>
      </c>
      <c r="H29" s="45">
        <f t="shared" si="0"/>
        <v>0.55555555555555558</v>
      </c>
    </row>
    <row r="30" spans="1:12" x14ac:dyDescent="0.2">
      <c r="A30" s="44" t="s">
        <v>533</v>
      </c>
      <c r="B30" s="44">
        <v>5</v>
      </c>
      <c r="C30" s="44" t="s">
        <v>21</v>
      </c>
      <c r="D30" s="44" t="s">
        <v>534</v>
      </c>
      <c r="E30" s="44">
        <v>10</v>
      </c>
      <c r="F30" s="44"/>
      <c r="G30" s="44">
        <v>14</v>
      </c>
      <c r="H30" s="45">
        <f t="shared" si="0"/>
        <v>1.5555555555555556</v>
      </c>
    </row>
    <row r="31" spans="1:12" x14ac:dyDescent="0.2">
      <c r="A31" s="44" t="s">
        <v>533</v>
      </c>
      <c r="B31" s="44">
        <v>5</v>
      </c>
      <c r="C31" s="44" t="s">
        <v>21</v>
      </c>
      <c r="D31" s="44" t="s">
        <v>535</v>
      </c>
      <c r="E31" s="44">
        <v>10</v>
      </c>
      <c r="F31" s="44"/>
      <c r="G31" s="44">
        <v>14</v>
      </c>
      <c r="H31" s="45">
        <f t="shared" si="0"/>
        <v>1.5555555555555556</v>
      </c>
    </row>
    <row r="32" spans="1:12" x14ac:dyDescent="0.2">
      <c r="A32" s="44" t="s">
        <v>533</v>
      </c>
      <c r="B32" s="44">
        <v>5</v>
      </c>
      <c r="C32" s="44" t="s">
        <v>21</v>
      </c>
      <c r="D32" s="44" t="s">
        <v>536</v>
      </c>
      <c r="E32" s="44">
        <v>0.75</v>
      </c>
      <c r="F32" s="44"/>
      <c r="G32" s="44">
        <v>14</v>
      </c>
      <c r="H32" s="45">
        <f t="shared" si="0"/>
        <v>1.5555555555555556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FA6B6-2B14-4F75-A3A3-093D08A1F03E}">
  <sheetPr codeName="Sheet5"/>
  <dimension ref="A1:AY18"/>
  <sheetViews>
    <sheetView zoomScale="49" workbookViewId="0">
      <selection activeCell="A2" sqref="A2"/>
    </sheetView>
  </sheetViews>
  <sheetFormatPr baseColWidth="10" defaultColWidth="8.83203125" defaultRowHeight="15" x14ac:dyDescent="0.2"/>
  <cols>
    <col min="1" max="1" width="19" customWidth="1"/>
    <col min="2" max="2" width="20.5" customWidth="1"/>
    <col min="3" max="3" width="10.5" bestFit="1" customWidth="1"/>
  </cols>
  <sheetData>
    <row r="1" spans="1:51" x14ac:dyDescent="0.2">
      <c r="A1" s="1"/>
      <c r="K1" s="944" t="s">
        <v>431</v>
      </c>
      <c r="L1" s="944"/>
      <c r="M1" s="944"/>
      <c r="N1" s="944"/>
      <c r="O1" s="944"/>
      <c r="P1" s="944" t="s">
        <v>432</v>
      </c>
      <c r="Q1" s="944"/>
      <c r="AM1" s="927" t="s">
        <v>433</v>
      </c>
      <c r="AN1" s="927"/>
      <c r="AO1" s="927"/>
      <c r="AP1" s="927"/>
      <c r="AQ1" s="927"/>
      <c r="AR1" s="927"/>
      <c r="AS1" s="927"/>
    </row>
    <row r="2" spans="1:51" ht="16" thickBot="1" x14ac:dyDescent="0.25">
      <c r="A2" s="2" t="s">
        <v>385</v>
      </c>
      <c r="B2" s="2"/>
      <c r="C2" s="2" t="s">
        <v>386</v>
      </c>
      <c r="D2" s="9">
        <v>44018</v>
      </c>
      <c r="E2" s="9">
        <f>D2+1</f>
        <v>44019</v>
      </c>
      <c r="F2" s="9">
        <f t="shared" ref="F2:AS2" si="0">E2+1</f>
        <v>44020</v>
      </c>
      <c r="G2" s="9">
        <f t="shared" si="0"/>
        <v>44021</v>
      </c>
      <c r="H2" s="9">
        <f t="shared" si="0"/>
        <v>44022</v>
      </c>
      <c r="I2" s="10">
        <f t="shared" si="0"/>
        <v>44023</v>
      </c>
      <c r="J2" s="10">
        <f t="shared" si="0"/>
        <v>44024</v>
      </c>
      <c r="K2" s="9">
        <f t="shared" si="0"/>
        <v>44025</v>
      </c>
      <c r="L2" s="9">
        <f t="shared" si="0"/>
        <v>44026</v>
      </c>
      <c r="M2" s="9">
        <f t="shared" si="0"/>
        <v>44027</v>
      </c>
      <c r="N2" s="9">
        <f t="shared" si="0"/>
        <v>44028</v>
      </c>
      <c r="O2" s="9">
        <f t="shared" si="0"/>
        <v>44029</v>
      </c>
      <c r="P2" s="10">
        <f t="shared" si="0"/>
        <v>44030</v>
      </c>
      <c r="Q2" s="10">
        <f t="shared" si="0"/>
        <v>44031</v>
      </c>
      <c r="R2" s="9">
        <f t="shared" si="0"/>
        <v>44032</v>
      </c>
      <c r="S2" s="9">
        <f t="shared" si="0"/>
        <v>44033</v>
      </c>
      <c r="T2" s="9">
        <f t="shared" si="0"/>
        <v>44034</v>
      </c>
      <c r="U2" s="9">
        <f t="shared" si="0"/>
        <v>44035</v>
      </c>
      <c r="V2" s="9">
        <f t="shared" si="0"/>
        <v>44036</v>
      </c>
      <c r="W2" s="10">
        <f t="shared" si="0"/>
        <v>44037</v>
      </c>
      <c r="X2" s="10">
        <f t="shared" si="0"/>
        <v>44038</v>
      </c>
      <c r="Y2" s="9">
        <f t="shared" si="0"/>
        <v>44039</v>
      </c>
      <c r="Z2" s="9">
        <f t="shared" si="0"/>
        <v>44040</v>
      </c>
      <c r="AA2" s="9">
        <f t="shared" si="0"/>
        <v>44041</v>
      </c>
      <c r="AB2" s="9">
        <f t="shared" si="0"/>
        <v>44042</v>
      </c>
      <c r="AC2" s="9">
        <f t="shared" si="0"/>
        <v>44043</v>
      </c>
      <c r="AD2" s="10">
        <f t="shared" si="0"/>
        <v>44044</v>
      </c>
      <c r="AE2" s="10">
        <f t="shared" si="0"/>
        <v>44045</v>
      </c>
      <c r="AF2" s="9">
        <f t="shared" si="0"/>
        <v>44046</v>
      </c>
      <c r="AG2" s="9">
        <f t="shared" si="0"/>
        <v>44047</v>
      </c>
      <c r="AH2" s="9">
        <f t="shared" si="0"/>
        <v>44048</v>
      </c>
      <c r="AI2" s="9">
        <f t="shared" si="0"/>
        <v>44049</v>
      </c>
      <c r="AJ2" s="9">
        <f t="shared" si="0"/>
        <v>44050</v>
      </c>
      <c r="AK2" s="10">
        <f t="shared" si="0"/>
        <v>44051</v>
      </c>
      <c r="AL2" s="10">
        <f t="shared" si="0"/>
        <v>44052</v>
      </c>
      <c r="AM2" s="9">
        <f t="shared" si="0"/>
        <v>44053</v>
      </c>
      <c r="AN2" s="9">
        <f t="shared" si="0"/>
        <v>44054</v>
      </c>
      <c r="AO2" s="9">
        <f t="shared" si="0"/>
        <v>44055</v>
      </c>
      <c r="AP2" s="9">
        <f t="shared" si="0"/>
        <v>44056</v>
      </c>
      <c r="AQ2" s="9">
        <f t="shared" si="0"/>
        <v>44057</v>
      </c>
      <c r="AR2" s="10">
        <f t="shared" si="0"/>
        <v>44058</v>
      </c>
      <c r="AS2" s="10">
        <f t="shared" si="0"/>
        <v>44059</v>
      </c>
    </row>
    <row r="3" spans="1:51" s="3" customFormat="1" ht="27" customHeight="1" x14ac:dyDescent="0.2">
      <c r="A3" s="61" t="s">
        <v>400</v>
      </c>
      <c r="B3" s="12" t="s">
        <v>389</v>
      </c>
      <c r="C3" s="13">
        <v>15</v>
      </c>
      <c r="D3" s="14"/>
      <c r="E3" s="14"/>
      <c r="F3" s="14"/>
      <c r="G3" s="14"/>
      <c r="H3" s="14"/>
      <c r="I3" s="14"/>
      <c r="J3" s="14"/>
      <c r="K3" s="15" t="s">
        <v>106</v>
      </c>
      <c r="L3" s="15" t="s">
        <v>106</v>
      </c>
      <c r="M3" s="15" t="s">
        <v>106</v>
      </c>
      <c r="N3" s="15" t="s">
        <v>106</v>
      </c>
      <c r="O3" s="15" t="s">
        <v>106</v>
      </c>
      <c r="P3" s="85"/>
      <c r="Q3" s="85"/>
      <c r="R3" s="947" t="s">
        <v>506</v>
      </c>
      <c r="S3" s="947" t="s">
        <v>506</v>
      </c>
      <c r="T3" s="947" t="s">
        <v>506</v>
      </c>
      <c r="U3" s="947" t="s">
        <v>506</v>
      </c>
      <c r="V3" s="947" t="s">
        <v>506</v>
      </c>
      <c r="W3" s="85"/>
      <c r="X3" s="85"/>
      <c r="Y3" s="947" t="s">
        <v>537</v>
      </c>
      <c r="Z3" s="947" t="s">
        <v>537</v>
      </c>
      <c r="AA3" s="947" t="s">
        <v>537</v>
      </c>
      <c r="AB3" s="947" t="s">
        <v>537</v>
      </c>
      <c r="AC3" s="945" t="s">
        <v>538</v>
      </c>
      <c r="AD3" s="85"/>
      <c r="AE3" s="85"/>
      <c r="AF3" s="947" t="s">
        <v>170</v>
      </c>
      <c r="AG3" s="947" t="s">
        <v>170</v>
      </c>
      <c r="AH3" s="947" t="s">
        <v>170</v>
      </c>
      <c r="AI3" s="947" t="s">
        <v>170</v>
      </c>
      <c r="AJ3" s="15"/>
      <c r="AK3" s="85"/>
      <c r="AL3" s="85"/>
      <c r="AM3" s="15" t="s">
        <v>436</v>
      </c>
      <c r="AN3" s="15" t="s">
        <v>436</v>
      </c>
      <c r="AO3" s="15" t="s">
        <v>436</v>
      </c>
      <c r="AP3" s="15" t="s">
        <v>436</v>
      </c>
      <c r="AQ3" s="15" t="s">
        <v>436</v>
      </c>
      <c r="AR3" s="85"/>
      <c r="AS3" s="85"/>
      <c r="AT3" s="16"/>
      <c r="AU3" s="16"/>
      <c r="AV3" s="16"/>
      <c r="AW3" s="16"/>
      <c r="AX3" s="16"/>
      <c r="AY3" s="16"/>
    </row>
    <row r="4" spans="1:51" s="4" customFormat="1" ht="27" customHeight="1" thickBot="1" x14ac:dyDescent="0.25">
      <c r="A4" s="62" t="s">
        <v>400</v>
      </c>
      <c r="B4" s="17" t="s">
        <v>390</v>
      </c>
      <c r="C4" s="18">
        <v>15</v>
      </c>
      <c r="D4" s="19"/>
      <c r="E4" s="19"/>
      <c r="F4" s="19"/>
      <c r="G4" s="19"/>
      <c r="H4" s="19"/>
      <c r="I4" s="19"/>
      <c r="J4" s="19"/>
      <c r="K4" s="20" t="s">
        <v>539</v>
      </c>
      <c r="L4" s="20" t="s">
        <v>539</v>
      </c>
      <c r="M4" s="20" t="s">
        <v>539</v>
      </c>
      <c r="N4" s="20" t="s">
        <v>539</v>
      </c>
      <c r="O4" s="20" t="s">
        <v>539</v>
      </c>
      <c r="P4" s="86"/>
      <c r="Q4" s="86"/>
      <c r="R4" s="948"/>
      <c r="S4" s="948"/>
      <c r="T4" s="949"/>
      <c r="U4" s="949"/>
      <c r="V4" s="949"/>
      <c r="W4" s="86"/>
      <c r="X4" s="86"/>
      <c r="Y4" s="948"/>
      <c r="Z4" s="948"/>
      <c r="AA4" s="948"/>
      <c r="AB4" s="948"/>
      <c r="AC4" s="946"/>
      <c r="AD4" s="86"/>
      <c r="AE4" s="86"/>
      <c r="AF4" s="948"/>
      <c r="AG4" s="948"/>
      <c r="AH4" s="948"/>
      <c r="AI4" s="948"/>
      <c r="AJ4" s="20"/>
      <c r="AK4" s="86"/>
      <c r="AL4" s="86"/>
      <c r="AM4" s="20"/>
      <c r="AN4" s="20" t="s">
        <v>443</v>
      </c>
      <c r="AO4" s="20" t="s">
        <v>443</v>
      </c>
      <c r="AP4" s="20" t="s">
        <v>451</v>
      </c>
      <c r="AQ4" s="20" t="s">
        <v>451</v>
      </c>
      <c r="AR4" s="86"/>
      <c r="AS4" s="86"/>
      <c r="AT4" s="21"/>
      <c r="AU4" s="21"/>
      <c r="AV4" s="21"/>
      <c r="AW4" s="21"/>
      <c r="AX4" s="21"/>
      <c r="AY4" s="21"/>
    </row>
    <row r="5" spans="1:51" s="3" customFormat="1" ht="27" customHeight="1" x14ac:dyDescent="0.2">
      <c r="A5" s="61" t="s">
        <v>401</v>
      </c>
      <c r="B5" s="12" t="s">
        <v>389</v>
      </c>
      <c r="C5" s="13">
        <v>15</v>
      </c>
      <c r="D5" s="14"/>
      <c r="E5" s="14"/>
      <c r="F5" s="14"/>
      <c r="G5" s="14"/>
      <c r="H5" s="14"/>
      <c r="I5" s="14"/>
      <c r="J5" s="14"/>
      <c r="K5" s="15" t="s">
        <v>133</v>
      </c>
      <c r="L5" s="15" t="s">
        <v>133</v>
      </c>
      <c r="M5" s="15" t="s">
        <v>133</v>
      </c>
      <c r="N5" s="15" t="s">
        <v>133</v>
      </c>
      <c r="O5" s="15" t="s">
        <v>133</v>
      </c>
      <c r="P5" s="85"/>
      <c r="Q5" s="85"/>
      <c r="R5" s="15" t="s">
        <v>133</v>
      </c>
      <c r="S5" s="945" t="s">
        <v>538</v>
      </c>
      <c r="T5" s="87" t="s">
        <v>507</v>
      </c>
      <c r="U5" s="87" t="s">
        <v>507</v>
      </c>
      <c r="V5" s="947" t="s">
        <v>540</v>
      </c>
      <c r="W5" s="85"/>
      <c r="X5" s="85"/>
      <c r="Y5" s="947" t="s">
        <v>540</v>
      </c>
      <c r="Z5" s="947" t="s">
        <v>540</v>
      </c>
      <c r="AA5" s="947" t="s">
        <v>540</v>
      </c>
      <c r="AB5" s="947" t="s">
        <v>540</v>
      </c>
      <c r="AC5" s="947" t="s">
        <v>540</v>
      </c>
      <c r="AD5" s="85"/>
      <c r="AE5" s="85"/>
      <c r="AF5" s="15" t="s">
        <v>197</v>
      </c>
      <c r="AG5" s="15" t="s">
        <v>197</v>
      </c>
      <c r="AH5" s="15" t="s">
        <v>197</v>
      </c>
      <c r="AI5" s="15"/>
      <c r="AJ5" s="15"/>
      <c r="AK5" s="85"/>
      <c r="AL5" s="85"/>
      <c r="AM5" s="15" t="s">
        <v>439</v>
      </c>
      <c r="AN5" s="15" t="s">
        <v>439</v>
      </c>
      <c r="AO5" s="15" t="s">
        <v>439</v>
      </c>
      <c r="AP5" s="15" t="s">
        <v>443</v>
      </c>
      <c r="AQ5" s="15" t="s">
        <v>443</v>
      </c>
      <c r="AR5" s="85"/>
      <c r="AS5" s="85"/>
      <c r="AT5" s="16"/>
      <c r="AU5" s="16"/>
      <c r="AV5" s="16"/>
      <c r="AW5" s="16"/>
      <c r="AX5" s="16"/>
      <c r="AY5" s="16"/>
    </row>
    <row r="6" spans="1:51" s="4" customFormat="1" ht="27" customHeight="1" thickBot="1" x14ac:dyDescent="0.25">
      <c r="A6" s="62" t="s">
        <v>401</v>
      </c>
      <c r="B6" s="17" t="s">
        <v>390</v>
      </c>
      <c r="C6" s="18">
        <v>15</v>
      </c>
      <c r="D6" s="19"/>
      <c r="E6" s="19"/>
      <c r="F6" s="19"/>
      <c r="G6" s="19"/>
      <c r="H6" s="19"/>
      <c r="I6" s="19"/>
      <c r="J6" s="19"/>
      <c r="K6" s="20" t="s">
        <v>512</v>
      </c>
      <c r="L6" s="20" t="s">
        <v>512</v>
      </c>
      <c r="M6" s="20" t="s">
        <v>512</v>
      </c>
      <c r="N6" s="20" t="s">
        <v>512</v>
      </c>
      <c r="O6" s="20" t="s">
        <v>512</v>
      </c>
      <c r="P6" s="86"/>
      <c r="Q6" s="86"/>
      <c r="R6" s="20" t="s">
        <v>512</v>
      </c>
      <c r="S6" s="946"/>
      <c r="T6" s="88" t="s">
        <v>507</v>
      </c>
      <c r="U6" s="88" t="s">
        <v>507</v>
      </c>
      <c r="V6" s="948"/>
      <c r="W6" s="86"/>
      <c r="X6" s="86"/>
      <c r="Y6" s="948"/>
      <c r="Z6" s="948"/>
      <c r="AA6" s="948"/>
      <c r="AB6" s="948"/>
      <c r="AC6" s="948"/>
      <c r="AD6" s="86"/>
      <c r="AE6" s="86"/>
      <c r="AF6" s="20" t="s">
        <v>502</v>
      </c>
      <c r="AG6" s="20" t="s">
        <v>502</v>
      </c>
      <c r="AH6" s="20" t="s">
        <v>502</v>
      </c>
      <c r="AI6" s="20"/>
      <c r="AJ6" s="20"/>
      <c r="AK6" s="86"/>
      <c r="AL6" s="86"/>
      <c r="AM6" s="20" t="s">
        <v>439</v>
      </c>
      <c r="AN6" s="20" t="s">
        <v>439</v>
      </c>
      <c r="AO6" s="20" t="s">
        <v>439</v>
      </c>
      <c r="AP6" s="20" t="s">
        <v>443</v>
      </c>
      <c r="AQ6" s="20" t="s">
        <v>443</v>
      </c>
      <c r="AR6" s="86"/>
      <c r="AS6" s="86"/>
      <c r="AT6" s="21"/>
      <c r="AU6" s="21"/>
      <c r="AV6" s="21"/>
      <c r="AW6" s="21"/>
      <c r="AX6" s="21"/>
      <c r="AY6" s="21"/>
    </row>
    <row r="7" spans="1:51" s="3" customFormat="1" ht="27" customHeight="1" x14ac:dyDescent="0.2">
      <c r="A7" s="61" t="s">
        <v>402</v>
      </c>
      <c r="B7" s="12" t="s">
        <v>389</v>
      </c>
      <c r="C7" s="13">
        <v>10</v>
      </c>
      <c r="D7" s="14"/>
      <c r="E7" s="14"/>
      <c r="F7" s="14"/>
      <c r="G7" s="14"/>
      <c r="H7" s="14"/>
      <c r="I7" s="14"/>
      <c r="J7" s="14"/>
      <c r="K7" s="15" t="s">
        <v>541</v>
      </c>
      <c r="L7" s="15" t="s">
        <v>541</v>
      </c>
      <c r="M7" s="15" t="s">
        <v>541</v>
      </c>
      <c r="N7" s="15" t="s">
        <v>541</v>
      </c>
      <c r="O7" s="15" t="s">
        <v>541</v>
      </c>
      <c r="P7" s="85"/>
      <c r="Q7" s="85"/>
      <c r="R7" s="15" t="s">
        <v>541</v>
      </c>
      <c r="S7" s="15" t="s">
        <v>156</v>
      </c>
      <c r="T7" s="83" t="s">
        <v>156</v>
      </c>
      <c r="U7" s="83" t="s">
        <v>156</v>
      </c>
      <c r="V7" s="945" t="s">
        <v>538</v>
      </c>
      <c r="W7" s="85"/>
      <c r="X7" s="85"/>
      <c r="Y7" s="15"/>
      <c r="Z7" s="15"/>
      <c r="AA7" s="15"/>
      <c r="AB7" s="15"/>
      <c r="AC7" s="15"/>
      <c r="AD7" s="85"/>
      <c r="AE7" s="85"/>
      <c r="AF7" s="15" t="s">
        <v>502</v>
      </c>
      <c r="AG7" s="15" t="s">
        <v>502</v>
      </c>
      <c r="AH7" s="15" t="s">
        <v>502</v>
      </c>
      <c r="AI7" s="15"/>
      <c r="AJ7" s="15"/>
      <c r="AK7" s="85"/>
      <c r="AL7" s="85"/>
      <c r="AM7" s="15" t="s">
        <v>448</v>
      </c>
      <c r="AN7" s="15" t="s">
        <v>448</v>
      </c>
      <c r="AO7" s="15" t="s">
        <v>448</v>
      </c>
      <c r="AP7" s="15" t="s">
        <v>451</v>
      </c>
      <c r="AQ7" s="15" t="s">
        <v>451</v>
      </c>
      <c r="AR7" s="85"/>
      <c r="AS7" s="85"/>
      <c r="AT7" s="16"/>
      <c r="AU7" s="16"/>
      <c r="AV7" s="16"/>
      <c r="AW7" s="16"/>
      <c r="AX7" s="16"/>
      <c r="AY7" s="16"/>
    </row>
    <row r="8" spans="1:51" s="4" customFormat="1" ht="27" customHeight="1" thickBot="1" x14ac:dyDescent="0.25">
      <c r="A8" s="62" t="s">
        <v>402</v>
      </c>
      <c r="B8" s="17" t="s">
        <v>390</v>
      </c>
      <c r="C8" s="18">
        <v>10</v>
      </c>
      <c r="D8" s="19"/>
      <c r="E8" s="19"/>
      <c r="F8" s="19"/>
      <c r="G8" s="19"/>
      <c r="H8" s="19"/>
      <c r="I8" s="19"/>
      <c r="J8" s="19"/>
      <c r="K8" s="20" t="s">
        <v>152</v>
      </c>
      <c r="L8" s="20" t="s">
        <v>152</v>
      </c>
      <c r="M8" s="20" t="s">
        <v>152</v>
      </c>
      <c r="N8" s="20" t="s">
        <v>152</v>
      </c>
      <c r="O8" s="20" t="s">
        <v>152</v>
      </c>
      <c r="P8" s="86"/>
      <c r="Q8" s="86"/>
      <c r="R8" s="20" t="s">
        <v>152</v>
      </c>
      <c r="S8" s="20" t="s">
        <v>156</v>
      </c>
      <c r="T8" s="20" t="s">
        <v>156</v>
      </c>
      <c r="U8" s="20" t="s">
        <v>156</v>
      </c>
      <c r="V8" s="946"/>
      <c r="W8" s="86"/>
      <c r="X8" s="86"/>
      <c r="Y8" s="20"/>
      <c r="Z8" s="20"/>
      <c r="AA8" s="20"/>
      <c r="AB8" s="20"/>
      <c r="AC8" s="20"/>
      <c r="AD8" s="86"/>
      <c r="AE8" s="86"/>
      <c r="AF8" s="20" t="s">
        <v>197</v>
      </c>
      <c r="AG8" s="20" t="s">
        <v>197</v>
      </c>
      <c r="AH8" s="20" t="s">
        <v>197</v>
      </c>
      <c r="AI8" s="20"/>
      <c r="AJ8" s="20"/>
      <c r="AK8" s="86"/>
      <c r="AL8" s="86"/>
      <c r="AM8" s="20" t="s">
        <v>448</v>
      </c>
      <c r="AN8" s="20" t="s">
        <v>448</v>
      </c>
      <c r="AO8" s="20" t="s">
        <v>448</v>
      </c>
      <c r="AP8" s="20"/>
      <c r="AQ8" s="20"/>
      <c r="AR8" s="86"/>
      <c r="AS8" s="86"/>
      <c r="AT8" s="21"/>
      <c r="AU8" s="21"/>
      <c r="AV8" s="21"/>
      <c r="AW8" s="21"/>
      <c r="AX8" s="21"/>
      <c r="AY8" s="21"/>
    </row>
    <row r="9" spans="1:51" s="3" customFormat="1" ht="27" customHeight="1" x14ac:dyDescent="0.2">
      <c r="A9" s="61" t="s">
        <v>403</v>
      </c>
      <c r="B9" s="12" t="s">
        <v>389</v>
      </c>
      <c r="C9" s="13">
        <v>11</v>
      </c>
      <c r="D9" s="14"/>
      <c r="E9" s="14"/>
      <c r="F9" s="14"/>
      <c r="G9" s="14"/>
      <c r="H9" s="14"/>
      <c r="I9" s="14"/>
      <c r="J9" s="14"/>
      <c r="K9" s="947" t="s">
        <v>542</v>
      </c>
      <c r="L9" s="947" t="s">
        <v>542</v>
      </c>
      <c r="M9" s="947" t="s">
        <v>542</v>
      </c>
      <c r="N9" s="947" t="s">
        <v>542</v>
      </c>
      <c r="O9" s="945" t="s">
        <v>538</v>
      </c>
      <c r="P9" s="85"/>
      <c r="Q9" s="85"/>
      <c r="R9" s="15"/>
      <c r="S9" s="15"/>
      <c r="T9" s="15"/>
      <c r="U9" s="15"/>
      <c r="V9" s="15"/>
      <c r="W9" s="85"/>
      <c r="X9" s="85"/>
      <c r="Y9" s="15"/>
      <c r="Z9" s="15"/>
      <c r="AA9" s="15"/>
      <c r="AB9" s="15"/>
      <c r="AC9" s="15"/>
      <c r="AD9" s="85"/>
      <c r="AE9" s="85"/>
      <c r="AF9" s="15"/>
      <c r="AG9" s="15"/>
      <c r="AH9" s="15"/>
      <c r="AI9" s="15"/>
      <c r="AJ9" s="15"/>
      <c r="AK9" s="85"/>
      <c r="AL9" s="85"/>
      <c r="AM9" s="15"/>
      <c r="AN9" s="15"/>
      <c r="AO9" s="15"/>
      <c r="AP9" s="15"/>
      <c r="AQ9" s="15"/>
      <c r="AR9" s="85"/>
      <c r="AS9" s="85"/>
      <c r="AT9" s="16"/>
      <c r="AU9" s="16"/>
      <c r="AV9" s="16"/>
      <c r="AW9" s="16"/>
      <c r="AX9" s="16"/>
      <c r="AY9" s="16"/>
    </row>
    <row r="10" spans="1:51" s="4" customFormat="1" ht="27" customHeight="1" thickBot="1" x14ac:dyDescent="0.25">
      <c r="A10" s="62" t="s">
        <v>403</v>
      </c>
      <c r="B10" s="17" t="s">
        <v>390</v>
      </c>
      <c r="C10" s="18">
        <v>11</v>
      </c>
      <c r="D10" s="19"/>
      <c r="E10" s="19"/>
      <c r="F10" s="19"/>
      <c r="G10" s="19"/>
      <c r="H10" s="19"/>
      <c r="I10" s="19"/>
      <c r="J10" s="19"/>
      <c r="K10" s="948"/>
      <c r="L10" s="948"/>
      <c r="M10" s="948"/>
      <c r="N10" s="948"/>
      <c r="O10" s="946"/>
      <c r="P10" s="86"/>
      <c r="Q10" s="86"/>
      <c r="R10" s="20"/>
      <c r="S10" s="20"/>
      <c r="T10" s="20"/>
      <c r="U10" s="20"/>
      <c r="V10" s="20"/>
      <c r="W10" s="86"/>
      <c r="X10" s="86"/>
      <c r="Y10" s="20"/>
      <c r="Z10" s="20"/>
      <c r="AA10" s="20"/>
      <c r="AB10" s="20"/>
      <c r="AC10" s="20"/>
      <c r="AD10" s="86"/>
      <c r="AE10" s="86"/>
      <c r="AF10" s="20"/>
      <c r="AG10" s="20"/>
      <c r="AH10" s="20"/>
      <c r="AI10" s="20"/>
      <c r="AJ10" s="20"/>
      <c r="AK10" s="86"/>
      <c r="AL10" s="86"/>
      <c r="AM10" s="20"/>
      <c r="AN10" s="20"/>
      <c r="AO10" s="20"/>
      <c r="AP10" s="20"/>
      <c r="AQ10" s="20"/>
      <c r="AR10" s="86"/>
      <c r="AS10" s="86"/>
      <c r="AT10" s="21"/>
      <c r="AU10" s="21"/>
      <c r="AV10" s="21"/>
      <c r="AW10" s="21"/>
      <c r="AX10" s="21"/>
      <c r="AY10" s="21"/>
    </row>
    <row r="11" spans="1:51" s="3" customFormat="1" ht="27" customHeight="1" x14ac:dyDescent="0.2">
      <c r="A11" s="61" t="s">
        <v>404</v>
      </c>
      <c r="B11" s="12" t="s">
        <v>389</v>
      </c>
      <c r="C11" s="13">
        <v>10</v>
      </c>
      <c r="D11" s="14"/>
      <c r="E11" s="14"/>
      <c r="F11" s="14"/>
      <c r="G11" s="14"/>
      <c r="H11" s="14"/>
      <c r="I11" s="14"/>
      <c r="J11" s="14"/>
      <c r="K11" s="15"/>
      <c r="L11" s="15"/>
      <c r="M11" s="15"/>
      <c r="N11" s="15"/>
      <c r="O11" s="15"/>
      <c r="P11" s="85"/>
      <c r="Q11" s="85"/>
      <c r="R11" s="15"/>
      <c r="S11" s="15"/>
      <c r="T11" s="15"/>
      <c r="U11" s="15"/>
      <c r="V11" s="15"/>
      <c r="W11" s="85"/>
      <c r="X11" s="85"/>
      <c r="Y11" s="15"/>
      <c r="Z11" s="15"/>
      <c r="AA11" s="15"/>
      <c r="AB11" s="15"/>
      <c r="AC11" s="15"/>
      <c r="AD11" s="85"/>
      <c r="AE11" s="85"/>
      <c r="AF11" s="15"/>
      <c r="AG11" s="15"/>
      <c r="AH11" s="15"/>
      <c r="AI11" s="15"/>
      <c r="AJ11" s="15"/>
      <c r="AK11" s="85"/>
      <c r="AL11" s="85"/>
      <c r="AM11" s="15"/>
      <c r="AN11" s="15"/>
      <c r="AO11" s="15"/>
      <c r="AP11" s="15"/>
      <c r="AQ11" s="15"/>
      <c r="AR11" s="85"/>
      <c r="AS11" s="85"/>
      <c r="AT11" s="16"/>
      <c r="AU11" s="16"/>
      <c r="AV11" s="16"/>
      <c r="AW11" s="16"/>
      <c r="AX11" s="16"/>
      <c r="AY11" s="16"/>
    </row>
    <row r="12" spans="1:51" s="4" customFormat="1" ht="27" customHeight="1" thickBot="1" x14ac:dyDescent="0.25">
      <c r="A12" s="62" t="s">
        <v>404</v>
      </c>
      <c r="B12" s="17" t="s">
        <v>390</v>
      </c>
      <c r="C12" s="18">
        <v>10</v>
      </c>
      <c r="D12" s="19"/>
      <c r="E12" s="19"/>
      <c r="F12" s="19"/>
      <c r="G12" s="19"/>
      <c r="H12" s="19"/>
      <c r="I12" s="19"/>
      <c r="J12" s="19"/>
      <c r="K12" s="20"/>
      <c r="L12" s="20"/>
      <c r="M12" s="20"/>
      <c r="N12" s="20"/>
      <c r="O12" s="20"/>
      <c r="P12" s="86"/>
      <c r="Q12" s="86"/>
      <c r="R12" s="20"/>
      <c r="S12" s="20"/>
      <c r="T12" s="20"/>
      <c r="U12" s="20"/>
      <c r="V12" s="20"/>
      <c r="W12" s="86"/>
      <c r="X12" s="86"/>
      <c r="Y12" s="20"/>
      <c r="Z12" s="20"/>
      <c r="AA12" s="20"/>
      <c r="AB12" s="20"/>
      <c r="AC12" s="20"/>
      <c r="AD12" s="86"/>
      <c r="AE12" s="86"/>
      <c r="AF12" s="20"/>
      <c r="AG12" s="20"/>
      <c r="AH12" s="20"/>
      <c r="AI12" s="20"/>
      <c r="AJ12" s="20"/>
      <c r="AK12" s="86"/>
      <c r="AL12" s="86"/>
      <c r="AM12" s="20"/>
      <c r="AN12" s="20"/>
      <c r="AO12" s="20"/>
      <c r="AP12" s="20"/>
      <c r="AQ12" s="20"/>
      <c r="AR12" s="86"/>
      <c r="AS12" s="86"/>
      <c r="AT12" s="21"/>
      <c r="AU12" s="21"/>
      <c r="AV12" s="21"/>
      <c r="AW12" s="21"/>
      <c r="AX12" s="21"/>
      <c r="AY12" s="21"/>
    </row>
    <row r="13" spans="1:51" s="3" customFormat="1" ht="27" customHeight="1" x14ac:dyDescent="0.2">
      <c r="A13" s="61" t="s">
        <v>405</v>
      </c>
      <c r="B13" s="12" t="s">
        <v>389</v>
      </c>
      <c r="C13" s="13">
        <v>10</v>
      </c>
      <c r="D13" s="14"/>
      <c r="E13" s="14"/>
      <c r="F13" s="14"/>
      <c r="G13" s="14"/>
      <c r="H13" s="14"/>
      <c r="I13" s="14"/>
      <c r="J13" s="14"/>
      <c r="K13" s="15"/>
      <c r="L13" s="15"/>
      <c r="M13" s="15"/>
      <c r="N13" s="15"/>
      <c r="O13" s="15"/>
      <c r="P13" s="85"/>
      <c r="Q13" s="85"/>
      <c r="R13" s="15"/>
      <c r="S13" s="15"/>
      <c r="T13" s="15"/>
      <c r="U13" s="15"/>
      <c r="V13" s="15"/>
      <c r="W13" s="85"/>
      <c r="X13" s="85"/>
      <c r="Y13" s="15"/>
      <c r="Z13" s="15"/>
      <c r="AA13" s="15"/>
      <c r="AB13" s="15"/>
      <c r="AC13" s="15"/>
      <c r="AD13" s="85"/>
      <c r="AE13" s="85"/>
      <c r="AF13" s="15"/>
      <c r="AG13" s="15"/>
      <c r="AH13" s="15"/>
      <c r="AI13" s="15"/>
      <c r="AJ13" s="15"/>
      <c r="AK13" s="85"/>
      <c r="AL13" s="85"/>
      <c r="AM13" s="15"/>
      <c r="AN13" s="15"/>
      <c r="AO13" s="15"/>
      <c r="AP13" s="15"/>
      <c r="AQ13" s="15"/>
      <c r="AR13" s="85"/>
      <c r="AS13" s="85"/>
      <c r="AT13" s="16"/>
      <c r="AU13" s="16"/>
      <c r="AV13" s="16"/>
      <c r="AW13" s="16"/>
      <c r="AX13" s="16"/>
      <c r="AY13" s="16"/>
    </row>
    <row r="14" spans="1:51" s="4" customFormat="1" ht="27" customHeight="1" thickBot="1" x14ac:dyDescent="0.25">
      <c r="A14" s="62" t="s">
        <v>405</v>
      </c>
      <c r="B14" s="17" t="s">
        <v>390</v>
      </c>
      <c r="C14" s="18">
        <v>10</v>
      </c>
      <c r="D14" s="19"/>
      <c r="E14" s="19"/>
      <c r="F14" s="19"/>
      <c r="G14" s="19"/>
      <c r="H14" s="19"/>
      <c r="I14" s="19"/>
      <c r="J14" s="19"/>
      <c r="K14" s="20"/>
      <c r="L14" s="20"/>
      <c r="M14" s="20"/>
      <c r="N14" s="20"/>
      <c r="O14" s="20"/>
      <c r="P14" s="86"/>
      <c r="Q14" s="86"/>
      <c r="R14" s="20"/>
      <c r="S14" s="20"/>
      <c r="T14" s="20"/>
      <c r="U14" s="20"/>
      <c r="V14" s="20"/>
      <c r="W14" s="86"/>
      <c r="X14" s="86"/>
      <c r="Y14" s="20"/>
      <c r="Z14" s="20"/>
      <c r="AA14" s="20"/>
      <c r="AB14" s="20"/>
      <c r="AC14" s="20"/>
      <c r="AD14" s="86"/>
      <c r="AE14" s="86"/>
      <c r="AF14" s="20"/>
      <c r="AG14" s="20"/>
      <c r="AH14" s="20"/>
      <c r="AI14" s="20"/>
      <c r="AJ14" s="20"/>
      <c r="AK14" s="86"/>
      <c r="AL14" s="86"/>
      <c r="AM14" s="20"/>
      <c r="AN14" s="20"/>
      <c r="AO14" s="20"/>
      <c r="AP14" s="20"/>
      <c r="AQ14" s="20"/>
      <c r="AR14" s="86"/>
      <c r="AS14" s="86"/>
      <c r="AT14" s="21"/>
      <c r="AU14" s="21"/>
      <c r="AV14" s="21"/>
      <c r="AW14" s="21"/>
      <c r="AX14" s="21"/>
      <c r="AY14" s="21"/>
    </row>
    <row r="15" spans="1:51" s="3" customFormat="1" ht="27" customHeight="1" x14ac:dyDescent="0.2">
      <c r="A15" s="61" t="s">
        <v>543</v>
      </c>
      <c r="B15" s="12" t="s">
        <v>389</v>
      </c>
      <c r="C15" s="13">
        <v>7</v>
      </c>
      <c r="D15" s="14"/>
      <c r="E15" s="14"/>
      <c r="F15" s="14"/>
      <c r="G15" s="14"/>
      <c r="H15" s="14"/>
      <c r="I15" s="14"/>
      <c r="J15" s="14"/>
      <c r="K15" s="15"/>
      <c r="L15" s="15"/>
      <c r="M15" s="15"/>
      <c r="N15" s="15"/>
      <c r="O15" s="15"/>
      <c r="P15" s="85"/>
      <c r="Q15" s="85"/>
      <c r="R15" s="15"/>
      <c r="S15" s="15"/>
      <c r="T15" s="15"/>
      <c r="U15" s="15"/>
      <c r="V15" s="15"/>
      <c r="W15" s="85"/>
      <c r="X15" s="85"/>
      <c r="Y15" s="15"/>
      <c r="Z15" s="15"/>
      <c r="AA15" s="15"/>
      <c r="AB15" s="15"/>
      <c r="AC15" s="15"/>
      <c r="AD15" s="85"/>
      <c r="AE15" s="85"/>
      <c r="AF15" s="15"/>
      <c r="AG15" s="15"/>
      <c r="AH15" s="15"/>
      <c r="AI15" s="15"/>
      <c r="AJ15" s="15"/>
      <c r="AK15" s="85"/>
      <c r="AL15" s="85"/>
      <c r="AM15" s="15"/>
      <c r="AN15" s="15"/>
      <c r="AO15" s="15"/>
      <c r="AP15" s="15"/>
      <c r="AQ15" s="15"/>
      <c r="AR15" s="85"/>
      <c r="AS15" s="85"/>
      <c r="AT15" s="16"/>
      <c r="AU15" s="16"/>
      <c r="AV15" s="16"/>
      <c r="AW15" s="16"/>
      <c r="AX15" s="16"/>
      <c r="AY15" s="16"/>
    </row>
    <row r="16" spans="1:51" s="4" customFormat="1" ht="27" customHeight="1" thickBot="1" x14ac:dyDescent="0.25">
      <c r="A16" s="62" t="s">
        <v>543</v>
      </c>
      <c r="B16" s="17" t="s">
        <v>390</v>
      </c>
      <c r="C16" s="18">
        <v>7</v>
      </c>
      <c r="D16" s="19"/>
      <c r="E16" s="19"/>
      <c r="F16" s="19"/>
      <c r="G16" s="19"/>
      <c r="H16" s="19"/>
      <c r="I16" s="19"/>
      <c r="J16" s="19"/>
      <c r="K16" s="20"/>
      <c r="L16" s="20"/>
      <c r="M16" s="20"/>
      <c r="N16" s="20"/>
      <c r="O16" s="20"/>
      <c r="P16" s="86"/>
      <c r="Q16" s="86"/>
      <c r="R16" s="20"/>
      <c r="S16" s="20"/>
      <c r="T16" s="20"/>
      <c r="U16" s="20"/>
      <c r="V16" s="20"/>
      <c r="W16" s="86"/>
      <c r="X16" s="86"/>
      <c r="Y16" s="20"/>
      <c r="Z16" s="20"/>
      <c r="AA16" s="20"/>
      <c r="AB16" s="20"/>
      <c r="AC16" s="20"/>
      <c r="AD16" s="86"/>
      <c r="AE16" s="86"/>
      <c r="AF16" s="20"/>
      <c r="AG16" s="20"/>
      <c r="AH16" s="20"/>
      <c r="AI16" s="20"/>
      <c r="AJ16" s="20"/>
      <c r="AK16" s="86"/>
      <c r="AL16" s="86"/>
      <c r="AM16" s="20"/>
      <c r="AN16" s="20"/>
      <c r="AO16" s="20"/>
      <c r="AP16" s="20"/>
      <c r="AQ16" s="20"/>
      <c r="AR16" s="86"/>
      <c r="AS16" s="86"/>
      <c r="AT16" s="21"/>
      <c r="AU16" s="21"/>
      <c r="AV16" s="21"/>
      <c r="AW16" s="21"/>
      <c r="AX16" s="21"/>
      <c r="AY16" s="21"/>
    </row>
    <row r="17" spans="1:51" s="3" customFormat="1" ht="27" customHeight="1" x14ac:dyDescent="0.2">
      <c r="A17" s="61" t="s">
        <v>544</v>
      </c>
      <c r="B17" s="12" t="s">
        <v>389</v>
      </c>
      <c r="C17" s="13">
        <v>7</v>
      </c>
      <c r="D17" s="14"/>
      <c r="E17" s="14"/>
      <c r="F17" s="14"/>
      <c r="G17" s="14"/>
      <c r="H17" s="14"/>
      <c r="I17" s="14"/>
      <c r="J17" s="14"/>
      <c r="K17" s="15"/>
      <c r="L17" s="15"/>
      <c r="M17" s="15"/>
      <c r="N17" s="15"/>
      <c r="O17" s="15"/>
      <c r="P17" s="85"/>
      <c r="Q17" s="85"/>
      <c r="R17" s="15"/>
      <c r="S17" s="15"/>
      <c r="T17" s="15"/>
      <c r="U17" s="15"/>
      <c r="V17" s="15"/>
      <c r="W17" s="85"/>
      <c r="X17" s="85"/>
      <c r="Y17" s="15"/>
      <c r="Z17" s="15"/>
      <c r="AA17" s="15"/>
      <c r="AB17" s="15"/>
      <c r="AC17" s="15"/>
      <c r="AD17" s="85"/>
      <c r="AE17" s="85"/>
      <c r="AF17" s="15"/>
      <c r="AG17" s="15"/>
      <c r="AH17" s="15"/>
      <c r="AI17" s="15"/>
      <c r="AJ17" s="15"/>
      <c r="AK17" s="85"/>
      <c r="AL17" s="85"/>
      <c r="AM17" s="15"/>
      <c r="AN17" s="15"/>
      <c r="AO17" s="15"/>
      <c r="AP17" s="15"/>
      <c r="AQ17" s="15"/>
      <c r="AR17" s="85"/>
      <c r="AS17" s="85"/>
      <c r="AT17" s="16"/>
      <c r="AU17" s="16"/>
      <c r="AV17" s="16"/>
      <c r="AW17" s="16"/>
      <c r="AX17" s="16"/>
      <c r="AY17" s="16"/>
    </row>
    <row r="18" spans="1:51" s="4" customFormat="1" ht="27" customHeight="1" thickBot="1" x14ac:dyDescent="0.25">
      <c r="A18" s="62" t="s">
        <v>544</v>
      </c>
      <c r="B18" s="17" t="s">
        <v>390</v>
      </c>
      <c r="C18" s="18">
        <v>7</v>
      </c>
      <c r="D18" s="19"/>
      <c r="E18" s="19"/>
      <c r="F18" s="19"/>
      <c r="G18" s="19"/>
      <c r="H18" s="19"/>
      <c r="I18" s="19"/>
      <c r="J18" s="19"/>
      <c r="K18" s="20"/>
      <c r="L18" s="20"/>
      <c r="M18" s="20"/>
      <c r="N18" s="20"/>
      <c r="O18" s="20"/>
      <c r="P18" s="86"/>
      <c r="Q18" s="86"/>
      <c r="R18" s="20"/>
      <c r="S18" s="20"/>
      <c r="T18" s="20"/>
      <c r="U18" s="20"/>
      <c r="V18" s="20"/>
      <c r="W18" s="86"/>
      <c r="X18" s="86"/>
      <c r="Y18" s="20"/>
      <c r="Z18" s="20"/>
      <c r="AA18" s="20"/>
      <c r="AB18" s="20"/>
      <c r="AC18" s="20"/>
      <c r="AD18" s="86"/>
      <c r="AE18" s="86"/>
      <c r="AF18" s="20"/>
      <c r="AG18" s="20"/>
      <c r="AH18" s="20"/>
      <c r="AI18" s="20"/>
      <c r="AJ18" s="20"/>
      <c r="AK18" s="86"/>
      <c r="AL18" s="86"/>
      <c r="AM18" s="20"/>
      <c r="AN18" s="20"/>
      <c r="AO18" s="20"/>
      <c r="AP18" s="20"/>
      <c r="AQ18" s="20"/>
      <c r="AR18" s="86"/>
      <c r="AS18" s="86"/>
      <c r="AT18" s="21"/>
      <c r="AU18" s="21"/>
      <c r="AV18" s="21"/>
      <c r="AW18" s="21"/>
      <c r="AX18" s="21"/>
      <c r="AY18" s="21"/>
    </row>
  </sheetData>
  <mergeCells count="30">
    <mergeCell ref="S5:S6"/>
    <mergeCell ref="K9:K10"/>
    <mergeCell ref="L9:L10"/>
    <mergeCell ref="M9:M10"/>
    <mergeCell ref="N9:N10"/>
    <mergeCell ref="O9:O10"/>
    <mergeCell ref="V7:V8"/>
    <mergeCell ref="AA3:AA4"/>
    <mergeCell ref="AB3:AB4"/>
    <mergeCell ref="AF3:AF4"/>
    <mergeCell ref="AG3:AG4"/>
    <mergeCell ref="V5:V6"/>
    <mergeCell ref="Y5:Y6"/>
    <mergeCell ref="Z5:Z6"/>
    <mergeCell ref="AA5:AA6"/>
    <mergeCell ref="AB5:AB6"/>
    <mergeCell ref="AC5:AC6"/>
    <mergeCell ref="K1:O1"/>
    <mergeCell ref="P1:Q1"/>
    <mergeCell ref="AM1:AS1"/>
    <mergeCell ref="R3:R4"/>
    <mergeCell ref="S3:S4"/>
    <mergeCell ref="T3:T4"/>
    <mergeCell ref="U3:U4"/>
    <mergeCell ref="V3:V4"/>
    <mergeCell ref="Y3:Y4"/>
    <mergeCell ref="Z3:Z4"/>
    <mergeCell ref="AH3:AH4"/>
    <mergeCell ref="AI3:AI4"/>
    <mergeCell ref="AC3:AC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BD558-76AC-4FBD-A483-FBA031452824}">
  <sheetPr codeName="Sheet6"/>
  <dimension ref="A1:M31"/>
  <sheetViews>
    <sheetView zoomScale="62" workbookViewId="0">
      <selection activeCell="A2" sqref="A2"/>
    </sheetView>
  </sheetViews>
  <sheetFormatPr baseColWidth="10" defaultColWidth="8.83203125" defaultRowHeight="15" x14ac:dyDescent="0.2"/>
  <cols>
    <col min="4" max="4" width="52.5" bestFit="1" customWidth="1"/>
    <col min="7" max="7" width="11.5" customWidth="1"/>
    <col min="8" max="8" width="10.5" customWidth="1"/>
    <col min="9" max="9" width="14" customWidth="1"/>
    <col min="10" max="10" width="8.5" customWidth="1"/>
    <col min="11" max="11" width="14.83203125" customWidth="1"/>
    <col min="12" max="12" width="27.5" bestFit="1" customWidth="1"/>
    <col min="13" max="13" width="11.5" customWidth="1"/>
  </cols>
  <sheetData>
    <row r="1" spans="1:13" ht="64" x14ac:dyDescent="0.2">
      <c r="A1" s="36" t="s">
        <v>475</v>
      </c>
      <c r="B1" s="36" t="s">
        <v>85</v>
      </c>
      <c r="C1" s="36" t="s">
        <v>3</v>
      </c>
      <c r="D1" s="36" t="s">
        <v>4</v>
      </c>
      <c r="E1" s="36" t="s">
        <v>545</v>
      </c>
      <c r="F1" s="60" t="s">
        <v>5</v>
      </c>
      <c r="G1" s="60" t="s">
        <v>521</v>
      </c>
      <c r="H1" s="60" t="s">
        <v>476</v>
      </c>
      <c r="I1" s="40" t="s">
        <v>477</v>
      </c>
      <c r="K1" s="60" t="s">
        <v>478</v>
      </c>
      <c r="L1" s="36" t="s">
        <v>479</v>
      </c>
      <c r="M1" s="60" t="s">
        <v>480</v>
      </c>
    </row>
    <row r="2" spans="1:13" x14ac:dyDescent="0.2">
      <c r="A2" s="41" t="s">
        <v>481</v>
      </c>
      <c r="B2" s="44">
        <v>1</v>
      </c>
      <c r="C2" s="41" t="s">
        <v>522</v>
      </c>
      <c r="D2" s="41" t="s">
        <v>106</v>
      </c>
      <c r="E2" s="41" t="s">
        <v>546</v>
      </c>
      <c r="F2" s="44">
        <v>3</v>
      </c>
      <c r="G2" s="59">
        <v>0.5</v>
      </c>
      <c r="H2" s="58">
        <v>48</v>
      </c>
      <c r="I2" s="45">
        <f>H2/9</f>
        <v>5.333333333333333</v>
      </c>
      <c r="K2" s="59" t="s">
        <v>547</v>
      </c>
      <c r="L2" s="78" t="s">
        <v>548</v>
      </c>
      <c r="M2" s="59">
        <v>5</v>
      </c>
    </row>
    <row r="3" spans="1:13" x14ac:dyDescent="0.2">
      <c r="A3" s="41" t="s">
        <v>481</v>
      </c>
      <c r="B3" s="44">
        <v>1</v>
      </c>
      <c r="C3" s="41" t="s">
        <v>522</v>
      </c>
      <c r="D3" s="44" t="s">
        <v>120</v>
      </c>
      <c r="E3" s="41" t="s">
        <v>546</v>
      </c>
      <c r="F3" s="44">
        <v>8</v>
      </c>
      <c r="G3" s="59">
        <v>0.5</v>
      </c>
      <c r="H3" s="59">
        <v>48</v>
      </c>
      <c r="I3" s="45">
        <f t="shared" ref="I3:I17" si="0">H3/9</f>
        <v>5.333333333333333</v>
      </c>
      <c r="K3" s="59" t="s">
        <v>547</v>
      </c>
      <c r="L3" s="78" t="s">
        <v>549</v>
      </c>
      <c r="M3" s="59">
        <v>7</v>
      </c>
    </row>
    <row r="4" spans="1:13" x14ac:dyDescent="0.2">
      <c r="A4" s="41" t="s">
        <v>481</v>
      </c>
      <c r="B4" s="44">
        <v>1</v>
      </c>
      <c r="C4" s="41" t="s">
        <v>522</v>
      </c>
      <c r="D4" s="44" t="s">
        <v>130</v>
      </c>
      <c r="E4" s="41" t="s">
        <v>546</v>
      </c>
      <c r="F4" s="44">
        <v>2</v>
      </c>
      <c r="G4" s="59">
        <v>0.5</v>
      </c>
      <c r="H4" s="59">
        <v>48</v>
      </c>
      <c r="I4" s="45">
        <f t="shared" si="0"/>
        <v>5.333333333333333</v>
      </c>
      <c r="K4" s="59" t="s">
        <v>547</v>
      </c>
      <c r="L4" s="78" t="s">
        <v>484</v>
      </c>
      <c r="M4" s="59">
        <v>7</v>
      </c>
    </row>
    <row r="5" spans="1:13" x14ac:dyDescent="0.2">
      <c r="A5" s="41" t="s">
        <v>481</v>
      </c>
      <c r="B5" s="44">
        <v>2</v>
      </c>
      <c r="C5" s="41" t="s">
        <v>522</v>
      </c>
      <c r="D5" s="44" t="s">
        <v>133</v>
      </c>
      <c r="E5" s="41" t="s">
        <v>546</v>
      </c>
      <c r="F5" s="44">
        <v>3</v>
      </c>
      <c r="G5" s="59">
        <v>0.5</v>
      </c>
      <c r="H5" s="59">
        <v>50</v>
      </c>
      <c r="I5" s="45">
        <f t="shared" si="0"/>
        <v>5.5555555555555554</v>
      </c>
      <c r="K5" s="59" t="s">
        <v>550</v>
      </c>
      <c r="L5" s="78" t="s">
        <v>551</v>
      </c>
      <c r="M5" s="59">
        <v>4</v>
      </c>
    </row>
    <row r="6" spans="1:13" x14ac:dyDescent="0.2">
      <c r="A6" s="41" t="s">
        <v>481</v>
      </c>
      <c r="B6" s="44">
        <v>2</v>
      </c>
      <c r="C6" s="41" t="s">
        <v>522</v>
      </c>
      <c r="D6" s="44" t="s">
        <v>138</v>
      </c>
      <c r="E6" s="41" t="s">
        <v>546</v>
      </c>
      <c r="F6" s="44">
        <v>6</v>
      </c>
      <c r="G6" s="59">
        <v>0.25</v>
      </c>
      <c r="H6" s="59">
        <v>50</v>
      </c>
      <c r="I6" s="45">
        <f t="shared" si="0"/>
        <v>5.5555555555555554</v>
      </c>
      <c r="K6" s="59" t="s">
        <v>552</v>
      </c>
      <c r="L6" s="78" t="s">
        <v>553</v>
      </c>
      <c r="M6" s="59">
        <v>5</v>
      </c>
    </row>
    <row r="7" spans="1:13" x14ac:dyDescent="0.2">
      <c r="A7" s="41" t="s">
        <v>481</v>
      </c>
      <c r="B7" s="44">
        <v>2</v>
      </c>
      <c r="C7" s="41" t="s">
        <v>522</v>
      </c>
      <c r="D7" s="44" t="s">
        <v>145</v>
      </c>
      <c r="E7" s="41" t="s">
        <v>546</v>
      </c>
      <c r="F7" s="44">
        <v>4</v>
      </c>
      <c r="G7" s="59"/>
      <c r="H7" s="59">
        <v>50</v>
      </c>
      <c r="I7" s="45">
        <f t="shared" si="0"/>
        <v>5.5555555555555554</v>
      </c>
      <c r="K7" s="59" t="s">
        <v>554</v>
      </c>
      <c r="L7" s="78" t="s">
        <v>555</v>
      </c>
      <c r="M7" s="59">
        <v>0</v>
      </c>
    </row>
    <row r="8" spans="1:13" x14ac:dyDescent="0.2">
      <c r="A8" s="41" t="s">
        <v>481</v>
      </c>
      <c r="B8" s="44">
        <v>3</v>
      </c>
      <c r="C8" s="41" t="s">
        <v>522</v>
      </c>
      <c r="D8" s="44" t="s">
        <v>146</v>
      </c>
      <c r="E8" s="41" t="s">
        <v>546</v>
      </c>
      <c r="F8" s="44">
        <v>3</v>
      </c>
      <c r="G8" s="59">
        <v>0.5</v>
      </c>
      <c r="H8" s="59">
        <v>54</v>
      </c>
      <c r="I8" s="45">
        <f t="shared" si="0"/>
        <v>6</v>
      </c>
      <c r="K8" s="59" t="s">
        <v>556</v>
      </c>
      <c r="L8" s="78" t="s">
        <v>557</v>
      </c>
      <c r="M8" s="59">
        <v>6</v>
      </c>
    </row>
    <row r="9" spans="1:13" x14ac:dyDescent="0.2">
      <c r="A9" s="41" t="s">
        <v>481</v>
      </c>
      <c r="B9" s="44">
        <v>3</v>
      </c>
      <c r="C9" s="41" t="s">
        <v>522</v>
      </c>
      <c r="D9" s="44" t="s">
        <v>152</v>
      </c>
      <c r="E9" s="41" t="s">
        <v>546</v>
      </c>
      <c r="F9" s="44">
        <v>3</v>
      </c>
      <c r="G9" s="59"/>
      <c r="H9" s="59">
        <v>54</v>
      </c>
      <c r="I9" s="45">
        <f t="shared" si="0"/>
        <v>6</v>
      </c>
      <c r="K9" s="59" t="s">
        <v>556</v>
      </c>
      <c r="L9" s="78" t="s">
        <v>558</v>
      </c>
      <c r="M9" s="59">
        <v>0</v>
      </c>
    </row>
    <row r="10" spans="1:13" x14ac:dyDescent="0.2">
      <c r="A10" s="41" t="s">
        <v>481</v>
      </c>
      <c r="B10" s="44">
        <v>3</v>
      </c>
      <c r="C10" s="41" t="s">
        <v>522</v>
      </c>
      <c r="D10" s="44" t="s">
        <v>156</v>
      </c>
      <c r="E10" s="41" t="s">
        <v>546</v>
      </c>
      <c r="F10" s="44">
        <v>3</v>
      </c>
      <c r="G10" s="59"/>
      <c r="H10" s="59">
        <v>54</v>
      </c>
      <c r="I10" s="45">
        <f t="shared" si="0"/>
        <v>6</v>
      </c>
      <c r="K10" s="59" t="s">
        <v>559</v>
      </c>
      <c r="L10" s="78" t="s">
        <v>560</v>
      </c>
      <c r="M10" s="59">
        <v>1</v>
      </c>
    </row>
    <row r="11" spans="1:13" x14ac:dyDescent="0.2">
      <c r="A11" s="41" t="s">
        <v>481</v>
      </c>
      <c r="B11" s="44">
        <v>4</v>
      </c>
      <c r="C11" s="41" t="s">
        <v>522</v>
      </c>
      <c r="D11" s="44" t="s">
        <v>159</v>
      </c>
      <c r="E11" s="41" t="s">
        <v>546</v>
      </c>
      <c r="F11" s="44">
        <v>6</v>
      </c>
      <c r="G11" s="59">
        <v>0.5</v>
      </c>
      <c r="H11" s="59">
        <v>34</v>
      </c>
      <c r="I11" s="45">
        <f t="shared" si="0"/>
        <v>3.7777777777777777</v>
      </c>
      <c r="K11" s="59" t="s">
        <v>561</v>
      </c>
      <c r="L11" s="78" t="s">
        <v>562</v>
      </c>
      <c r="M11" s="59">
        <v>0</v>
      </c>
    </row>
    <row r="12" spans="1:13" x14ac:dyDescent="0.2">
      <c r="A12" s="41" t="s">
        <v>481</v>
      </c>
      <c r="B12" s="44">
        <v>4</v>
      </c>
      <c r="C12" s="41" t="s">
        <v>522</v>
      </c>
      <c r="D12" s="44" t="s">
        <v>170</v>
      </c>
      <c r="E12" s="41" t="s">
        <v>546</v>
      </c>
      <c r="F12" s="44">
        <v>7</v>
      </c>
      <c r="G12" s="59">
        <v>0.75</v>
      </c>
      <c r="H12" s="59">
        <v>34</v>
      </c>
      <c r="I12" s="45">
        <f t="shared" si="0"/>
        <v>3.7777777777777777</v>
      </c>
      <c r="K12" s="59" t="s">
        <v>563</v>
      </c>
      <c r="L12" s="78" t="s">
        <v>564</v>
      </c>
      <c r="M12" s="59">
        <v>0</v>
      </c>
    </row>
    <row r="13" spans="1:13" x14ac:dyDescent="0.2">
      <c r="A13" s="41" t="s">
        <v>481</v>
      </c>
      <c r="B13" s="44">
        <v>4</v>
      </c>
      <c r="C13" s="41" t="s">
        <v>522</v>
      </c>
      <c r="D13" s="44" t="s">
        <v>179</v>
      </c>
      <c r="E13" s="41" t="s">
        <v>546</v>
      </c>
      <c r="F13" s="44">
        <v>4</v>
      </c>
      <c r="G13" s="59">
        <v>0.25</v>
      </c>
      <c r="H13" s="59">
        <v>34</v>
      </c>
      <c r="I13" s="45">
        <f t="shared" si="0"/>
        <v>3.7777777777777777</v>
      </c>
      <c r="K13" s="59" t="s">
        <v>565</v>
      </c>
      <c r="L13" s="78" t="s">
        <v>564</v>
      </c>
      <c r="M13" s="59">
        <v>0</v>
      </c>
    </row>
    <row r="14" spans="1:13" x14ac:dyDescent="0.2">
      <c r="A14" s="41" t="s">
        <v>481</v>
      </c>
      <c r="B14" s="44">
        <v>4</v>
      </c>
      <c r="C14" s="41" t="s">
        <v>522</v>
      </c>
      <c r="D14" s="44" t="s">
        <v>187</v>
      </c>
      <c r="E14" s="41" t="s">
        <v>546</v>
      </c>
      <c r="F14" s="44">
        <v>6</v>
      </c>
      <c r="G14" s="59"/>
      <c r="H14" s="59">
        <v>34</v>
      </c>
      <c r="I14" s="45">
        <f t="shared" si="0"/>
        <v>3.7777777777777777</v>
      </c>
      <c r="K14" s="59" t="s">
        <v>566</v>
      </c>
      <c r="L14" s="78" t="s">
        <v>564</v>
      </c>
      <c r="M14" s="59">
        <v>0</v>
      </c>
    </row>
    <row r="15" spans="1:13" x14ac:dyDescent="0.2">
      <c r="A15" s="41" t="s">
        <v>481</v>
      </c>
      <c r="B15" s="44">
        <v>4</v>
      </c>
      <c r="C15" s="41" t="s">
        <v>522</v>
      </c>
      <c r="D15" s="44" t="s">
        <v>188</v>
      </c>
      <c r="E15" s="41" t="s">
        <v>546</v>
      </c>
      <c r="F15" s="44">
        <v>8</v>
      </c>
      <c r="G15" s="59">
        <v>1</v>
      </c>
      <c r="H15" s="59">
        <v>34</v>
      </c>
      <c r="I15" s="45">
        <f t="shared" si="0"/>
        <v>3.7777777777777777</v>
      </c>
      <c r="K15" s="59" t="s">
        <v>567</v>
      </c>
      <c r="L15" s="78" t="s">
        <v>555</v>
      </c>
      <c r="M15" s="59">
        <v>0</v>
      </c>
    </row>
    <row r="16" spans="1:13" x14ac:dyDescent="0.2">
      <c r="A16" s="41" t="s">
        <v>481</v>
      </c>
      <c r="B16" s="44">
        <v>6</v>
      </c>
      <c r="C16" s="41" t="s">
        <v>522</v>
      </c>
      <c r="D16" s="44" t="s">
        <v>197</v>
      </c>
      <c r="E16" s="41" t="s">
        <v>546</v>
      </c>
      <c r="F16" s="44">
        <v>3</v>
      </c>
      <c r="G16" s="59"/>
      <c r="H16" s="59">
        <v>52</v>
      </c>
      <c r="I16" s="45">
        <f t="shared" si="0"/>
        <v>5.7777777777777777</v>
      </c>
      <c r="K16" s="59" t="s">
        <v>568</v>
      </c>
      <c r="L16" s="78" t="s">
        <v>555</v>
      </c>
      <c r="M16" s="59">
        <v>0</v>
      </c>
    </row>
    <row r="17" spans="1:13" x14ac:dyDescent="0.2">
      <c r="A17" s="41" t="s">
        <v>481</v>
      </c>
      <c r="B17" s="44">
        <v>6</v>
      </c>
      <c r="C17" s="41" t="s">
        <v>522</v>
      </c>
      <c r="D17" s="44" t="s">
        <v>199</v>
      </c>
      <c r="E17" s="41" t="s">
        <v>546</v>
      </c>
      <c r="F17" s="44">
        <v>4</v>
      </c>
      <c r="G17" s="59">
        <v>0.25</v>
      </c>
      <c r="H17" s="59">
        <v>52</v>
      </c>
      <c r="I17" s="45">
        <f t="shared" si="0"/>
        <v>5.7777777777777777</v>
      </c>
      <c r="K17" s="59" t="s">
        <v>569</v>
      </c>
      <c r="L17" s="78" t="s">
        <v>555</v>
      </c>
      <c r="M17" s="59">
        <v>0</v>
      </c>
    </row>
    <row r="18" spans="1:13" x14ac:dyDescent="0.2">
      <c r="K18" s="59" t="s">
        <v>570</v>
      </c>
      <c r="L18" s="78" t="s">
        <v>571</v>
      </c>
      <c r="M18" s="59">
        <v>0</v>
      </c>
    </row>
    <row r="19" spans="1:13" x14ac:dyDescent="0.2">
      <c r="K19" s="59" t="s">
        <v>572</v>
      </c>
      <c r="L19" s="78" t="s">
        <v>571</v>
      </c>
      <c r="M19" s="59">
        <v>0</v>
      </c>
    </row>
    <row r="20" spans="1:13" x14ac:dyDescent="0.2">
      <c r="K20" s="59" t="s">
        <v>573</v>
      </c>
      <c r="L20" s="78" t="s">
        <v>571</v>
      </c>
      <c r="M20" s="59">
        <v>0</v>
      </c>
    </row>
    <row r="21" spans="1:13" x14ac:dyDescent="0.2">
      <c r="K21" s="59" t="s">
        <v>574</v>
      </c>
      <c r="L21" s="78" t="s">
        <v>575</v>
      </c>
      <c r="M21" s="59">
        <v>6</v>
      </c>
    </row>
    <row r="22" spans="1:13" x14ac:dyDescent="0.2">
      <c r="K22" s="59" t="s">
        <v>576</v>
      </c>
      <c r="L22" s="78" t="s">
        <v>577</v>
      </c>
      <c r="M22" s="59">
        <v>5</v>
      </c>
    </row>
    <row r="23" spans="1:13" x14ac:dyDescent="0.2">
      <c r="K23" s="59" t="s">
        <v>578</v>
      </c>
      <c r="L23" s="78" t="s">
        <v>577</v>
      </c>
      <c r="M23" s="59">
        <v>4</v>
      </c>
    </row>
    <row r="24" spans="1:13" x14ac:dyDescent="0.2">
      <c r="K24" s="81" t="s">
        <v>543</v>
      </c>
      <c r="L24" s="80" t="s">
        <v>579</v>
      </c>
      <c r="M24" s="81">
        <v>7</v>
      </c>
    </row>
    <row r="25" spans="1:13" x14ac:dyDescent="0.2">
      <c r="K25" s="81" t="s">
        <v>544</v>
      </c>
      <c r="L25" s="80" t="s">
        <v>580</v>
      </c>
      <c r="M25" s="81">
        <v>7</v>
      </c>
    </row>
    <row r="26" spans="1:13" x14ac:dyDescent="0.2">
      <c r="K26" s="81" t="s">
        <v>400</v>
      </c>
      <c r="L26" s="80" t="s">
        <v>581</v>
      </c>
      <c r="M26" s="81">
        <v>15</v>
      </c>
    </row>
    <row r="27" spans="1:13" x14ac:dyDescent="0.2">
      <c r="K27" s="81" t="s">
        <v>401</v>
      </c>
      <c r="L27" s="80" t="s">
        <v>582</v>
      </c>
      <c r="M27" s="81">
        <v>15</v>
      </c>
    </row>
    <row r="28" spans="1:13" x14ac:dyDescent="0.2">
      <c r="K28" s="81" t="s">
        <v>402</v>
      </c>
      <c r="L28" s="80" t="s">
        <v>583</v>
      </c>
      <c r="M28" s="81">
        <v>10</v>
      </c>
    </row>
    <row r="29" spans="1:13" x14ac:dyDescent="0.2">
      <c r="K29" s="81" t="s">
        <v>403</v>
      </c>
      <c r="L29" s="80" t="s">
        <v>584</v>
      </c>
      <c r="M29" s="81">
        <v>11</v>
      </c>
    </row>
    <row r="30" spans="1:13" x14ac:dyDescent="0.2">
      <c r="K30" s="81" t="s">
        <v>404</v>
      </c>
      <c r="L30" s="80" t="s">
        <v>585</v>
      </c>
      <c r="M30" s="81">
        <v>10</v>
      </c>
    </row>
    <row r="31" spans="1:13" x14ac:dyDescent="0.2">
      <c r="K31" s="81" t="s">
        <v>405</v>
      </c>
      <c r="L31" s="80" t="s">
        <v>586</v>
      </c>
      <c r="M31" s="81">
        <v>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1C772-90A7-4B2C-A2F6-4C609139C673}">
  <sheetPr codeName="Sheet7"/>
  <dimension ref="A1:AY18"/>
  <sheetViews>
    <sheetView topLeftCell="O1" zoomScale="52" workbookViewId="0">
      <selection activeCell="A2" sqref="A2"/>
    </sheetView>
  </sheetViews>
  <sheetFormatPr baseColWidth="10" defaultColWidth="8.83203125" defaultRowHeight="15" x14ac:dyDescent="0.2"/>
  <cols>
    <col min="1" max="1" width="19" customWidth="1"/>
    <col min="3" max="3" width="10.1640625" bestFit="1" customWidth="1"/>
  </cols>
  <sheetData>
    <row r="1" spans="1:51" x14ac:dyDescent="0.2">
      <c r="A1" s="1"/>
      <c r="K1" s="944" t="s">
        <v>431</v>
      </c>
      <c r="L1" s="944"/>
      <c r="M1" s="944"/>
      <c r="N1" s="944"/>
      <c r="O1" s="944"/>
      <c r="P1" s="944" t="s">
        <v>432</v>
      </c>
      <c r="Q1" s="944"/>
      <c r="AM1" s="927" t="s">
        <v>433</v>
      </c>
      <c r="AN1" s="927"/>
      <c r="AO1" s="927"/>
      <c r="AP1" s="927"/>
      <c r="AQ1" s="927"/>
      <c r="AR1" s="927"/>
      <c r="AS1" s="927"/>
    </row>
    <row r="2" spans="1:51" ht="16" thickBot="1" x14ac:dyDescent="0.25">
      <c r="A2" s="2" t="s">
        <v>385</v>
      </c>
      <c r="B2" s="2"/>
      <c r="C2" s="2" t="s">
        <v>386</v>
      </c>
      <c r="D2" s="9">
        <v>44018</v>
      </c>
      <c r="E2" s="9">
        <f>D2+1</f>
        <v>44019</v>
      </c>
      <c r="F2" s="9">
        <f t="shared" ref="F2:AS2" si="0">E2+1</f>
        <v>44020</v>
      </c>
      <c r="G2" s="9">
        <f t="shared" si="0"/>
        <v>44021</v>
      </c>
      <c r="H2" s="9">
        <f t="shared" si="0"/>
        <v>44022</v>
      </c>
      <c r="I2" s="10">
        <f t="shared" si="0"/>
        <v>44023</v>
      </c>
      <c r="J2" s="10">
        <f t="shared" si="0"/>
        <v>44024</v>
      </c>
      <c r="K2" s="9">
        <f t="shared" si="0"/>
        <v>44025</v>
      </c>
      <c r="L2" s="9">
        <f t="shared" si="0"/>
        <v>44026</v>
      </c>
      <c r="M2" s="9">
        <f t="shared" si="0"/>
        <v>44027</v>
      </c>
      <c r="N2" s="9">
        <f t="shared" si="0"/>
        <v>44028</v>
      </c>
      <c r="O2" s="9">
        <f t="shared" si="0"/>
        <v>44029</v>
      </c>
      <c r="P2" s="10">
        <f t="shared" si="0"/>
        <v>44030</v>
      </c>
      <c r="Q2" s="10">
        <f t="shared" si="0"/>
        <v>44031</v>
      </c>
      <c r="R2" s="9">
        <f t="shared" si="0"/>
        <v>44032</v>
      </c>
      <c r="S2" s="9">
        <f t="shared" si="0"/>
        <v>44033</v>
      </c>
      <c r="T2" s="9">
        <f t="shared" si="0"/>
        <v>44034</v>
      </c>
      <c r="U2" s="9">
        <f t="shared" si="0"/>
        <v>44035</v>
      </c>
      <c r="V2" s="9">
        <f t="shared" si="0"/>
        <v>44036</v>
      </c>
      <c r="W2" s="10">
        <f t="shared" si="0"/>
        <v>44037</v>
      </c>
      <c r="X2" s="10">
        <f t="shared" si="0"/>
        <v>44038</v>
      </c>
      <c r="Y2" s="9">
        <f t="shared" si="0"/>
        <v>44039</v>
      </c>
      <c r="Z2" s="9">
        <f t="shared" si="0"/>
        <v>44040</v>
      </c>
      <c r="AA2" s="9">
        <f t="shared" si="0"/>
        <v>44041</v>
      </c>
      <c r="AB2" s="9">
        <f t="shared" si="0"/>
        <v>44042</v>
      </c>
      <c r="AC2" s="9">
        <f t="shared" si="0"/>
        <v>44043</v>
      </c>
      <c r="AD2" s="10">
        <f t="shared" si="0"/>
        <v>44044</v>
      </c>
      <c r="AE2" s="10">
        <f t="shared" si="0"/>
        <v>44045</v>
      </c>
      <c r="AF2" s="9">
        <f t="shared" si="0"/>
        <v>44046</v>
      </c>
      <c r="AG2" s="9">
        <f t="shared" si="0"/>
        <v>44047</v>
      </c>
      <c r="AH2" s="9">
        <f t="shared" si="0"/>
        <v>44048</v>
      </c>
      <c r="AI2" s="9">
        <f t="shared" si="0"/>
        <v>44049</v>
      </c>
      <c r="AJ2" s="9">
        <f t="shared" si="0"/>
        <v>44050</v>
      </c>
      <c r="AK2" s="10">
        <f t="shared" si="0"/>
        <v>44051</v>
      </c>
      <c r="AL2" s="10">
        <f t="shared" si="0"/>
        <v>44052</v>
      </c>
      <c r="AM2" s="53">
        <f t="shared" si="0"/>
        <v>44053</v>
      </c>
      <c r="AN2" s="9">
        <f t="shared" si="0"/>
        <v>44054</v>
      </c>
      <c r="AO2" s="9">
        <f t="shared" si="0"/>
        <v>44055</v>
      </c>
      <c r="AP2" s="9">
        <f t="shared" si="0"/>
        <v>44056</v>
      </c>
      <c r="AQ2" s="9">
        <f t="shared" si="0"/>
        <v>44057</v>
      </c>
      <c r="AR2" s="10">
        <f t="shared" si="0"/>
        <v>44058</v>
      </c>
      <c r="AS2" s="10">
        <f t="shared" si="0"/>
        <v>44059</v>
      </c>
    </row>
    <row r="3" spans="1:51" s="3" customFormat="1" ht="27" customHeight="1" thickBot="1" x14ac:dyDescent="0.25">
      <c r="A3" s="61" t="s">
        <v>418</v>
      </c>
      <c r="B3" s="12" t="s">
        <v>389</v>
      </c>
      <c r="C3" s="13">
        <v>21</v>
      </c>
      <c r="D3" s="14"/>
      <c r="E3" s="14"/>
      <c r="F3" s="14"/>
      <c r="G3" s="14"/>
      <c r="H3" s="14"/>
      <c r="I3" s="14"/>
      <c r="J3" s="14"/>
      <c r="K3" s="945" t="s">
        <v>587</v>
      </c>
      <c r="L3" s="945" t="s">
        <v>587</v>
      </c>
      <c r="M3" s="945" t="s">
        <v>587</v>
      </c>
      <c r="N3" s="945" t="s">
        <v>587</v>
      </c>
      <c r="O3" s="945" t="s">
        <v>587</v>
      </c>
      <c r="P3" s="15" t="s">
        <v>106</v>
      </c>
      <c r="Q3" s="15" t="s">
        <v>106</v>
      </c>
      <c r="R3" s="945" t="s">
        <v>587</v>
      </c>
      <c r="S3" s="945" t="s">
        <v>587</v>
      </c>
      <c r="T3" s="947" t="s">
        <v>537</v>
      </c>
      <c r="U3" s="947" t="s">
        <v>537</v>
      </c>
      <c r="V3" s="947" t="s">
        <v>537</v>
      </c>
      <c r="W3" s="15" t="s">
        <v>106</v>
      </c>
      <c r="X3" s="15" t="s">
        <v>106</v>
      </c>
      <c r="Y3" s="947" t="s">
        <v>537</v>
      </c>
      <c r="Z3" s="947" t="s">
        <v>537</v>
      </c>
      <c r="AA3" s="15" t="s">
        <v>130</v>
      </c>
      <c r="AB3" s="945" t="s">
        <v>588</v>
      </c>
      <c r="AC3" s="945" t="s">
        <v>588</v>
      </c>
      <c r="AD3" s="947" t="s">
        <v>589</v>
      </c>
      <c r="AE3" s="947" t="s">
        <v>589</v>
      </c>
      <c r="AF3" s="945" t="s">
        <v>588</v>
      </c>
      <c r="AG3" s="945" t="s">
        <v>588</v>
      </c>
      <c r="AH3" s="945" t="s">
        <v>588</v>
      </c>
      <c r="AI3" s="945" t="s">
        <v>588</v>
      </c>
      <c r="AJ3" s="945" t="s">
        <v>588</v>
      </c>
      <c r="AK3" s="947" t="s">
        <v>589</v>
      </c>
      <c r="AL3" s="947" t="s">
        <v>589</v>
      </c>
      <c r="AM3" s="83" t="s">
        <v>590</v>
      </c>
      <c r="AN3" s="15" t="s">
        <v>590</v>
      </c>
      <c r="AO3" s="15" t="s">
        <v>590</v>
      </c>
      <c r="AP3" s="15" t="s">
        <v>590</v>
      </c>
      <c r="AQ3" s="15" t="s">
        <v>499</v>
      </c>
      <c r="AR3" s="15" t="s">
        <v>590</v>
      </c>
      <c r="AS3" s="15" t="s">
        <v>590</v>
      </c>
      <c r="AT3" s="16"/>
      <c r="AU3" s="16"/>
      <c r="AV3" s="16"/>
      <c r="AW3" s="16"/>
      <c r="AX3" s="16"/>
      <c r="AY3" s="16"/>
    </row>
    <row r="4" spans="1:51" s="4" customFormat="1" ht="27" customHeight="1" thickBot="1" x14ac:dyDescent="0.25">
      <c r="A4" s="62" t="s">
        <v>418</v>
      </c>
      <c r="B4" s="17" t="s">
        <v>390</v>
      </c>
      <c r="C4" s="18">
        <v>21</v>
      </c>
      <c r="D4" s="19"/>
      <c r="E4" s="19"/>
      <c r="F4" s="19"/>
      <c r="G4" s="19"/>
      <c r="H4" s="19"/>
      <c r="I4" s="19"/>
      <c r="J4" s="19"/>
      <c r="K4" s="946"/>
      <c r="L4" s="946"/>
      <c r="M4" s="946"/>
      <c r="N4" s="946"/>
      <c r="O4" s="946"/>
      <c r="P4" s="20" t="s">
        <v>130</v>
      </c>
      <c r="Q4" s="20" t="s">
        <v>130</v>
      </c>
      <c r="R4" s="946"/>
      <c r="S4" s="946"/>
      <c r="T4" s="948"/>
      <c r="U4" s="948"/>
      <c r="V4" s="948"/>
      <c r="W4" s="20" t="s">
        <v>130</v>
      </c>
      <c r="X4" s="20" t="s">
        <v>130</v>
      </c>
      <c r="Y4" s="948"/>
      <c r="Z4" s="948"/>
      <c r="AA4" s="20" t="s">
        <v>130</v>
      </c>
      <c r="AB4" s="946"/>
      <c r="AC4" s="946"/>
      <c r="AD4" s="948"/>
      <c r="AE4" s="948"/>
      <c r="AF4" s="946"/>
      <c r="AG4" s="946"/>
      <c r="AH4" s="946"/>
      <c r="AI4" s="946"/>
      <c r="AJ4" s="946"/>
      <c r="AK4" s="948"/>
      <c r="AL4" s="948"/>
      <c r="AM4" s="20" t="s">
        <v>590</v>
      </c>
      <c r="AN4" s="20" t="s">
        <v>590</v>
      </c>
      <c r="AO4" s="20" t="s">
        <v>590</v>
      </c>
      <c r="AP4" s="20" t="s">
        <v>503</v>
      </c>
      <c r="AQ4" s="20" t="s">
        <v>499</v>
      </c>
      <c r="AR4" s="15" t="s">
        <v>590</v>
      </c>
      <c r="AS4" s="15" t="s">
        <v>590</v>
      </c>
      <c r="AT4" s="21"/>
      <c r="AU4" s="21"/>
      <c r="AV4" s="21"/>
      <c r="AW4" s="21"/>
      <c r="AX4" s="21"/>
      <c r="AY4" s="21"/>
    </row>
    <row r="5" spans="1:51" s="3" customFormat="1" ht="27" customHeight="1" x14ac:dyDescent="0.2">
      <c r="A5" s="61" t="s">
        <v>419</v>
      </c>
      <c r="B5" s="12" t="s">
        <v>389</v>
      </c>
      <c r="C5" s="13">
        <v>22</v>
      </c>
      <c r="D5" s="14"/>
      <c r="E5" s="14"/>
      <c r="F5" s="14"/>
      <c r="G5" s="14"/>
      <c r="H5" s="14"/>
      <c r="I5" s="14"/>
      <c r="J5" s="14"/>
      <c r="K5" s="947" t="s">
        <v>138</v>
      </c>
      <c r="L5" s="947" t="s">
        <v>138</v>
      </c>
      <c r="M5" s="947" t="s">
        <v>138</v>
      </c>
      <c r="N5" s="947" t="s">
        <v>138</v>
      </c>
      <c r="O5" s="947" t="s">
        <v>138</v>
      </c>
      <c r="P5" s="945" t="s">
        <v>591</v>
      </c>
      <c r="Q5" s="945" t="s">
        <v>592</v>
      </c>
      <c r="R5" s="947" t="s">
        <v>138</v>
      </c>
      <c r="S5" s="947" t="s">
        <v>138</v>
      </c>
      <c r="T5" s="15" t="s">
        <v>593</v>
      </c>
      <c r="U5" s="15" t="s">
        <v>593</v>
      </c>
      <c r="V5" s="15" t="s">
        <v>593</v>
      </c>
      <c r="W5" s="947" t="s">
        <v>515</v>
      </c>
      <c r="X5" s="947" t="s">
        <v>515</v>
      </c>
      <c r="Y5" s="947" t="s">
        <v>537</v>
      </c>
      <c r="Z5" s="947" t="s">
        <v>537</v>
      </c>
      <c r="AA5" s="15" t="s">
        <v>133</v>
      </c>
      <c r="AB5" s="15" t="s">
        <v>133</v>
      </c>
      <c r="AC5" s="15" t="s">
        <v>133</v>
      </c>
      <c r="AD5" s="947" t="s">
        <v>515</v>
      </c>
      <c r="AE5" s="947" t="s">
        <v>515</v>
      </c>
      <c r="AF5" s="15" t="s">
        <v>593</v>
      </c>
      <c r="AG5" s="15" t="s">
        <v>593</v>
      </c>
      <c r="AH5" s="15" t="s">
        <v>593</v>
      </c>
      <c r="AI5" s="15" t="s">
        <v>593</v>
      </c>
      <c r="AJ5" s="15" t="s">
        <v>133</v>
      </c>
      <c r="AK5" s="947" t="s">
        <v>170</v>
      </c>
      <c r="AL5" s="945" t="s">
        <v>592</v>
      </c>
      <c r="AM5" s="83" t="s">
        <v>503</v>
      </c>
      <c r="AN5" s="15" t="s">
        <v>503</v>
      </c>
      <c r="AO5" s="15" t="s">
        <v>503</v>
      </c>
      <c r="AP5" s="15" t="s">
        <v>499</v>
      </c>
      <c r="AQ5" s="15" t="s">
        <v>499</v>
      </c>
      <c r="AR5" s="15" t="s">
        <v>594</v>
      </c>
      <c r="AS5" s="15" t="s">
        <v>503</v>
      </c>
      <c r="AT5" s="16"/>
      <c r="AU5" s="16"/>
      <c r="AV5" s="16"/>
      <c r="AW5" s="16"/>
      <c r="AX5" s="16"/>
      <c r="AY5" s="16"/>
    </row>
    <row r="6" spans="1:51" s="4" customFormat="1" ht="27" customHeight="1" thickBot="1" x14ac:dyDescent="0.25">
      <c r="A6" s="62" t="s">
        <v>419</v>
      </c>
      <c r="B6" s="17" t="s">
        <v>390</v>
      </c>
      <c r="C6" s="18">
        <v>22</v>
      </c>
      <c r="D6" s="19"/>
      <c r="E6" s="19"/>
      <c r="F6" s="19"/>
      <c r="G6" s="19"/>
      <c r="H6" s="19"/>
      <c r="I6" s="19"/>
      <c r="J6" s="19"/>
      <c r="K6" s="948"/>
      <c r="L6" s="948"/>
      <c r="M6" s="948"/>
      <c r="N6" s="948"/>
      <c r="O6" s="948"/>
      <c r="P6" s="946"/>
      <c r="Q6" s="946"/>
      <c r="R6" s="948"/>
      <c r="S6" s="948"/>
      <c r="T6" s="20" t="s">
        <v>130</v>
      </c>
      <c r="U6" s="20" t="s">
        <v>130</v>
      </c>
      <c r="V6" s="20" t="s">
        <v>130</v>
      </c>
      <c r="W6" s="948"/>
      <c r="X6" s="948"/>
      <c r="Y6" s="948"/>
      <c r="Z6" s="948"/>
      <c r="AA6" s="20" t="s">
        <v>145</v>
      </c>
      <c r="AB6" s="20" t="s">
        <v>145</v>
      </c>
      <c r="AC6" s="20" t="s">
        <v>145</v>
      </c>
      <c r="AD6" s="948"/>
      <c r="AE6" s="948"/>
      <c r="AF6" s="20" t="s">
        <v>130</v>
      </c>
      <c r="AG6" s="20" t="s">
        <v>130</v>
      </c>
      <c r="AH6" s="20" t="s">
        <v>133</v>
      </c>
      <c r="AI6" s="20" t="s">
        <v>133</v>
      </c>
      <c r="AJ6" s="20" t="s">
        <v>133</v>
      </c>
      <c r="AK6" s="948"/>
      <c r="AL6" s="946"/>
      <c r="AM6" s="20" t="s">
        <v>503</v>
      </c>
      <c r="AN6" s="20" t="s">
        <v>503</v>
      </c>
      <c r="AO6" s="20" t="s">
        <v>503</v>
      </c>
      <c r="AP6" s="20" t="s">
        <v>499</v>
      </c>
      <c r="AQ6" s="20" t="s">
        <v>499</v>
      </c>
      <c r="AR6" s="20" t="s">
        <v>518</v>
      </c>
      <c r="AS6" s="20" t="s">
        <v>513</v>
      </c>
      <c r="AT6" s="21"/>
      <c r="AU6" s="21"/>
      <c r="AV6" s="21"/>
      <c r="AW6" s="21"/>
      <c r="AX6" s="21"/>
      <c r="AY6" s="21"/>
    </row>
    <row r="7" spans="1:51" s="3" customFormat="1" ht="27" customHeight="1" x14ac:dyDescent="0.2">
      <c r="A7" s="61" t="s">
        <v>420</v>
      </c>
      <c r="B7" s="12" t="s">
        <v>389</v>
      </c>
      <c r="C7" s="13">
        <v>13</v>
      </c>
      <c r="D7" s="14"/>
      <c r="E7" s="14"/>
      <c r="F7" s="14"/>
      <c r="G7" s="14"/>
      <c r="H7" s="14"/>
      <c r="I7" s="14"/>
      <c r="J7" s="14"/>
      <c r="K7" s="947" t="s">
        <v>595</v>
      </c>
      <c r="L7" s="947" t="s">
        <v>595</v>
      </c>
      <c r="M7" s="947" t="s">
        <v>595</v>
      </c>
      <c r="N7" s="947" t="s">
        <v>595</v>
      </c>
      <c r="O7" s="947" t="s">
        <v>595</v>
      </c>
      <c r="P7" s="947" t="s">
        <v>596</v>
      </c>
      <c r="Q7" s="947" t="s">
        <v>596</v>
      </c>
      <c r="R7" s="947" t="s">
        <v>595</v>
      </c>
      <c r="S7" s="947" t="s">
        <v>595</v>
      </c>
      <c r="T7" s="947" t="s">
        <v>187</v>
      </c>
      <c r="U7" s="947" t="s">
        <v>187</v>
      </c>
      <c r="V7" s="947" t="s">
        <v>187</v>
      </c>
      <c r="W7" s="947" t="s">
        <v>170</v>
      </c>
      <c r="X7" s="83" t="s">
        <v>597</v>
      </c>
      <c r="Y7" s="947" t="s">
        <v>187</v>
      </c>
      <c r="Z7" s="947" t="s">
        <v>187</v>
      </c>
      <c r="AA7" s="947" t="s">
        <v>187</v>
      </c>
      <c r="AB7" s="947" t="s">
        <v>187</v>
      </c>
      <c r="AC7" s="15" t="s">
        <v>197</v>
      </c>
      <c r="AD7" s="947" t="s">
        <v>170</v>
      </c>
      <c r="AE7" s="15" t="s">
        <v>197</v>
      </c>
      <c r="AF7" s="15" t="s">
        <v>145</v>
      </c>
      <c r="AG7" s="15" t="s">
        <v>145</v>
      </c>
      <c r="AH7" s="15" t="s">
        <v>145</v>
      </c>
      <c r="AI7" s="15" t="s">
        <v>145</v>
      </c>
      <c r="AJ7" s="15"/>
      <c r="AK7" s="15" t="s">
        <v>598</v>
      </c>
      <c r="AL7" s="15" t="s">
        <v>598</v>
      </c>
      <c r="AM7" s="15" t="s">
        <v>511</v>
      </c>
      <c r="AN7" s="15" t="s">
        <v>511</v>
      </c>
      <c r="AO7" s="15" t="s">
        <v>511</v>
      </c>
      <c r="AP7" s="15" t="s">
        <v>511</v>
      </c>
      <c r="AQ7" s="15" t="s">
        <v>499</v>
      </c>
      <c r="AR7" s="15" t="s">
        <v>511</v>
      </c>
      <c r="AS7" s="15" t="s">
        <v>511</v>
      </c>
      <c r="AT7" s="16"/>
      <c r="AU7" s="16"/>
      <c r="AV7" s="16"/>
      <c r="AW7" s="16"/>
      <c r="AX7" s="16"/>
      <c r="AY7" s="16"/>
    </row>
    <row r="8" spans="1:51" s="4" customFormat="1" ht="27" customHeight="1" thickBot="1" x14ac:dyDescent="0.25">
      <c r="A8" s="62" t="s">
        <v>420</v>
      </c>
      <c r="B8" s="17" t="s">
        <v>390</v>
      </c>
      <c r="C8" s="18">
        <v>13</v>
      </c>
      <c r="D8" s="19"/>
      <c r="E8" s="19"/>
      <c r="F8" s="19"/>
      <c r="G8" s="19"/>
      <c r="H8" s="19"/>
      <c r="I8" s="19"/>
      <c r="J8" s="19"/>
      <c r="K8" s="948"/>
      <c r="L8" s="948"/>
      <c r="M8" s="948"/>
      <c r="N8" s="948"/>
      <c r="O8" s="948"/>
      <c r="P8" s="948"/>
      <c r="Q8" s="948"/>
      <c r="R8" s="948"/>
      <c r="S8" s="948"/>
      <c r="T8" s="948"/>
      <c r="U8" s="948"/>
      <c r="V8" s="948"/>
      <c r="W8" s="948"/>
      <c r="X8" s="20" t="s">
        <v>597</v>
      </c>
      <c r="Y8" s="948"/>
      <c r="Z8" s="948"/>
      <c r="AA8" s="948"/>
      <c r="AB8" s="948"/>
      <c r="AC8" s="20" t="s">
        <v>197</v>
      </c>
      <c r="AD8" s="948"/>
      <c r="AE8" s="20" t="s">
        <v>199</v>
      </c>
      <c r="AF8" s="20" t="s">
        <v>197</v>
      </c>
      <c r="AG8" s="20" t="s">
        <v>197</v>
      </c>
      <c r="AH8" s="20" t="s">
        <v>197</v>
      </c>
      <c r="AI8" s="20" t="s">
        <v>197</v>
      </c>
      <c r="AJ8" s="20" t="s">
        <v>197</v>
      </c>
      <c r="AK8" s="20" t="s">
        <v>599</v>
      </c>
      <c r="AL8" s="20" t="s">
        <v>599</v>
      </c>
      <c r="AM8" s="20" t="s">
        <v>511</v>
      </c>
      <c r="AN8" s="20" t="s">
        <v>511</v>
      </c>
      <c r="AO8" s="20" t="s">
        <v>511</v>
      </c>
      <c r="AP8" s="20" t="s">
        <v>511</v>
      </c>
      <c r="AQ8" s="20"/>
      <c r="AR8" s="20" t="s">
        <v>499</v>
      </c>
      <c r="AS8" s="20" t="s">
        <v>499</v>
      </c>
      <c r="AT8" s="21"/>
      <c r="AU8" s="21"/>
      <c r="AV8" s="21"/>
      <c r="AW8" s="21"/>
      <c r="AX8" s="21"/>
      <c r="AY8" s="21"/>
    </row>
    <row r="9" spans="1:51" s="3" customFormat="1" ht="27" customHeight="1" x14ac:dyDescent="0.2">
      <c r="A9" s="61" t="s">
        <v>421</v>
      </c>
      <c r="B9" s="12" t="s">
        <v>389</v>
      </c>
      <c r="C9" s="13">
        <v>21</v>
      </c>
      <c r="D9" s="14"/>
      <c r="E9" s="14"/>
      <c r="F9" s="14"/>
      <c r="G9" s="14"/>
      <c r="H9" s="14"/>
      <c r="I9" s="14"/>
      <c r="J9" s="14"/>
      <c r="K9" s="15" t="s">
        <v>600</v>
      </c>
      <c r="L9" s="15" t="s">
        <v>600</v>
      </c>
      <c r="M9" s="15" t="s">
        <v>600</v>
      </c>
      <c r="N9" s="15" t="s">
        <v>600</v>
      </c>
      <c r="O9" s="15" t="s">
        <v>199</v>
      </c>
      <c r="P9" s="947" t="s">
        <v>187</v>
      </c>
      <c r="Q9" s="945" t="s">
        <v>601</v>
      </c>
      <c r="R9" s="15" t="s">
        <v>152</v>
      </c>
      <c r="S9" s="15" t="s">
        <v>152</v>
      </c>
      <c r="T9" s="15" t="s">
        <v>152</v>
      </c>
      <c r="U9" s="15" t="s">
        <v>152</v>
      </c>
      <c r="V9" s="15" t="s">
        <v>199</v>
      </c>
      <c r="W9" s="945" t="s">
        <v>601</v>
      </c>
      <c r="X9" s="947" t="s">
        <v>187</v>
      </c>
      <c r="Y9" s="15" t="s">
        <v>156</v>
      </c>
      <c r="Z9" s="15" t="s">
        <v>156</v>
      </c>
      <c r="AA9" s="15" t="s">
        <v>156</v>
      </c>
      <c r="AB9" s="15" t="s">
        <v>156</v>
      </c>
      <c r="AC9" s="15" t="s">
        <v>179</v>
      </c>
      <c r="AD9" s="87" t="s">
        <v>146</v>
      </c>
      <c r="AE9" s="83" t="s">
        <v>133</v>
      </c>
      <c r="AF9" s="89" t="s">
        <v>179</v>
      </c>
      <c r="AG9" s="15" t="s">
        <v>179</v>
      </c>
      <c r="AH9" s="15" t="s">
        <v>179</v>
      </c>
      <c r="AI9" s="15" t="s">
        <v>199</v>
      </c>
      <c r="AJ9" s="15"/>
      <c r="AK9" s="15"/>
      <c r="AL9" s="15"/>
      <c r="AM9" s="15" t="s">
        <v>504</v>
      </c>
      <c r="AN9" s="15" t="s">
        <v>504</v>
      </c>
      <c r="AO9" s="15" t="s">
        <v>504</v>
      </c>
      <c r="AP9" s="15" t="s">
        <v>504</v>
      </c>
      <c r="AQ9" s="15"/>
      <c r="AR9" s="15" t="s">
        <v>518</v>
      </c>
      <c r="AS9" s="15" t="s">
        <v>602</v>
      </c>
      <c r="AT9" s="16"/>
      <c r="AU9" s="16"/>
      <c r="AV9" s="16"/>
      <c r="AW9" s="16"/>
      <c r="AX9" s="16"/>
      <c r="AY9" s="16"/>
    </row>
    <row r="10" spans="1:51" s="4" customFormat="1" ht="27" customHeight="1" thickBot="1" x14ac:dyDescent="0.25">
      <c r="A10" s="62" t="s">
        <v>421</v>
      </c>
      <c r="B10" s="17" t="s">
        <v>390</v>
      </c>
      <c r="C10" s="18">
        <v>21</v>
      </c>
      <c r="D10" s="19"/>
      <c r="E10" s="19"/>
      <c r="F10" s="19"/>
      <c r="G10" s="19"/>
      <c r="H10" s="19"/>
      <c r="I10" s="19"/>
      <c r="J10" s="19"/>
      <c r="K10" s="20" t="s">
        <v>600</v>
      </c>
      <c r="L10" s="20" t="s">
        <v>600</v>
      </c>
      <c r="M10" s="20" t="s">
        <v>600</v>
      </c>
      <c r="N10" s="20" t="s">
        <v>600</v>
      </c>
      <c r="O10" s="20" t="s">
        <v>199</v>
      </c>
      <c r="P10" s="948"/>
      <c r="Q10" s="946"/>
      <c r="R10" s="20" t="s">
        <v>152</v>
      </c>
      <c r="S10" s="20" t="s">
        <v>152</v>
      </c>
      <c r="T10" s="20" t="s">
        <v>152</v>
      </c>
      <c r="U10" s="20" t="s">
        <v>152</v>
      </c>
      <c r="V10" s="20" t="s">
        <v>199</v>
      </c>
      <c r="W10" s="946"/>
      <c r="X10" s="948"/>
      <c r="Y10" s="20" t="s">
        <v>156</v>
      </c>
      <c r="Z10" s="20" t="s">
        <v>156</v>
      </c>
      <c r="AA10" s="20" t="s">
        <v>156</v>
      </c>
      <c r="AB10" s="20" t="s">
        <v>156</v>
      </c>
      <c r="AC10" s="20" t="s">
        <v>199</v>
      </c>
      <c r="AD10" s="88" t="s">
        <v>520</v>
      </c>
      <c r="AE10" s="20" t="s">
        <v>597</v>
      </c>
      <c r="AF10" s="90" t="s">
        <v>179</v>
      </c>
      <c r="AG10" s="20" t="s">
        <v>179</v>
      </c>
      <c r="AH10" s="20" t="s">
        <v>179</v>
      </c>
      <c r="AI10" s="20" t="s">
        <v>199</v>
      </c>
      <c r="AJ10" s="20"/>
      <c r="AK10" s="20"/>
      <c r="AL10" s="20"/>
      <c r="AM10" s="20" t="s">
        <v>504</v>
      </c>
      <c r="AN10" s="20" t="s">
        <v>504</v>
      </c>
      <c r="AO10" s="20" t="s">
        <v>504</v>
      </c>
      <c r="AP10" s="20"/>
      <c r="AQ10" s="20"/>
      <c r="AR10" s="20" t="s">
        <v>602</v>
      </c>
      <c r="AS10" s="20" t="s">
        <v>602</v>
      </c>
      <c r="AT10" s="21"/>
      <c r="AU10" s="21"/>
      <c r="AV10" s="21"/>
      <c r="AW10" s="21"/>
      <c r="AX10" s="21"/>
      <c r="AY10" s="21"/>
    </row>
    <row r="11" spans="1:51" s="3" customFormat="1" ht="27" customHeight="1" x14ac:dyDescent="0.2">
      <c r="A11" s="61" t="s">
        <v>422</v>
      </c>
      <c r="B11" s="12" t="s">
        <v>389</v>
      </c>
      <c r="C11" s="13">
        <v>11</v>
      </c>
      <c r="D11" s="14"/>
      <c r="E11" s="14"/>
      <c r="F11" s="14"/>
      <c r="G11" s="14"/>
      <c r="H11" s="14"/>
      <c r="I11" s="14"/>
      <c r="J11" s="14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83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 t="s">
        <v>504</v>
      </c>
      <c r="AS11" s="15" t="s">
        <v>504</v>
      </c>
      <c r="AT11" s="16"/>
      <c r="AU11" s="16"/>
      <c r="AV11" s="16"/>
      <c r="AW11" s="16"/>
      <c r="AX11" s="16"/>
      <c r="AY11" s="16"/>
    </row>
    <row r="12" spans="1:51" s="4" customFormat="1" ht="27" customHeight="1" thickBot="1" x14ac:dyDescent="0.25">
      <c r="A12" s="62" t="s">
        <v>422</v>
      </c>
      <c r="B12" s="17" t="s">
        <v>390</v>
      </c>
      <c r="C12" s="18">
        <v>11</v>
      </c>
      <c r="D12" s="19"/>
      <c r="E12" s="19"/>
      <c r="F12" s="19"/>
      <c r="G12" s="19"/>
      <c r="H12" s="19"/>
      <c r="I12" s="19"/>
      <c r="J12" s="19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 t="s">
        <v>504</v>
      </c>
      <c r="AS12" s="20" t="s">
        <v>504</v>
      </c>
      <c r="AT12" s="21"/>
      <c r="AU12" s="21"/>
      <c r="AV12" s="21"/>
      <c r="AW12" s="21"/>
      <c r="AX12" s="21"/>
      <c r="AY12" s="21"/>
    </row>
    <row r="13" spans="1:51" s="3" customFormat="1" ht="27" customHeight="1" x14ac:dyDescent="0.2">
      <c r="A13" s="61" t="s">
        <v>603</v>
      </c>
      <c r="B13" s="12" t="s">
        <v>389</v>
      </c>
      <c r="C13" s="13">
        <v>11</v>
      </c>
      <c r="D13" s="14"/>
      <c r="E13" s="14"/>
      <c r="F13" s="14"/>
      <c r="G13" s="14"/>
      <c r="H13" s="14"/>
      <c r="I13" s="14"/>
      <c r="J13" s="14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6"/>
      <c r="AU13" s="16"/>
      <c r="AV13" s="16"/>
      <c r="AW13" s="16"/>
      <c r="AX13" s="16"/>
      <c r="AY13" s="16"/>
    </row>
    <row r="14" spans="1:51" s="4" customFormat="1" ht="27" customHeight="1" thickBot="1" x14ac:dyDescent="0.25">
      <c r="A14" s="62" t="s">
        <v>603</v>
      </c>
      <c r="B14" s="17" t="s">
        <v>390</v>
      </c>
      <c r="C14" s="18">
        <v>11</v>
      </c>
      <c r="D14" s="19"/>
      <c r="E14" s="19"/>
      <c r="F14" s="19"/>
      <c r="G14" s="19"/>
      <c r="H14" s="19"/>
      <c r="I14" s="19"/>
      <c r="J14" s="19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1"/>
      <c r="AU14" s="21"/>
      <c r="AV14" s="21"/>
      <c r="AW14" s="21"/>
      <c r="AX14" s="21"/>
      <c r="AY14" s="21"/>
    </row>
    <row r="15" spans="1:51" s="3" customFormat="1" ht="27" customHeight="1" x14ac:dyDescent="0.2">
      <c r="A15" s="61" t="s">
        <v>423</v>
      </c>
      <c r="B15" s="12" t="s">
        <v>389</v>
      </c>
      <c r="C15" s="13">
        <v>14</v>
      </c>
      <c r="D15" s="14"/>
      <c r="E15" s="14"/>
      <c r="F15" s="14"/>
      <c r="G15" s="14"/>
      <c r="H15" s="14"/>
      <c r="I15" s="14"/>
      <c r="J15" s="14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6"/>
      <c r="AU15" s="16"/>
      <c r="AV15" s="16"/>
      <c r="AW15" s="16"/>
      <c r="AX15" s="16"/>
      <c r="AY15" s="16"/>
    </row>
    <row r="16" spans="1:51" s="4" customFormat="1" ht="27" customHeight="1" thickBot="1" x14ac:dyDescent="0.25">
      <c r="A16" s="62" t="s">
        <v>423</v>
      </c>
      <c r="B16" s="17" t="s">
        <v>390</v>
      </c>
      <c r="C16" s="18">
        <v>14</v>
      </c>
      <c r="D16" s="19"/>
      <c r="E16" s="19"/>
      <c r="F16" s="19"/>
      <c r="G16" s="19"/>
      <c r="H16" s="19"/>
      <c r="I16" s="19"/>
      <c r="J16" s="19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1"/>
      <c r="AU16" s="21"/>
      <c r="AV16" s="21"/>
      <c r="AW16" s="21"/>
      <c r="AX16" s="21"/>
      <c r="AY16" s="21"/>
    </row>
    <row r="17" spans="1:51" s="3" customFormat="1" ht="27" customHeight="1" x14ac:dyDescent="0.2">
      <c r="A17" s="61" t="s">
        <v>424</v>
      </c>
      <c r="B17" s="12" t="s">
        <v>389</v>
      </c>
      <c r="C17" s="13">
        <v>13</v>
      </c>
      <c r="D17" s="14"/>
      <c r="E17" s="14"/>
      <c r="F17" s="14"/>
      <c r="G17" s="14"/>
      <c r="H17" s="14"/>
      <c r="I17" s="14"/>
      <c r="J17" s="14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6"/>
      <c r="AU17" s="16"/>
      <c r="AV17" s="16"/>
      <c r="AW17" s="16"/>
      <c r="AX17" s="16"/>
      <c r="AY17" s="16"/>
    </row>
    <row r="18" spans="1:51" s="4" customFormat="1" ht="27" customHeight="1" thickBot="1" x14ac:dyDescent="0.25">
      <c r="A18" s="62" t="s">
        <v>424</v>
      </c>
      <c r="B18" s="17" t="s">
        <v>390</v>
      </c>
      <c r="C18" s="18">
        <v>13</v>
      </c>
      <c r="D18" s="19"/>
      <c r="E18" s="19"/>
      <c r="F18" s="19"/>
      <c r="G18" s="19"/>
      <c r="H18" s="19"/>
      <c r="I18" s="19"/>
      <c r="J18" s="19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1"/>
      <c r="AU18" s="21"/>
      <c r="AV18" s="21"/>
      <c r="AW18" s="21"/>
      <c r="AX18" s="21"/>
      <c r="AY18" s="21"/>
    </row>
  </sheetData>
  <mergeCells count="65">
    <mergeCell ref="AG3:AG4"/>
    <mergeCell ref="AH3:AH4"/>
    <mergeCell ref="AI3:AI4"/>
    <mergeCell ref="AJ3:AJ4"/>
    <mergeCell ref="Y5:Y6"/>
    <mergeCell ref="Z5:Z6"/>
    <mergeCell ref="AF3:AF4"/>
    <mergeCell ref="Y7:Y8"/>
    <mergeCell ref="Z7:Z8"/>
    <mergeCell ref="AA7:AA8"/>
    <mergeCell ref="AB7:AB8"/>
    <mergeCell ref="AC3:AC4"/>
    <mergeCell ref="AB3:AB4"/>
    <mergeCell ref="K7:K8"/>
    <mergeCell ref="L7:L8"/>
    <mergeCell ref="M7:M8"/>
    <mergeCell ref="N7:N8"/>
    <mergeCell ref="O7:O8"/>
    <mergeCell ref="AL5:AL6"/>
    <mergeCell ref="K3:K4"/>
    <mergeCell ref="L3:L4"/>
    <mergeCell ref="M3:M4"/>
    <mergeCell ref="N3:N4"/>
    <mergeCell ref="O3:O4"/>
    <mergeCell ref="R3:R4"/>
    <mergeCell ref="S3:S4"/>
    <mergeCell ref="K5:K6"/>
    <mergeCell ref="L5:L6"/>
    <mergeCell ref="AD3:AD4"/>
    <mergeCell ref="AE3:AE4"/>
    <mergeCell ref="AK5:AK6"/>
    <mergeCell ref="M5:M6"/>
    <mergeCell ref="N5:N6"/>
    <mergeCell ref="O5:O6"/>
    <mergeCell ref="P9:P10"/>
    <mergeCell ref="Q9:Q10"/>
    <mergeCell ref="W9:W10"/>
    <mergeCell ref="X9:X10"/>
    <mergeCell ref="W5:W6"/>
    <mergeCell ref="X5:X6"/>
    <mergeCell ref="U7:U8"/>
    <mergeCell ref="V7:V8"/>
    <mergeCell ref="W7:W8"/>
    <mergeCell ref="Q5:Q6"/>
    <mergeCell ref="R7:R8"/>
    <mergeCell ref="S7:S8"/>
    <mergeCell ref="T7:T8"/>
    <mergeCell ref="R5:R6"/>
    <mergeCell ref="S5:S6"/>
    <mergeCell ref="K1:O1"/>
    <mergeCell ref="P1:Q1"/>
    <mergeCell ref="AM1:AS1"/>
    <mergeCell ref="P5:P6"/>
    <mergeCell ref="P7:P8"/>
    <mergeCell ref="Q7:Q8"/>
    <mergeCell ref="AD5:AD6"/>
    <mergeCell ref="AE5:AE6"/>
    <mergeCell ref="AK3:AK4"/>
    <mergeCell ref="AL3:AL4"/>
    <mergeCell ref="AD7:AD8"/>
    <mergeCell ref="U3:U4"/>
    <mergeCell ref="V3:V4"/>
    <mergeCell ref="Y3:Y4"/>
    <mergeCell ref="Z3:Z4"/>
    <mergeCell ref="T3:T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855D5-7CA8-4316-B74B-C2F1F6E4DC5D}">
  <sheetPr codeName="Sheet8"/>
  <dimension ref="A1:L36"/>
  <sheetViews>
    <sheetView zoomScale="71" workbookViewId="0">
      <selection activeCell="A2" sqref="A2"/>
    </sheetView>
  </sheetViews>
  <sheetFormatPr baseColWidth="10" defaultColWidth="8.83203125" defaultRowHeight="15" x14ac:dyDescent="0.2"/>
  <cols>
    <col min="4" max="4" width="117" bestFit="1" customWidth="1"/>
    <col min="6" max="6" width="10.83203125" customWidth="1"/>
    <col min="7" max="7" width="11" customWidth="1"/>
    <col min="8" max="8" width="14" customWidth="1"/>
    <col min="10" max="10" width="14.5" customWidth="1"/>
    <col min="11" max="11" width="21.83203125" customWidth="1"/>
    <col min="12" max="12" width="11.1640625" customWidth="1"/>
  </cols>
  <sheetData>
    <row r="1" spans="1:12" ht="64" x14ac:dyDescent="0.2">
      <c r="A1" s="36" t="s">
        <v>475</v>
      </c>
      <c r="B1" s="36" t="s">
        <v>85</v>
      </c>
      <c r="C1" s="36" t="s">
        <v>3</v>
      </c>
      <c r="D1" s="36" t="s">
        <v>4</v>
      </c>
      <c r="E1" s="36" t="s">
        <v>5</v>
      </c>
      <c r="F1" s="60" t="s">
        <v>521</v>
      </c>
      <c r="G1" s="60" t="s">
        <v>476</v>
      </c>
      <c r="H1" s="40" t="s">
        <v>477</v>
      </c>
      <c r="J1" s="60" t="s">
        <v>604</v>
      </c>
      <c r="K1" s="36" t="s">
        <v>479</v>
      </c>
      <c r="L1" s="60" t="s">
        <v>605</v>
      </c>
    </row>
    <row r="2" spans="1:12" x14ac:dyDescent="0.2">
      <c r="A2" s="41" t="s">
        <v>481</v>
      </c>
      <c r="B2" s="44">
        <v>1</v>
      </c>
      <c r="C2" s="41" t="s">
        <v>522</v>
      </c>
      <c r="D2" s="41" t="s">
        <v>106</v>
      </c>
      <c r="E2" s="44">
        <v>3</v>
      </c>
      <c r="F2" s="44">
        <v>0.5</v>
      </c>
      <c r="G2" s="84">
        <v>67</v>
      </c>
      <c r="H2" s="45">
        <f>G2/9</f>
        <v>7.4444444444444446</v>
      </c>
      <c r="J2" s="79" t="s">
        <v>418</v>
      </c>
      <c r="K2" s="80" t="s">
        <v>482</v>
      </c>
      <c r="L2" s="81">
        <v>21</v>
      </c>
    </row>
    <row r="3" spans="1:12" x14ac:dyDescent="0.2">
      <c r="A3" s="41" t="s">
        <v>481</v>
      </c>
      <c r="B3" s="44">
        <v>1</v>
      </c>
      <c r="C3" s="41" t="s">
        <v>522</v>
      </c>
      <c r="D3" s="44" t="s">
        <v>120</v>
      </c>
      <c r="E3" s="44">
        <v>8</v>
      </c>
      <c r="F3" s="44">
        <v>0.5</v>
      </c>
      <c r="G3" s="44">
        <v>67</v>
      </c>
      <c r="H3" s="45">
        <f t="shared" ref="H3:H36" si="0">G3/9</f>
        <v>7.4444444444444446</v>
      </c>
      <c r="J3" s="59" t="s">
        <v>606</v>
      </c>
      <c r="K3" s="78" t="s">
        <v>484</v>
      </c>
      <c r="L3" s="59">
        <v>7</v>
      </c>
    </row>
    <row r="4" spans="1:12" x14ac:dyDescent="0.2">
      <c r="A4" s="41" t="s">
        <v>481</v>
      </c>
      <c r="B4" s="44">
        <v>1</v>
      </c>
      <c r="C4" s="41" t="s">
        <v>522</v>
      </c>
      <c r="D4" s="44" t="s">
        <v>130</v>
      </c>
      <c r="E4" s="44">
        <v>2</v>
      </c>
      <c r="F4" s="44">
        <v>0.5</v>
      </c>
      <c r="G4" s="44">
        <v>67</v>
      </c>
      <c r="H4" s="45">
        <f t="shared" si="0"/>
        <v>7.4444444444444446</v>
      </c>
      <c r="J4" s="59" t="s">
        <v>607</v>
      </c>
      <c r="K4" s="78" t="s">
        <v>608</v>
      </c>
      <c r="L4" s="59">
        <v>6</v>
      </c>
    </row>
    <row r="5" spans="1:12" x14ac:dyDescent="0.2">
      <c r="A5" s="41" t="s">
        <v>481</v>
      </c>
      <c r="B5" s="44">
        <v>2</v>
      </c>
      <c r="C5" s="41" t="s">
        <v>522</v>
      </c>
      <c r="D5" s="44" t="s">
        <v>133</v>
      </c>
      <c r="E5" s="44">
        <v>3</v>
      </c>
      <c r="F5" s="44">
        <v>0.5</v>
      </c>
      <c r="G5" s="44">
        <v>59</v>
      </c>
      <c r="H5" s="45">
        <f t="shared" si="0"/>
        <v>6.5555555555555554</v>
      </c>
      <c r="J5" s="81" t="s">
        <v>419</v>
      </c>
      <c r="K5" s="80" t="s">
        <v>609</v>
      </c>
      <c r="L5" s="81">
        <v>22</v>
      </c>
    </row>
    <row r="6" spans="1:12" x14ac:dyDescent="0.2">
      <c r="A6" s="41" t="s">
        <v>481</v>
      </c>
      <c r="B6" s="44">
        <v>2</v>
      </c>
      <c r="C6" s="41" t="s">
        <v>522</v>
      </c>
      <c r="D6" s="44" t="s">
        <v>138</v>
      </c>
      <c r="E6" s="44">
        <v>6</v>
      </c>
      <c r="F6" s="44">
        <v>0.25</v>
      </c>
      <c r="G6" s="44">
        <v>59</v>
      </c>
      <c r="H6" s="45">
        <f t="shared" si="0"/>
        <v>6.5555555555555554</v>
      </c>
      <c r="J6" s="81" t="s">
        <v>420</v>
      </c>
      <c r="K6" s="80" t="s">
        <v>610</v>
      </c>
      <c r="L6" s="81">
        <v>13</v>
      </c>
    </row>
    <row r="7" spans="1:12" x14ac:dyDescent="0.2">
      <c r="A7" s="41" t="s">
        <v>481</v>
      </c>
      <c r="B7" s="44">
        <v>2</v>
      </c>
      <c r="C7" s="41" t="s">
        <v>522</v>
      </c>
      <c r="D7" s="44" t="s">
        <v>145</v>
      </c>
      <c r="E7" s="44">
        <v>4</v>
      </c>
      <c r="F7" s="44"/>
      <c r="G7" s="44">
        <v>59</v>
      </c>
      <c r="H7" s="45">
        <f t="shared" si="0"/>
        <v>6.5555555555555554</v>
      </c>
      <c r="J7" s="81" t="s">
        <v>421</v>
      </c>
      <c r="K7" s="80" t="s">
        <v>611</v>
      </c>
      <c r="L7" s="81">
        <v>21</v>
      </c>
    </row>
    <row r="8" spans="1:12" x14ac:dyDescent="0.2">
      <c r="A8" s="41" t="s">
        <v>481</v>
      </c>
      <c r="B8" s="44">
        <v>3</v>
      </c>
      <c r="C8" s="41" t="s">
        <v>522</v>
      </c>
      <c r="D8" s="44" t="s">
        <v>146</v>
      </c>
      <c r="E8" s="44">
        <v>3</v>
      </c>
      <c r="F8" s="44">
        <v>0.5</v>
      </c>
      <c r="G8" s="44">
        <v>69</v>
      </c>
      <c r="H8" s="45">
        <f t="shared" si="0"/>
        <v>7.666666666666667</v>
      </c>
      <c r="J8" s="81" t="s">
        <v>422</v>
      </c>
      <c r="K8" s="80" t="s">
        <v>612</v>
      </c>
      <c r="L8" s="81">
        <v>11</v>
      </c>
    </row>
    <row r="9" spans="1:12" x14ac:dyDescent="0.2">
      <c r="A9" s="41" t="s">
        <v>481</v>
      </c>
      <c r="B9" s="44">
        <v>3</v>
      </c>
      <c r="C9" s="41" t="s">
        <v>522</v>
      </c>
      <c r="D9" s="44" t="s">
        <v>152</v>
      </c>
      <c r="E9" s="44">
        <v>3</v>
      </c>
      <c r="F9" s="44"/>
      <c r="G9" s="44">
        <v>69</v>
      </c>
      <c r="H9" s="45">
        <f t="shared" si="0"/>
        <v>7.666666666666667</v>
      </c>
      <c r="J9" s="81" t="s">
        <v>603</v>
      </c>
      <c r="K9" s="80" t="s">
        <v>487</v>
      </c>
      <c r="L9" s="81">
        <v>11</v>
      </c>
    </row>
    <row r="10" spans="1:12" x14ac:dyDescent="0.2">
      <c r="A10" s="41" t="s">
        <v>481</v>
      </c>
      <c r="B10" s="44">
        <v>3</v>
      </c>
      <c r="C10" s="41" t="s">
        <v>522</v>
      </c>
      <c r="D10" s="44" t="s">
        <v>156</v>
      </c>
      <c r="E10" s="44">
        <v>3</v>
      </c>
      <c r="F10" s="44"/>
      <c r="G10" s="44">
        <v>69</v>
      </c>
      <c r="H10" s="45">
        <f t="shared" si="0"/>
        <v>7.666666666666667</v>
      </c>
      <c r="J10" s="59" t="s">
        <v>613</v>
      </c>
      <c r="K10" s="78" t="s">
        <v>614</v>
      </c>
      <c r="L10" s="59">
        <v>5</v>
      </c>
    </row>
    <row r="11" spans="1:12" x14ac:dyDescent="0.2">
      <c r="A11" s="41" t="s">
        <v>481</v>
      </c>
      <c r="B11" s="44">
        <v>4</v>
      </c>
      <c r="C11" s="41" t="s">
        <v>522</v>
      </c>
      <c r="D11" s="44" t="s">
        <v>159</v>
      </c>
      <c r="E11" s="44">
        <v>6</v>
      </c>
      <c r="F11" s="44">
        <v>0.5</v>
      </c>
      <c r="G11" s="44">
        <v>63</v>
      </c>
      <c r="H11" s="45">
        <f t="shared" si="0"/>
        <v>7</v>
      </c>
      <c r="J11" s="59" t="s">
        <v>615</v>
      </c>
      <c r="K11" s="78" t="s">
        <v>608</v>
      </c>
      <c r="L11" s="59">
        <v>3</v>
      </c>
    </row>
    <row r="12" spans="1:12" x14ac:dyDescent="0.2">
      <c r="A12" s="41" t="s">
        <v>481</v>
      </c>
      <c r="B12" s="44">
        <v>4</v>
      </c>
      <c r="C12" s="41" t="s">
        <v>522</v>
      </c>
      <c r="D12" s="44" t="s">
        <v>170</v>
      </c>
      <c r="E12" s="44">
        <v>7</v>
      </c>
      <c r="F12" s="44">
        <v>0.75</v>
      </c>
      <c r="G12" s="44">
        <v>63</v>
      </c>
      <c r="H12" s="45">
        <f t="shared" si="0"/>
        <v>7</v>
      </c>
      <c r="J12" s="81" t="s">
        <v>423</v>
      </c>
      <c r="K12" s="80" t="s">
        <v>482</v>
      </c>
      <c r="L12" s="81">
        <v>14</v>
      </c>
    </row>
    <row r="13" spans="1:12" x14ac:dyDescent="0.2">
      <c r="A13" s="41" t="s">
        <v>481</v>
      </c>
      <c r="B13" s="44">
        <v>4</v>
      </c>
      <c r="C13" s="41" t="s">
        <v>522</v>
      </c>
      <c r="D13" s="44" t="s">
        <v>179</v>
      </c>
      <c r="E13" s="44">
        <v>4</v>
      </c>
      <c r="F13" s="44">
        <v>0.25</v>
      </c>
      <c r="G13" s="44">
        <v>63</v>
      </c>
      <c r="H13" s="45">
        <f t="shared" si="0"/>
        <v>7</v>
      </c>
      <c r="J13" s="81" t="s">
        <v>424</v>
      </c>
      <c r="K13" s="80" t="s">
        <v>482</v>
      </c>
      <c r="L13" s="81">
        <v>13</v>
      </c>
    </row>
    <row r="14" spans="1:12" x14ac:dyDescent="0.2">
      <c r="A14" s="41" t="s">
        <v>481</v>
      </c>
      <c r="B14" s="44">
        <v>4</v>
      </c>
      <c r="C14" s="41" t="s">
        <v>522</v>
      </c>
      <c r="D14" s="44" t="s">
        <v>187</v>
      </c>
      <c r="E14" s="44">
        <v>6</v>
      </c>
      <c r="F14" s="44"/>
      <c r="G14" s="44">
        <v>63</v>
      </c>
      <c r="H14" s="45">
        <f t="shared" si="0"/>
        <v>7</v>
      </c>
      <c r="J14" s="59" t="s">
        <v>616</v>
      </c>
      <c r="K14" s="78" t="s">
        <v>617</v>
      </c>
      <c r="L14" s="59">
        <v>5</v>
      </c>
    </row>
    <row r="15" spans="1:12" x14ac:dyDescent="0.2">
      <c r="A15" s="41" t="s">
        <v>481</v>
      </c>
      <c r="B15" s="44">
        <v>4</v>
      </c>
      <c r="C15" s="41" t="s">
        <v>522</v>
      </c>
      <c r="D15" s="44" t="s">
        <v>188</v>
      </c>
      <c r="E15" s="44">
        <v>8</v>
      </c>
      <c r="F15" s="44">
        <v>1</v>
      </c>
      <c r="G15" s="44">
        <v>63</v>
      </c>
      <c r="H15" s="45">
        <f t="shared" si="0"/>
        <v>7</v>
      </c>
      <c r="J15" s="59" t="s">
        <v>618</v>
      </c>
      <c r="K15" s="78" t="s">
        <v>619</v>
      </c>
      <c r="L15" s="59">
        <v>6</v>
      </c>
    </row>
    <row r="16" spans="1:12" x14ac:dyDescent="0.2">
      <c r="A16" s="41" t="s">
        <v>481</v>
      </c>
      <c r="B16" s="44">
        <v>6</v>
      </c>
      <c r="C16" s="41" t="s">
        <v>522</v>
      </c>
      <c r="D16" s="44" t="s">
        <v>197</v>
      </c>
      <c r="E16" s="44">
        <v>3</v>
      </c>
      <c r="F16" s="44"/>
      <c r="G16" s="44">
        <v>59</v>
      </c>
      <c r="H16" s="45">
        <f t="shared" si="0"/>
        <v>6.5555555555555554</v>
      </c>
      <c r="J16" s="59" t="s">
        <v>620</v>
      </c>
      <c r="K16" s="78" t="s">
        <v>621</v>
      </c>
      <c r="L16" s="59">
        <v>6</v>
      </c>
    </row>
    <row r="17" spans="1:12" x14ac:dyDescent="0.2">
      <c r="A17" s="41" t="s">
        <v>481</v>
      </c>
      <c r="B17" s="44">
        <v>6</v>
      </c>
      <c r="C17" s="41" t="s">
        <v>522</v>
      </c>
      <c r="D17" s="44" t="s">
        <v>199</v>
      </c>
      <c r="E17" s="44">
        <v>4</v>
      </c>
      <c r="F17" s="44">
        <v>0.25</v>
      </c>
      <c r="G17" s="44">
        <v>59</v>
      </c>
      <c r="H17" s="45">
        <f t="shared" si="0"/>
        <v>6.5555555555555554</v>
      </c>
      <c r="J17" s="59" t="s">
        <v>622</v>
      </c>
      <c r="K17" s="78" t="s">
        <v>623</v>
      </c>
      <c r="L17" s="59">
        <v>7</v>
      </c>
    </row>
    <row r="18" spans="1:12" x14ac:dyDescent="0.2">
      <c r="A18" s="44" t="s">
        <v>481</v>
      </c>
      <c r="B18" s="44">
        <v>1</v>
      </c>
      <c r="C18" s="44" t="s">
        <v>32</v>
      </c>
      <c r="D18" s="44" t="s">
        <v>106</v>
      </c>
      <c r="E18" s="44">
        <v>3</v>
      </c>
      <c r="F18" s="44">
        <v>0.5</v>
      </c>
      <c r="G18" s="44">
        <v>32</v>
      </c>
      <c r="H18" s="45">
        <f t="shared" si="0"/>
        <v>3.5555555555555554</v>
      </c>
    </row>
    <row r="19" spans="1:12" x14ac:dyDescent="0.2">
      <c r="A19" s="44" t="s">
        <v>481</v>
      </c>
      <c r="B19" s="44">
        <v>1</v>
      </c>
      <c r="C19" s="44" t="s">
        <v>32</v>
      </c>
      <c r="D19" s="44" t="s">
        <v>130</v>
      </c>
      <c r="E19" s="44">
        <v>2</v>
      </c>
      <c r="F19" s="44">
        <v>0.5</v>
      </c>
      <c r="G19" s="44">
        <v>32</v>
      </c>
      <c r="H19" s="45">
        <f t="shared" si="0"/>
        <v>3.5555555555555554</v>
      </c>
    </row>
    <row r="20" spans="1:12" x14ac:dyDescent="0.2">
      <c r="A20" s="44" t="s">
        <v>481</v>
      </c>
      <c r="B20" s="44">
        <v>2</v>
      </c>
      <c r="C20" s="44" t="s">
        <v>32</v>
      </c>
      <c r="D20" s="44" t="s">
        <v>120</v>
      </c>
      <c r="E20" s="44">
        <v>8</v>
      </c>
      <c r="F20" s="44">
        <v>0.5</v>
      </c>
      <c r="G20" s="44">
        <v>1</v>
      </c>
      <c r="H20" s="45">
        <v>1</v>
      </c>
    </row>
    <row r="21" spans="1:12" x14ac:dyDescent="0.2">
      <c r="A21" s="44" t="s">
        <v>481</v>
      </c>
      <c r="B21" s="44">
        <v>2</v>
      </c>
      <c r="C21" s="44" t="s">
        <v>32</v>
      </c>
      <c r="D21" s="44" t="s">
        <v>133</v>
      </c>
      <c r="E21" s="44">
        <v>3</v>
      </c>
      <c r="F21" s="44">
        <v>0.5</v>
      </c>
      <c r="G21" s="44">
        <v>1</v>
      </c>
      <c r="H21" s="45">
        <v>1</v>
      </c>
    </row>
    <row r="22" spans="1:12" x14ac:dyDescent="0.2">
      <c r="A22" s="44" t="s">
        <v>481</v>
      </c>
      <c r="B22" s="44">
        <v>3</v>
      </c>
      <c r="C22" s="44" t="s">
        <v>32</v>
      </c>
      <c r="D22" s="44" t="s">
        <v>138</v>
      </c>
      <c r="E22" s="44">
        <v>6</v>
      </c>
      <c r="F22" s="44">
        <v>0.25</v>
      </c>
      <c r="G22" s="44">
        <v>20</v>
      </c>
      <c r="H22" s="45">
        <f t="shared" si="0"/>
        <v>2.2222222222222223</v>
      </c>
    </row>
    <row r="23" spans="1:12" x14ac:dyDescent="0.2">
      <c r="A23" s="44" t="s">
        <v>481</v>
      </c>
      <c r="B23" s="44">
        <v>3</v>
      </c>
      <c r="C23" s="44" t="s">
        <v>32</v>
      </c>
      <c r="D23" s="44" t="s">
        <v>145</v>
      </c>
      <c r="E23" s="44">
        <v>4</v>
      </c>
      <c r="F23" s="44"/>
      <c r="G23" s="44">
        <v>20</v>
      </c>
      <c r="H23" s="45">
        <f t="shared" si="0"/>
        <v>2.2222222222222223</v>
      </c>
    </row>
    <row r="24" spans="1:12" x14ac:dyDescent="0.2">
      <c r="A24" s="44" t="s">
        <v>481</v>
      </c>
      <c r="B24" s="44">
        <v>4</v>
      </c>
      <c r="C24" s="44" t="s">
        <v>32</v>
      </c>
      <c r="D24" s="44" t="s">
        <v>152</v>
      </c>
      <c r="E24" s="44">
        <v>3</v>
      </c>
      <c r="F24" s="44"/>
      <c r="G24" s="44">
        <v>22</v>
      </c>
      <c r="H24" s="45">
        <f t="shared" si="0"/>
        <v>2.4444444444444446</v>
      </c>
    </row>
    <row r="25" spans="1:12" x14ac:dyDescent="0.2">
      <c r="A25" s="44" t="s">
        <v>481</v>
      </c>
      <c r="B25" s="44">
        <v>4</v>
      </c>
      <c r="C25" s="44" t="s">
        <v>32</v>
      </c>
      <c r="D25" s="44" t="s">
        <v>187</v>
      </c>
      <c r="E25" s="44">
        <v>6</v>
      </c>
      <c r="F25" s="44"/>
      <c r="G25" s="44">
        <v>22</v>
      </c>
      <c r="H25" s="45">
        <f t="shared" si="0"/>
        <v>2.4444444444444446</v>
      </c>
    </row>
    <row r="26" spans="1:12" x14ac:dyDescent="0.2">
      <c r="A26" s="44" t="s">
        <v>481</v>
      </c>
      <c r="B26" s="44">
        <v>5</v>
      </c>
      <c r="C26" s="44" t="s">
        <v>32</v>
      </c>
      <c r="D26" s="44" t="s">
        <v>146</v>
      </c>
      <c r="E26" s="44">
        <v>3</v>
      </c>
      <c r="F26" s="44">
        <v>0.5</v>
      </c>
      <c r="G26" s="44">
        <v>1</v>
      </c>
      <c r="H26" s="45">
        <v>1</v>
      </c>
    </row>
    <row r="27" spans="1:12" x14ac:dyDescent="0.2">
      <c r="A27" s="44" t="s">
        <v>481</v>
      </c>
      <c r="B27" s="44">
        <v>5</v>
      </c>
      <c r="C27" s="44" t="s">
        <v>32</v>
      </c>
      <c r="D27" s="44" t="s">
        <v>156</v>
      </c>
      <c r="E27" s="44">
        <v>3</v>
      </c>
      <c r="F27" s="44"/>
      <c r="G27" s="44">
        <v>1</v>
      </c>
      <c r="H27" s="45">
        <v>1</v>
      </c>
    </row>
    <row r="28" spans="1:12" x14ac:dyDescent="0.2">
      <c r="A28" s="44" t="s">
        <v>481</v>
      </c>
      <c r="B28" s="44">
        <v>6</v>
      </c>
      <c r="C28" s="44" t="s">
        <v>32</v>
      </c>
      <c r="D28" s="44" t="s">
        <v>159</v>
      </c>
      <c r="E28" s="44">
        <v>6</v>
      </c>
      <c r="F28" s="44">
        <v>0.5</v>
      </c>
      <c r="G28" s="44">
        <v>32</v>
      </c>
      <c r="H28" s="45">
        <f t="shared" si="0"/>
        <v>3.5555555555555554</v>
      </c>
    </row>
    <row r="29" spans="1:12" x14ac:dyDescent="0.2">
      <c r="A29" s="44" t="s">
        <v>481</v>
      </c>
      <c r="B29" s="44">
        <v>6</v>
      </c>
      <c r="C29" s="44" t="s">
        <v>32</v>
      </c>
      <c r="D29" s="44" t="s">
        <v>188</v>
      </c>
      <c r="E29" s="44">
        <v>8</v>
      </c>
      <c r="F29" s="44">
        <v>1</v>
      </c>
      <c r="G29" s="44">
        <v>32</v>
      </c>
      <c r="H29" s="45">
        <f t="shared" si="0"/>
        <v>3.5555555555555554</v>
      </c>
    </row>
    <row r="30" spans="1:12" x14ac:dyDescent="0.2">
      <c r="A30" s="44" t="s">
        <v>481</v>
      </c>
      <c r="B30" s="44">
        <v>7</v>
      </c>
      <c r="C30" s="44" t="s">
        <v>32</v>
      </c>
      <c r="D30" s="44" t="s">
        <v>170</v>
      </c>
      <c r="E30" s="44">
        <v>7</v>
      </c>
      <c r="F30" s="44">
        <v>0.75</v>
      </c>
      <c r="G30" s="44">
        <v>25</v>
      </c>
      <c r="H30" s="45">
        <f t="shared" si="0"/>
        <v>2.7777777777777777</v>
      </c>
    </row>
    <row r="31" spans="1:12" x14ac:dyDescent="0.2">
      <c r="A31" s="44" t="s">
        <v>481</v>
      </c>
      <c r="B31" s="44">
        <v>7</v>
      </c>
      <c r="C31" s="44" t="s">
        <v>32</v>
      </c>
      <c r="D31" s="44" t="s">
        <v>179</v>
      </c>
      <c r="E31" s="44">
        <v>4</v>
      </c>
      <c r="F31" s="44">
        <v>0.25</v>
      </c>
      <c r="G31" s="44">
        <v>25</v>
      </c>
      <c r="H31" s="45">
        <f t="shared" si="0"/>
        <v>2.7777777777777777</v>
      </c>
    </row>
    <row r="32" spans="1:12" x14ac:dyDescent="0.2">
      <c r="A32" s="44" t="s">
        <v>481</v>
      </c>
      <c r="B32" s="44">
        <v>10</v>
      </c>
      <c r="C32" s="44" t="s">
        <v>32</v>
      </c>
      <c r="D32" s="44" t="s">
        <v>197</v>
      </c>
      <c r="E32" s="44">
        <v>3</v>
      </c>
      <c r="F32" s="44"/>
      <c r="G32" s="44">
        <v>12</v>
      </c>
      <c r="H32" s="45">
        <f t="shared" si="0"/>
        <v>1.3333333333333333</v>
      </c>
    </row>
    <row r="33" spans="1:8" x14ac:dyDescent="0.2">
      <c r="A33" s="44" t="s">
        <v>481</v>
      </c>
      <c r="B33" s="44">
        <v>10</v>
      </c>
      <c r="C33" s="44" t="s">
        <v>32</v>
      </c>
      <c r="D33" s="44" t="s">
        <v>199</v>
      </c>
      <c r="E33" s="44">
        <v>4</v>
      </c>
      <c r="F33" s="44">
        <v>0.25</v>
      </c>
      <c r="G33" s="44">
        <v>12</v>
      </c>
      <c r="H33" s="45">
        <f t="shared" si="0"/>
        <v>1.3333333333333333</v>
      </c>
    </row>
    <row r="34" spans="1:8" x14ac:dyDescent="0.2">
      <c r="A34" s="44" t="s">
        <v>533</v>
      </c>
      <c r="B34" s="44">
        <v>5</v>
      </c>
      <c r="C34" s="44" t="s">
        <v>21</v>
      </c>
      <c r="D34" s="44" t="s">
        <v>624</v>
      </c>
      <c r="E34" s="44">
        <v>10</v>
      </c>
      <c r="F34" s="44"/>
      <c r="G34" s="44">
        <v>22</v>
      </c>
      <c r="H34" s="45">
        <f t="shared" si="0"/>
        <v>2.4444444444444446</v>
      </c>
    </row>
    <row r="35" spans="1:8" x14ac:dyDescent="0.2">
      <c r="A35" s="59" t="s">
        <v>533</v>
      </c>
      <c r="B35" s="44">
        <v>5</v>
      </c>
      <c r="C35" s="44" t="s">
        <v>21</v>
      </c>
      <c r="D35" s="44" t="s">
        <v>592</v>
      </c>
      <c r="E35" s="44">
        <v>10</v>
      </c>
      <c r="F35" s="44"/>
      <c r="G35" s="44">
        <v>22</v>
      </c>
      <c r="H35" s="45">
        <f t="shared" si="0"/>
        <v>2.4444444444444446</v>
      </c>
    </row>
    <row r="36" spans="1:8" x14ac:dyDescent="0.2">
      <c r="A36" s="59" t="s">
        <v>533</v>
      </c>
      <c r="B36" s="44">
        <v>5</v>
      </c>
      <c r="C36" s="44" t="s">
        <v>21</v>
      </c>
      <c r="D36" s="44" t="s">
        <v>625</v>
      </c>
      <c r="E36" s="44">
        <v>0.75</v>
      </c>
      <c r="F36" s="44"/>
      <c r="G36" s="44">
        <v>22</v>
      </c>
      <c r="H36" s="45">
        <f t="shared" si="0"/>
        <v>2.4444444444444446</v>
      </c>
    </row>
  </sheetData>
  <pageMargins left="0.7" right="0.7" top="0.75" bottom="0.75" header="0.3" footer="0.3"/>
  <cellWatches>
    <cellWatch r="AK140"/>
  </cellWatche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BEBFC-7531-D841-B6CA-7157C4704CD1}">
  <sheetPr>
    <tabColor theme="4"/>
  </sheetPr>
  <dimension ref="A1:AZ104"/>
  <sheetViews>
    <sheetView tabSelected="1" topLeftCell="I5" zoomScale="125" zoomScaleNormal="125" workbookViewId="0">
      <selection activeCell="P21" sqref="P21"/>
    </sheetView>
  </sheetViews>
  <sheetFormatPr baseColWidth="10" defaultColWidth="11.5" defaultRowHeight="15" x14ac:dyDescent="0.2"/>
  <cols>
    <col min="1" max="20" width="13" customWidth="1"/>
    <col min="21" max="22" width="1.5" customWidth="1"/>
    <col min="23" max="23" width="1.33203125" customWidth="1"/>
    <col min="24" max="25" width="1.5" customWidth="1"/>
    <col min="26" max="26" width="0.83203125" customWidth="1"/>
    <col min="27" max="27" width="1.1640625" customWidth="1"/>
    <col min="28" max="28" width="0.1640625" customWidth="1"/>
    <col min="29" max="31" width="13" customWidth="1"/>
    <col min="32" max="32" width="1.5" customWidth="1"/>
    <col min="33" max="34" width="1" customWidth="1"/>
    <col min="35" max="35" width="1.33203125" customWidth="1"/>
    <col min="36" max="36" width="0.83203125" customWidth="1"/>
    <col min="37" max="37" width="0.5" customWidth="1"/>
    <col min="38" max="39" width="13" customWidth="1"/>
    <col min="40" max="40" width="0.6640625" customWidth="1"/>
    <col min="41" max="41" width="1" customWidth="1"/>
    <col min="42" max="43" width="1.1640625" customWidth="1"/>
    <col min="44" max="44" width="13" customWidth="1"/>
    <col min="45" max="45" width="12.1640625" customWidth="1"/>
    <col min="46" max="46" width="19.5" customWidth="1"/>
    <col min="47" max="47" width="15" customWidth="1"/>
    <col min="48" max="49" width="1.5" customWidth="1"/>
    <col min="50" max="52" width="13" customWidth="1"/>
  </cols>
  <sheetData>
    <row r="1" spans="1:52" ht="19" x14ac:dyDescent="0.2">
      <c r="A1" s="950" t="s">
        <v>631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  <c r="P1" s="950"/>
      <c r="Q1" s="950"/>
      <c r="R1" s="950"/>
    </row>
    <row r="2" spans="1:52" s="461" customFormat="1" ht="33" customHeight="1" x14ac:dyDescent="0.2">
      <c r="A2" s="462"/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</row>
    <row r="3" spans="1:52" ht="19" x14ac:dyDescent="0.25">
      <c r="A3" s="955" t="s">
        <v>632</v>
      </c>
      <c r="B3" s="955"/>
      <c r="C3" s="955"/>
      <c r="D3" s="955"/>
      <c r="E3" s="955"/>
      <c r="F3" s="955"/>
      <c r="G3" s="955"/>
      <c r="H3" s="955"/>
      <c r="I3" s="955"/>
      <c r="J3" s="955"/>
      <c r="K3" s="955"/>
      <c r="L3" s="955"/>
      <c r="M3" s="955"/>
      <c r="N3" s="955"/>
      <c r="O3" s="955"/>
      <c r="P3" s="955"/>
      <c r="Q3" s="955"/>
      <c r="R3" s="955"/>
      <c r="S3" s="955"/>
      <c r="T3" s="955"/>
      <c r="U3" s="955"/>
      <c r="V3" s="955"/>
      <c r="W3" s="955"/>
      <c r="X3" s="955"/>
      <c r="Y3" s="955"/>
      <c r="Z3" s="955"/>
      <c r="AA3" s="955"/>
      <c r="AB3" s="955"/>
      <c r="AC3" s="955"/>
      <c r="AD3" s="955"/>
      <c r="AE3" s="955"/>
      <c r="AF3" s="955"/>
      <c r="AG3" s="955"/>
      <c r="AH3" s="955"/>
      <c r="AI3" s="955"/>
      <c r="AJ3" s="955"/>
      <c r="AK3" s="955"/>
      <c r="AL3" s="955"/>
      <c r="AM3" s="955"/>
      <c r="AN3" s="955"/>
      <c r="AO3" s="955"/>
      <c r="AP3" s="955"/>
      <c r="AQ3" s="955"/>
      <c r="AR3" s="955"/>
      <c r="AS3" s="955"/>
      <c r="AT3" s="955"/>
      <c r="AU3" s="955"/>
      <c r="AV3" s="955"/>
      <c r="AW3" s="955"/>
      <c r="AX3" s="955"/>
      <c r="AY3" s="955"/>
      <c r="AZ3" s="955"/>
    </row>
    <row r="4" spans="1:52" ht="19" x14ac:dyDescent="0.2">
      <c r="A4" s="478" t="s">
        <v>633</v>
      </c>
      <c r="B4" s="479"/>
      <c r="C4" s="479"/>
      <c r="D4" s="479"/>
      <c r="E4" s="479"/>
      <c r="F4" s="479"/>
      <c r="G4" s="480"/>
      <c r="H4" s="480"/>
      <c r="I4" s="480"/>
      <c r="J4" s="480"/>
      <c r="K4" s="480"/>
      <c r="L4" s="478"/>
      <c r="M4" s="478" t="s">
        <v>626</v>
      </c>
      <c r="N4" s="478" t="s">
        <v>630</v>
      </c>
      <c r="O4" s="478">
        <v>204</v>
      </c>
      <c r="P4" s="478" t="s">
        <v>628</v>
      </c>
      <c r="Q4" s="478" t="s">
        <v>629</v>
      </c>
      <c r="R4" s="478">
        <v>202</v>
      </c>
      <c r="S4" s="478"/>
      <c r="T4" s="672"/>
      <c r="AC4" s="478"/>
      <c r="AD4" s="672"/>
      <c r="AE4" s="571" t="s">
        <v>628</v>
      </c>
      <c r="AF4" s="478" t="s">
        <v>630</v>
      </c>
      <c r="AG4" s="571">
        <v>204</v>
      </c>
      <c r="AH4" s="478" t="s">
        <v>629</v>
      </c>
      <c r="AI4" s="571">
        <v>202</v>
      </c>
      <c r="AK4" s="481" t="s">
        <v>634</v>
      </c>
      <c r="AL4" s="478"/>
      <c r="AM4" s="672"/>
      <c r="AN4" s="478" t="s">
        <v>630</v>
      </c>
      <c r="AO4" s="478">
        <v>204</v>
      </c>
      <c r="AP4" s="478" t="s">
        <v>628</v>
      </c>
      <c r="AQ4" s="478" t="s">
        <v>629</v>
      </c>
      <c r="AR4" s="478">
        <v>202</v>
      </c>
      <c r="AS4" s="478"/>
      <c r="AT4" s="478">
        <v>202</v>
      </c>
      <c r="AU4" s="478" t="s">
        <v>630</v>
      </c>
      <c r="AV4" s="478">
        <v>204</v>
      </c>
      <c r="AW4" s="478" t="s">
        <v>628</v>
      </c>
      <c r="AX4" s="673"/>
      <c r="AY4" s="478"/>
      <c r="AZ4" s="478"/>
    </row>
    <row r="5" spans="1:52" ht="19" x14ac:dyDescent="0.25">
      <c r="A5" s="482"/>
      <c r="B5" s="951" t="s">
        <v>635</v>
      </c>
      <c r="C5" s="951"/>
      <c r="D5" s="951"/>
      <c r="E5" s="951"/>
      <c r="F5" s="951"/>
      <c r="G5" s="956" t="s">
        <v>636</v>
      </c>
      <c r="H5" s="956"/>
      <c r="I5" s="956"/>
      <c r="J5" s="956"/>
      <c r="K5" s="957"/>
      <c r="L5" s="483"/>
      <c r="M5" s="958" t="s">
        <v>637</v>
      </c>
      <c r="N5" s="959"/>
      <c r="O5" s="959"/>
      <c r="P5" s="959"/>
      <c r="Q5" s="959"/>
      <c r="R5" s="960"/>
      <c r="S5" s="484" t="s">
        <v>638</v>
      </c>
      <c r="T5" s="958" t="s">
        <v>639</v>
      </c>
      <c r="U5" s="959"/>
      <c r="V5" s="959"/>
      <c r="W5" s="959"/>
      <c r="X5" s="959"/>
      <c r="Y5" s="959"/>
      <c r="Z5" s="959"/>
      <c r="AA5" s="959"/>
      <c r="AB5" s="959"/>
      <c r="AC5" s="485" t="s">
        <v>640</v>
      </c>
      <c r="AD5" s="951" t="s">
        <v>641</v>
      </c>
      <c r="AE5" s="951"/>
      <c r="AF5" s="951"/>
      <c r="AG5" s="951"/>
      <c r="AH5" s="951"/>
      <c r="AI5" s="951"/>
      <c r="AJ5" s="951"/>
      <c r="AK5" s="951"/>
      <c r="AL5" s="486" t="s">
        <v>642</v>
      </c>
      <c r="AM5" s="951" t="s">
        <v>643</v>
      </c>
      <c r="AN5" s="951"/>
      <c r="AO5" s="951"/>
      <c r="AP5" s="951"/>
      <c r="AQ5" s="952"/>
      <c r="AR5" s="952"/>
      <c r="AS5" s="805" t="s">
        <v>644</v>
      </c>
      <c r="AT5" s="889" t="s">
        <v>645</v>
      </c>
      <c r="AU5" s="805" t="s">
        <v>646</v>
      </c>
      <c r="AV5" s="953"/>
      <c r="AW5" s="953"/>
      <c r="AX5" s="954"/>
      <c r="AY5" s="487"/>
      <c r="AZ5" s="487"/>
    </row>
    <row r="6" spans="1:52" ht="16" x14ac:dyDescent="0.2">
      <c r="A6" s="609">
        <v>0.3125</v>
      </c>
      <c r="B6" s="610"/>
      <c r="C6" s="574"/>
      <c r="D6" s="574"/>
      <c r="E6" s="574"/>
      <c r="F6" s="611"/>
      <c r="G6" s="612"/>
      <c r="H6" s="612"/>
      <c r="I6" s="612"/>
      <c r="J6" s="612"/>
      <c r="K6" s="613"/>
      <c r="L6" s="609"/>
      <c r="M6" s="614" t="s">
        <v>647</v>
      </c>
      <c r="N6" s="576"/>
      <c r="O6" s="576"/>
      <c r="P6" s="576"/>
      <c r="Q6" s="576"/>
      <c r="R6" s="615"/>
      <c r="S6" s="616"/>
      <c r="T6" s="617">
        <v>0.3125</v>
      </c>
      <c r="U6" s="3"/>
      <c r="V6" s="3"/>
      <c r="W6" s="3"/>
      <c r="X6" s="3"/>
      <c r="Y6" s="3"/>
      <c r="Z6" s="3"/>
      <c r="AA6" s="3"/>
      <c r="AB6" s="3"/>
      <c r="AC6" s="616"/>
      <c r="AD6" s="617">
        <v>0.3125</v>
      </c>
      <c r="AE6" s="572" t="s">
        <v>648</v>
      </c>
      <c r="AF6" s="573"/>
      <c r="AG6" s="573"/>
      <c r="AI6" s="574"/>
      <c r="AJ6" s="574"/>
      <c r="AK6" s="618"/>
      <c r="AL6" s="616"/>
      <c r="AM6" s="617">
        <v>0.3125</v>
      </c>
      <c r="AN6" s="574"/>
      <c r="AO6" s="574"/>
      <c r="AP6" s="574"/>
      <c r="AQ6" s="806"/>
      <c r="AR6" s="812" t="s">
        <v>649</v>
      </c>
      <c r="AS6" s="807"/>
      <c r="AU6" s="811"/>
      <c r="AV6" s="573"/>
      <c r="AW6" s="573"/>
      <c r="AX6" s="617">
        <v>0.3125</v>
      </c>
      <c r="AY6" s="573"/>
      <c r="AZ6" s="573"/>
    </row>
    <row r="7" spans="1:52" ht="15" customHeight="1" x14ac:dyDescent="0.2">
      <c r="A7" s="323">
        <v>0.32291666666666669</v>
      </c>
      <c r="B7" s="546"/>
      <c r="C7" s="558"/>
      <c r="D7" s="547"/>
      <c r="E7" s="547"/>
      <c r="F7" s="302"/>
      <c r="G7" s="302"/>
      <c r="H7" s="559"/>
      <c r="I7" s="559"/>
      <c r="J7" s="302"/>
      <c r="K7" s="342"/>
      <c r="L7" s="323"/>
      <c r="M7" s="303"/>
      <c r="N7" s="301"/>
      <c r="O7" s="300"/>
      <c r="P7" s="745">
        <v>0.3125</v>
      </c>
      <c r="Q7" s="745">
        <v>0.31944444444444448</v>
      </c>
      <c r="R7" s="745">
        <v>0.3263888888888889</v>
      </c>
      <c r="S7" s="420"/>
      <c r="T7" s="323">
        <v>0.32291666666666669</v>
      </c>
      <c r="U7" s="52"/>
      <c r="V7" s="52"/>
      <c r="W7" s="52"/>
      <c r="X7" s="52"/>
      <c r="Y7" s="52"/>
      <c r="Z7" s="52"/>
      <c r="AA7" s="52"/>
      <c r="AB7" s="52"/>
      <c r="AC7" s="420"/>
      <c r="AD7" s="323">
        <v>0.32291666666666669</v>
      </c>
      <c r="AE7" s="435">
        <v>0.31597222222222221</v>
      </c>
      <c r="AF7" s="559"/>
      <c r="AG7" s="559"/>
      <c r="AI7" s="299"/>
      <c r="AJ7" s="299"/>
      <c r="AK7" s="319"/>
      <c r="AL7" s="420"/>
      <c r="AM7" s="323">
        <v>0.32291666666666669</v>
      </c>
      <c r="AN7" s="569"/>
      <c r="AO7" s="569"/>
      <c r="AP7" s="569"/>
      <c r="AQ7" s="808"/>
      <c r="AR7" s="984" t="s">
        <v>650</v>
      </c>
      <c r="AS7" s="778"/>
      <c r="AT7" s="984" t="s">
        <v>650</v>
      </c>
      <c r="AU7" s="778"/>
      <c r="AV7" s="301"/>
      <c r="AW7" s="292"/>
      <c r="AX7" s="323">
        <v>0.32291666666666669</v>
      </c>
      <c r="AY7" s="292"/>
      <c r="AZ7" s="292"/>
    </row>
    <row r="8" spans="1:52" ht="15" customHeight="1" x14ac:dyDescent="0.2">
      <c r="A8" s="323">
        <v>0.33333333333333331</v>
      </c>
      <c r="B8" s="335"/>
      <c r="C8" s="329"/>
      <c r="D8" s="329"/>
      <c r="E8" s="329"/>
      <c r="F8" s="547"/>
      <c r="G8" s="329"/>
      <c r="H8" s="329"/>
      <c r="I8" s="329"/>
      <c r="J8" s="302"/>
      <c r="K8" s="555"/>
      <c r="L8" s="323"/>
      <c r="M8" s="294"/>
      <c r="N8" s="300"/>
      <c r="O8" s="300"/>
      <c r="P8" s="961" t="s">
        <v>651</v>
      </c>
      <c r="Q8" s="961" t="s">
        <v>652</v>
      </c>
      <c r="R8" s="961" t="s">
        <v>653</v>
      </c>
      <c r="S8" s="420"/>
      <c r="T8" s="323">
        <v>0.33333333333333331</v>
      </c>
      <c r="U8" s="52"/>
      <c r="V8" s="52"/>
      <c r="W8" s="52"/>
      <c r="X8" s="52"/>
      <c r="Y8" s="52"/>
      <c r="Z8" s="52"/>
      <c r="AA8" s="52"/>
      <c r="AB8" s="52"/>
      <c r="AC8" s="420"/>
      <c r="AD8" s="323">
        <v>0.33333333333333331</v>
      </c>
      <c r="AE8" s="973" t="s">
        <v>654</v>
      </c>
      <c r="AF8" s="552"/>
      <c r="AG8" s="552"/>
      <c r="AI8" s="565"/>
      <c r="AJ8" s="565"/>
      <c r="AK8" s="489"/>
      <c r="AL8" s="420"/>
      <c r="AM8" s="323">
        <v>0.33333333333333331</v>
      </c>
      <c r="AN8" s="315"/>
      <c r="AO8" s="315"/>
      <c r="AP8" s="315"/>
      <c r="AQ8" s="808"/>
      <c r="AR8" s="985"/>
      <c r="AS8" s="778"/>
      <c r="AT8" s="985"/>
      <c r="AU8" s="778"/>
      <c r="AV8" s="300"/>
      <c r="AW8" s="292"/>
      <c r="AX8" s="323">
        <v>0.33333333333333331</v>
      </c>
      <c r="AY8" s="292"/>
      <c r="AZ8" s="292"/>
    </row>
    <row r="9" spans="1:52" x14ac:dyDescent="0.2">
      <c r="A9" s="323">
        <v>0.34375</v>
      </c>
      <c r="B9" s="335"/>
      <c r="C9" s="329"/>
      <c r="D9" s="329"/>
      <c r="E9" s="329"/>
      <c r="F9" s="302"/>
      <c r="G9" s="329"/>
      <c r="H9" s="329"/>
      <c r="I9" s="329"/>
      <c r="J9" s="302"/>
      <c r="K9" s="555"/>
      <c r="L9" s="323"/>
      <c r="M9" s="294"/>
      <c r="N9" s="300"/>
      <c r="O9" s="300"/>
      <c r="P9" s="962"/>
      <c r="Q9" s="962"/>
      <c r="R9" s="962"/>
      <c r="S9" s="420"/>
      <c r="T9" s="323">
        <v>0.34375</v>
      </c>
      <c r="U9" s="52"/>
      <c r="V9" s="52"/>
      <c r="W9" s="52"/>
      <c r="X9" s="52"/>
      <c r="Y9" s="52"/>
      <c r="Z9" s="52"/>
      <c r="AA9" s="52"/>
      <c r="AB9" s="52"/>
      <c r="AC9" s="420"/>
      <c r="AD9" s="323">
        <v>0.34375</v>
      </c>
      <c r="AE9" s="974"/>
      <c r="AF9" s="552"/>
      <c r="AG9" s="552"/>
      <c r="AI9" s="565"/>
      <c r="AJ9" s="565"/>
      <c r="AK9" s="489"/>
      <c r="AL9" s="420"/>
      <c r="AM9" s="323">
        <v>0.34375</v>
      </c>
      <c r="AN9" s="315"/>
      <c r="AO9" s="315"/>
      <c r="AP9" s="315"/>
      <c r="AQ9" s="808"/>
      <c r="AR9" s="985"/>
      <c r="AS9" s="778"/>
      <c r="AT9" s="985"/>
      <c r="AU9" s="778"/>
      <c r="AV9" s="300"/>
      <c r="AW9" s="292"/>
      <c r="AX9" s="323">
        <v>0.34375</v>
      </c>
      <c r="AY9" s="292"/>
      <c r="AZ9" s="292"/>
    </row>
    <row r="10" spans="1:52" x14ac:dyDescent="0.2">
      <c r="A10" s="323">
        <v>0.35416666666666669</v>
      </c>
      <c r="B10" s="335"/>
      <c r="C10" s="329"/>
      <c r="D10" s="329"/>
      <c r="E10" s="329"/>
      <c r="F10" s="302"/>
      <c r="G10" s="329"/>
      <c r="H10" s="329"/>
      <c r="I10" s="329"/>
      <c r="J10" s="302"/>
      <c r="K10" s="555"/>
      <c r="L10" s="323"/>
      <c r="M10" s="744">
        <v>0.34375</v>
      </c>
      <c r="N10" s="745">
        <v>0.35069444444444442</v>
      </c>
      <c r="O10" s="745">
        <v>0.3576388888888889</v>
      </c>
      <c r="P10" s="962"/>
      <c r="Q10" s="962"/>
      <c r="R10" s="962"/>
      <c r="S10" s="970" t="s">
        <v>655</v>
      </c>
      <c r="T10" s="323">
        <v>0.35416666666666669</v>
      </c>
      <c r="U10" s="52"/>
      <c r="V10" s="52"/>
      <c r="W10" s="52"/>
      <c r="X10" s="52"/>
      <c r="Y10" s="52"/>
      <c r="Z10" s="52"/>
      <c r="AA10" s="52"/>
      <c r="AB10" s="52"/>
      <c r="AC10" s="970" t="s">
        <v>655</v>
      </c>
      <c r="AD10" s="323">
        <v>0.35416666666666669</v>
      </c>
      <c r="AE10" s="974"/>
      <c r="AF10" s="552"/>
      <c r="AG10" s="552"/>
      <c r="AI10" s="565"/>
      <c r="AJ10" s="565"/>
      <c r="AK10" s="489"/>
      <c r="AL10" s="970" t="s">
        <v>655</v>
      </c>
      <c r="AM10" s="323">
        <v>0.35416666666666669</v>
      </c>
      <c r="AN10" s="315"/>
      <c r="AO10" s="315"/>
      <c r="AP10" s="315"/>
      <c r="AQ10" s="808"/>
      <c r="AR10" s="985"/>
      <c r="AS10" s="776"/>
      <c r="AT10" s="985"/>
      <c r="AU10" s="972" t="s">
        <v>655</v>
      </c>
      <c r="AV10" s="300"/>
      <c r="AW10" s="292"/>
      <c r="AX10" s="323">
        <v>0.35416666666666669</v>
      </c>
      <c r="AY10" s="292"/>
      <c r="AZ10" s="292"/>
    </row>
    <row r="11" spans="1:52" x14ac:dyDescent="0.2">
      <c r="A11" s="323">
        <v>0.36458333333333331</v>
      </c>
      <c r="B11" s="335"/>
      <c r="C11" s="329"/>
      <c r="D11" s="329"/>
      <c r="E11" s="329"/>
      <c r="F11" s="302"/>
      <c r="G11" s="329"/>
      <c r="H11" s="329"/>
      <c r="I11" s="329"/>
      <c r="J11" s="302"/>
      <c r="K11" s="555"/>
      <c r="L11" s="323"/>
      <c r="M11" s="964" t="s">
        <v>656</v>
      </c>
      <c r="N11" s="964" t="s">
        <v>657</v>
      </c>
      <c r="O11" s="967" t="s">
        <v>658</v>
      </c>
      <c r="P11" s="962"/>
      <c r="Q11" s="962"/>
      <c r="R11" s="962"/>
      <c r="S11" s="970"/>
      <c r="T11" s="323">
        <v>0.36458333333333331</v>
      </c>
      <c r="U11" s="52"/>
      <c r="V11" s="52"/>
      <c r="W11" s="52"/>
      <c r="X11" s="52"/>
      <c r="Y11" s="52"/>
      <c r="Z11" s="52"/>
      <c r="AA11" s="52"/>
      <c r="AB11" s="52"/>
      <c r="AC11" s="970"/>
      <c r="AD11" s="323">
        <v>0.36458333333333331</v>
      </c>
      <c r="AE11" s="974"/>
      <c r="AF11" s="552"/>
      <c r="AG11" s="552"/>
      <c r="AI11" s="565"/>
      <c r="AJ11" s="565"/>
      <c r="AK11" s="489"/>
      <c r="AL11" s="970"/>
      <c r="AM11" s="323">
        <v>0.36458333333333331</v>
      </c>
      <c r="AN11" s="315"/>
      <c r="AO11" s="315"/>
      <c r="AP11" s="315"/>
      <c r="AQ11" s="808"/>
      <c r="AR11" s="985"/>
      <c r="AS11" s="776"/>
      <c r="AT11" s="985"/>
      <c r="AU11" s="972"/>
      <c r="AV11" s="300"/>
      <c r="AW11" s="333"/>
      <c r="AX11" s="323">
        <v>0.36458333333333331</v>
      </c>
      <c r="AY11" s="292"/>
      <c r="AZ11" s="292"/>
    </row>
    <row r="12" spans="1:52" ht="15" customHeight="1" x14ac:dyDescent="0.2">
      <c r="A12" s="323">
        <v>0.375</v>
      </c>
      <c r="B12" s="335"/>
      <c r="C12" s="329"/>
      <c r="D12" s="329"/>
      <c r="E12" s="329"/>
      <c r="F12" s="302"/>
      <c r="G12" s="329"/>
      <c r="H12" s="329"/>
      <c r="I12" s="329"/>
      <c r="J12" s="302"/>
      <c r="K12" s="555"/>
      <c r="L12" s="323"/>
      <c r="M12" s="965"/>
      <c r="N12" s="965"/>
      <c r="O12" s="968"/>
      <c r="P12" s="962"/>
      <c r="Q12" s="962"/>
      <c r="R12" s="962"/>
      <c r="S12" s="420"/>
      <c r="T12" s="323">
        <v>0.375</v>
      </c>
      <c r="U12" s="52"/>
      <c r="V12" s="52"/>
      <c r="W12" s="52"/>
      <c r="X12" s="52"/>
      <c r="Y12" s="52"/>
      <c r="Z12" s="52"/>
      <c r="AA12" s="52"/>
      <c r="AB12" s="52"/>
      <c r="AC12" s="420"/>
      <c r="AD12" s="323">
        <v>0.375</v>
      </c>
      <c r="AE12" s="974"/>
      <c r="AF12" s="552"/>
      <c r="AG12" s="552"/>
      <c r="AI12" s="391"/>
      <c r="AJ12" s="391"/>
      <c r="AK12" s="492"/>
      <c r="AL12" s="420"/>
      <c r="AM12" s="323">
        <v>0.375</v>
      </c>
      <c r="AN12" s="315"/>
      <c r="AO12" s="315"/>
      <c r="AP12" s="315"/>
      <c r="AQ12" s="808"/>
      <c r="AR12" s="985"/>
      <c r="AS12" s="776"/>
      <c r="AT12" s="985"/>
      <c r="AU12" s="778"/>
      <c r="AV12" s="300"/>
      <c r="AW12" s="333"/>
      <c r="AX12" s="323">
        <v>0.375</v>
      </c>
      <c r="AY12" s="292"/>
      <c r="AZ12" s="292"/>
    </row>
    <row r="13" spans="1:52" x14ac:dyDescent="0.2">
      <c r="A13" s="323">
        <v>0.38541666666666669</v>
      </c>
      <c r="B13" s="335"/>
      <c r="C13" s="329"/>
      <c r="D13" s="329"/>
      <c r="E13" s="329"/>
      <c r="F13" s="302"/>
      <c r="G13" s="329"/>
      <c r="H13" s="302"/>
      <c r="I13" s="302"/>
      <c r="J13" s="302"/>
      <c r="K13" s="342"/>
      <c r="L13" s="323"/>
      <c r="M13" s="965"/>
      <c r="N13" s="965"/>
      <c r="O13" s="968"/>
      <c r="P13" s="962"/>
      <c r="Q13" s="962"/>
      <c r="R13" s="962"/>
      <c r="S13" s="420"/>
      <c r="T13" s="323">
        <v>0.38541666666666669</v>
      </c>
      <c r="U13" s="52"/>
      <c r="V13" s="52"/>
      <c r="W13" s="52"/>
      <c r="X13" s="52"/>
      <c r="Y13" s="52"/>
      <c r="Z13" s="52"/>
      <c r="AA13" s="52"/>
      <c r="AB13" s="52"/>
      <c r="AC13" s="420"/>
      <c r="AD13" s="323">
        <v>0.38541666666666669</v>
      </c>
      <c r="AE13" s="974"/>
      <c r="AF13" s="552"/>
      <c r="AG13" s="552"/>
      <c r="AI13" s="391"/>
      <c r="AJ13" s="391"/>
      <c r="AK13" s="492"/>
      <c r="AL13" s="420"/>
      <c r="AM13" s="323">
        <v>0.38541666666666669</v>
      </c>
      <c r="AN13" s="315"/>
      <c r="AO13" s="315"/>
      <c r="AP13" s="315"/>
      <c r="AQ13" s="808"/>
      <c r="AR13" s="985"/>
      <c r="AS13" s="776"/>
      <c r="AT13" s="985"/>
      <c r="AU13" s="778"/>
      <c r="AV13" s="300"/>
      <c r="AW13" s="333"/>
      <c r="AX13" s="323">
        <v>0.38541666666666669</v>
      </c>
      <c r="AY13" s="292"/>
      <c r="AZ13" s="292"/>
    </row>
    <row r="14" spans="1:52" x14ac:dyDescent="0.2">
      <c r="A14" s="323">
        <v>0.39583333333333331</v>
      </c>
      <c r="B14" s="335"/>
      <c r="C14" s="329"/>
      <c r="D14" s="329"/>
      <c r="E14" s="329"/>
      <c r="F14" s="302"/>
      <c r="G14" s="329"/>
      <c r="H14" s="302"/>
      <c r="I14" s="302"/>
      <c r="J14" s="302"/>
      <c r="K14" s="555"/>
      <c r="L14" s="323"/>
      <c r="M14" s="965"/>
      <c r="N14" s="965"/>
      <c r="O14" s="968"/>
      <c r="P14" s="962"/>
      <c r="Q14" s="962"/>
      <c r="R14" s="962"/>
      <c r="S14" s="420"/>
      <c r="T14" s="323">
        <v>0.39583333333333331</v>
      </c>
      <c r="U14" s="52"/>
      <c r="V14" s="52"/>
      <c r="W14" s="52"/>
      <c r="X14" s="52"/>
      <c r="Y14" s="52"/>
      <c r="Z14" s="52"/>
      <c r="AA14" s="52"/>
      <c r="AB14" s="52"/>
      <c r="AC14" s="420"/>
      <c r="AD14" s="323">
        <v>0.39583333333333331</v>
      </c>
      <c r="AE14" s="974"/>
      <c r="AF14" s="552"/>
      <c r="AG14" s="552"/>
      <c r="AI14" s="391"/>
      <c r="AJ14" s="391"/>
      <c r="AK14" s="492"/>
      <c r="AL14" s="420"/>
      <c r="AM14" s="323">
        <v>0.39583333333333331</v>
      </c>
      <c r="AN14" s="315"/>
      <c r="AO14" s="315"/>
      <c r="AP14" s="315"/>
      <c r="AQ14" s="808"/>
      <c r="AR14" s="985"/>
      <c r="AS14" s="776"/>
      <c r="AT14" s="985"/>
      <c r="AU14" s="778"/>
      <c r="AV14" s="300"/>
      <c r="AW14" s="333"/>
      <c r="AX14" s="323">
        <v>0.39583333333333331</v>
      </c>
      <c r="AY14" s="292"/>
      <c r="AZ14" s="292"/>
    </row>
    <row r="15" spans="1:52" x14ac:dyDescent="0.2">
      <c r="A15" s="323">
        <v>0.40625</v>
      </c>
      <c r="B15" s="335"/>
      <c r="C15" s="329"/>
      <c r="D15" s="329"/>
      <c r="E15" s="329"/>
      <c r="F15" s="302"/>
      <c r="G15" s="554"/>
      <c r="H15" s="302"/>
      <c r="I15" s="302"/>
      <c r="J15" s="302"/>
      <c r="K15" s="555"/>
      <c r="L15" s="323"/>
      <c r="M15" s="965"/>
      <c r="N15" s="965"/>
      <c r="O15" s="968"/>
      <c r="P15" s="962"/>
      <c r="Q15" s="962"/>
      <c r="R15" s="962"/>
      <c r="S15" s="420"/>
      <c r="T15" s="323">
        <v>0.40625</v>
      </c>
      <c r="U15" s="52"/>
      <c r="V15" s="52"/>
      <c r="W15" s="52"/>
      <c r="X15" s="52"/>
      <c r="Y15" s="52"/>
      <c r="Z15" s="52"/>
      <c r="AA15" s="52"/>
      <c r="AB15" s="52"/>
      <c r="AC15" s="420"/>
      <c r="AD15" s="323">
        <v>0.40625</v>
      </c>
      <c r="AE15" s="974"/>
      <c r="AF15" s="552"/>
      <c r="AG15" s="552"/>
      <c r="AI15" s="391"/>
      <c r="AJ15" s="391"/>
      <c r="AK15" s="492"/>
      <c r="AL15" s="420"/>
      <c r="AM15" s="323">
        <v>0.40625</v>
      </c>
      <c r="AN15" s="315"/>
      <c r="AO15" s="315"/>
      <c r="AP15" s="315"/>
      <c r="AQ15" s="808"/>
      <c r="AR15" s="985"/>
      <c r="AS15" s="776"/>
      <c r="AT15" s="985"/>
      <c r="AU15" s="778"/>
      <c r="AV15" s="300"/>
      <c r="AW15" s="333"/>
      <c r="AX15" s="323">
        <v>0.40625</v>
      </c>
      <c r="AY15" s="292"/>
      <c r="AZ15" s="292"/>
    </row>
    <row r="16" spans="1:52" ht="15" customHeight="1" x14ac:dyDescent="0.2">
      <c r="A16" s="323">
        <v>0.41666666666666669</v>
      </c>
      <c r="B16" s="549"/>
      <c r="C16" s="548"/>
      <c r="D16" s="554"/>
      <c r="E16" s="554"/>
      <c r="F16" s="552"/>
      <c r="G16" s="554"/>
      <c r="H16" s="302"/>
      <c r="I16" s="302"/>
      <c r="J16" s="302"/>
      <c r="K16" s="555"/>
      <c r="L16" s="323"/>
      <c r="M16" s="965"/>
      <c r="N16" s="965"/>
      <c r="O16" s="968"/>
      <c r="P16" s="962"/>
      <c r="Q16" s="962"/>
      <c r="R16" s="962"/>
      <c r="S16" s="493"/>
      <c r="T16" s="323">
        <v>0.41666666666666669</v>
      </c>
      <c r="U16" s="52"/>
      <c r="V16" s="52"/>
      <c r="W16" s="52"/>
      <c r="X16" s="52"/>
      <c r="Y16" s="52"/>
      <c r="Z16" s="52"/>
      <c r="AA16" s="52"/>
      <c r="AB16" s="52"/>
      <c r="AC16" s="493"/>
      <c r="AD16" s="323">
        <v>0.41666666666666669</v>
      </c>
      <c r="AE16" s="974"/>
      <c r="AF16" s="552"/>
      <c r="AG16" s="552"/>
      <c r="AI16" s="391"/>
      <c r="AJ16" s="391"/>
      <c r="AK16" s="492"/>
      <c r="AL16" s="493"/>
      <c r="AM16" s="323">
        <v>0.41666666666666669</v>
      </c>
      <c r="AN16" s="315"/>
      <c r="AO16" s="315"/>
      <c r="AP16" s="315"/>
      <c r="AQ16" s="808"/>
      <c r="AR16" s="985"/>
      <c r="AS16" s="776"/>
      <c r="AT16" s="985"/>
      <c r="AU16" s="842"/>
      <c r="AV16" s="300"/>
      <c r="AW16" s="333"/>
      <c r="AX16" s="323">
        <v>0.41666666666666669</v>
      </c>
      <c r="AY16" s="292"/>
      <c r="AZ16" s="292"/>
    </row>
    <row r="17" spans="1:52" x14ac:dyDescent="0.2">
      <c r="A17" s="323">
        <v>0.42708333333333331</v>
      </c>
      <c r="B17" s="549"/>
      <c r="C17" s="548"/>
      <c r="D17" s="548"/>
      <c r="E17" s="548"/>
      <c r="F17" s="552"/>
      <c r="G17" s="554"/>
      <c r="H17" s="302"/>
      <c r="I17" s="302"/>
      <c r="J17" s="302"/>
      <c r="K17" s="555"/>
      <c r="L17" s="323"/>
      <c r="M17" s="965"/>
      <c r="N17" s="965"/>
      <c r="O17" s="968"/>
      <c r="P17" s="962"/>
      <c r="Q17" s="962"/>
      <c r="R17" s="962"/>
      <c r="S17" s="493"/>
      <c r="T17" s="323">
        <v>0.42708333333333331</v>
      </c>
      <c r="U17" s="52"/>
      <c r="V17" s="52"/>
      <c r="W17" s="52"/>
      <c r="X17" s="52"/>
      <c r="Y17" s="52"/>
      <c r="Z17" s="52"/>
      <c r="AA17" s="52"/>
      <c r="AB17" s="52"/>
      <c r="AC17" s="493"/>
      <c r="AD17" s="323">
        <v>0.42708333333333331</v>
      </c>
      <c r="AE17" s="974"/>
      <c r="AF17" s="552"/>
      <c r="AG17" s="552"/>
      <c r="AI17" s="391"/>
      <c r="AJ17" s="391"/>
      <c r="AK17" s="492"/>
      <c r="AL17" s="493"/>
      <c r="AM17" s="323">
        <v>0.42708333333333331</v>
      </c>
      <c r="AN17" s="315"/>
      <c r="AO17" s="315"/>
      <c r="AP17" s="315"/>
      <c r="AQ17" s="808"/>
      <c r="AR17" s="985"/>
      <c r="AS17" s="776"/>
      <c r="AT17" s="985"/>
      <c r="AU17" s="842"/>
      <c r="AV17" s="300"/>
      <c r="AW17" s="333"/>
      <c r="AX17" s="323">
        <v>0.42708333333333331</v>
      </c>
      <c r="AY17" s="292"/>
      <c r="AZ17" s="292"/>
    </row>
    <row r="18" spans="1:52" ht="15" customHeight="1" x14ac:dyDescent="0.2">
      <c r="A18" s="323">
        <v>0.4375</v>
      </c>
      <c r="B18" s="335"/>
      <c r="C18" s="329"/>
      <c r="D18" s="329"/>
      <c r="E18" s="329"/>
      <c r="F18" s="552"/>
      <c r="G18" s="554"/>
      <c r="H18" s="302"/>
      <c r="I18" s="302"/>
      <c r="J18" s="302"/>
      <c r="K18" s="555"/>
      <c r="L18" s="323"/>
      <c r="M18" s="966"/>
      <c r="N18" s="966"/>
      <c r="O18" s="969"/>
      <c r="P18" s="962"/>
      <c r="Q18" s="962"/>
      <c r="R18" s="962"/>
      <c r="S18" s="971" t="s">
        <v>659</v>
      </c>
      <c r="T18" s="323">
        <v>0.4375</v>
      </c>
      <c r="U18" s="52"/>
      <c r="V18" s="52"/>
      <c r="W18" s="52"/>
      <c r="X18" s="52"/>
      <c r="Y18" s="52"/>
      <c r="Z18" s="52"/>
      <c r="AA18" s="52"/>
      <c r="AB18" s="52"/>
      <c r="AC18" s="971" t="s">
        <v>659</v>
      </c>
      <c r="AD18" s="323">
        <v>0.4375</v>
      </c>
      <c r="AE18" s="974"/>
      <c r="AF18" s="552"/>
      <c r="AG18" s="552"/>
      <c r="AI18" s="391"/>
      <c r="AJ18" s="391"/>
      <c r="AK18" s="492"/>
      <c r="AL18" s="971" t="s">
        <v>659</v>
      </c>
      <c r="AM18" s="323">
        <v>0.4375</v>
      </c>
      <c r="AN18" s="315"/>
      <c r="AO18" s="315"/>
      <c r="AP18" s="315"/>
      <c r="AQ18" s="808"/>
      <c r="AR18" s="986"/>
      <c r="AS18" s="778"/>
      <c r="AT18" s="986"/>
      <c r="AU18" s="842"/>
      <c r="AV18" s="300"/>
      <c r="AW18" s="333"/>
      <c r="AX18" s="323">
        <v>0.4375</v>
      </c>
      <c r="AY18" s="292"/>
      <c r="AZ18" s="292"/>
    </row>
    <row r="19" spans="1:52" x14ac:dyDescent="0.2">
      <c r="A19" s="323">
        <v>0.44791666666666669</v>
      </c>
      <c r="B19" s="335"/>
      <c r="C19" s="329"/>
      <c r="D19" s="329"/>
      <c r="E19" s="329"/>
      <c r="F19" s="552"/>
      <c r="G19" s="554"/>
      <c r="H19" s="302"/>
      <c r="I19" s="302"/>
      <c r="J19" s="302"/>
      <c r="K19" s="555"/>
      <c r="L19" s="323"/>
      <c r="M19" s="437"/>
      <c r="N19" s="435"/>
      <c r="O19" s="435"/>
      <c r="P19" s="963"/>
      <c r="Q19" s="963"/>
      <c r="R19" s="963"/>
      <c r="S19" s="971"/>
      <c r="T19" s="323">
        <v>0.44791666666666669</v>
      </c>
      <c r="U19" s="52"/>
      <c r="V19" s="52"/>
      <c r="W19" s="52"/>
      <c r="X19" s="52"/>
      <c r="Y19" s="52"/>
      <c r="Z19" s="52"/>
      <c r="AA19" s="52"/>
      <c r="AB19" s="52"/>
      <c r="AC19" s="971"/>
      <c r="AD19" s="323">
        <v>0.44791666666666669</v>
      </c>
      <c r="AE19" s="974"/>
      <c r="AF19" s="552"/>
      <c r="AG19" s="552"/>
      <c r="AI19" s="391"/>
      <c r="AJ19" s="391"/>
      <c r="AK19" s="492"/>
      <c r="AL19" s="971"/>
      <c r="AM19" s="323">
        <v>0.44791666666666669</v>
      </c>
      <c r="AN19" s="315"/>
      <c r="AO19" s="315"/>
      <c r="AP19" s="315"/>
      <c r="AQ19" s="808"/>
      <c r="AR19" s="851"/>
      <c r="AS19" s="778"/>
      <c r="AT19" s="851"/>
      <c r="AU19" s="842"/>
      <c r="AV19" s="300"/>
      <c r="AW19" s="333"/>
      <c r="AX19" s="323">
        <v>0.44791666666666669</v>
      </c>
      <c r="AY19" s="292"/>
      <c r="AZ19" s="292"/>
    </row>
    <row r="20" spans="1:52" x14ac:dyDescent="0.2">
      <c r="A20" s="323">
        <v>0.45833333333333331</v>
      </c>
      <c r="B20" s="335"/>
      <c r="C20" s="329"/>
      <c r="D20" s="329"/>
      <c r="E20" s="329"/>
      <c r="F20" s="552"/>
      <c r="G20" s="554"/>
      <c r="H20" s="302"/>
      <c r="I20" s="302"/>
      <c r="J20" s="302"/>
      <c r="K20" s="555"/>
      <c r="L20" s="323"/>
      <c r="M20" s="294"/>
      <c r="N20" s="339"/>
      <c r="O20" s="300"/>
      <c r="P20" s="313"/>
      <c r="Q20" s="313"/>
      <c r="R20" s="354"/>
      <c r="S20" s="971"/>
      <c r="T20" s="323">
        <v>0.45833333333333331</v>
      </c>
      <c r="U20" s="52"/>
      <c r="V20" s="52"/>
      <c r="W20" s="52"/>
      <c r="X20" s="52"/>
      <c r="Y20" s="52"/>
      <c r="Z20" s="52"/>
      <c r="AA20" s="52"/>
      <c r="AB20" s="52"/>
      <c r="AC20" s="971"/>
      <c r="AD20" s="323">
        <v>0.45833333333333331</v>
      </c>
      <c r="AE20" s="974"/>
      <c r="AF20" s="552"/>
      <c r="AG20" s="552"/>
      <c r="AI20" s="391"/>
      <c r="AJ20" s="391"/>
      <c r="AK20" s="492"/>
      <c r="AL20" s="971"/>
      <c r="AM20" s="323">
        <v>0.45833333333333331</v>
      </c>
      <c r="AN20" s="315"/>
      <c r="AO20" s="315"/>
      <c r="AP20" s="315"/>
      <c r="AQ20" s="808"/>
      <c r="AR20" s="851"/>
      <c r="AS20" s="776"/>
      <c r="AT20" s="851"/>
      <c r="AU20" s="842"/>
      <c r="AV20" s="300"/>
      <c r="AW20" s="333"/>
      <c r="AX20" s="323">
        <v>0.45833333333333331</v>
      </c>
      <c r="AY20" s="292"/>
      <c r="AZ20" s="292"/>
    </row>
    <row r="21" spans="1:52" x14ac:dyDescent="0.2">
      <c r="A21" s="323">
        <v>0.46875</v>
      </c>
      <c r="B21" s="335"/>
      <c r="C21" s="329"/>
      <c r="D21" s="329"/>
      <c r="E21" s="329"/>
      <c r="F21" s="552"/>
      <c r="G21" s="554"/>
      <c r="H21" s="302"/>
      <c r="I21" s="302"/>
      <c r="J21" s="302"/>
      <c r="K21" s="555"/>
      <c r="L21" s="323"/>
      <c r="M21" s="294"/>
      <c r="N21" s="339"/>
      <c r="O21" s="300"/>
      <c r="P21" s="313"/>
      <c r="Q21" s="313"/>
      <c r="R21" s="354"/>
      <c r="S21" s="493"/>
      <c r="T21" s="323">
        <v>0.46875</v>
      </c>
      <c r="U21" s="52"/>
      <c r="V21" s="52"/>
      <c r="W21" s="52"/>
      <c r="X21" s="52"/>
      <c r="Y21" s="52"/>
      <c r="Z21" s="52"/>
      <c r="AA21" s="52"/>
      <c r="AB21" s="52"/>
      <c r="AC21" s="493"/>
      <c r="AD21" s="323">
        <v>0.46875</v>
      </c>
      <c r="AE21" s="974"/>
      <c r="AF21" s="552"/>
      <c r="AG21" s="552"/>
      <c r="AI21" s="391"/>
      <c r="AJ21" s="391"/>
      <c r="AK21" s="492"/>
      <c r="AL21" s="493"/>
      <c r="AM21" s="323">
        <v>0.46875</v>
      </c>
      <c r="AN21" s="315"/>
      <c r="AO21" s="315"/>
      <c r="AP21" s="315"/>
      <c r="AQ21" s="808"/>
      <c r="AR21" s="851"/>
      <c r="AS21" s="776"/>
      <c r="AT21" s="851"/>
      <c r="AU21" s="842"/>
      <c r="AV21" s="300"/>
      <c r="AW21" s="333"/>
      <c r="AX21" s="323">
        <v>0.46875</v>
      </c>
      <c r="AY21" s="292"/>
      <c r="AZ21" s="292"/>
    </row>
    <row r="22" spans="1:52" ht="15" customHeight="1" x14ac:dyDescent="0.2">
      <c r="A22" s="323">
        <v>0.47916666666666669</v>
      </c>
      <c r="B22" s="335"/>
      <c r="C22" s="329"/>
      <c r="D22" s="329"/>
      <c r="E22" s="329"/>
      <c r="F22" s="552"/>
      <c r="G22" s="554"/>
      <c r="H22" s="302"/>
      <c r="I22" s="302"/>
      <c r="J22" s="302"/>
      <c r="K22" s="555"/>
      <c r="L22" s="323"/>
      <c r="M22" s="961" t="s">
        <v>660</v>
      </c>
      <c r="N22" s="961" t="s">
        <v>661</v>
      </c>
      <c r="O22" s="961" t="s">
        <v>662</v>
      </c>
      <c r="P22" s="313"/>
      <c r="Q22" s="313"/>
      <c r="R22" s="354"/>
      <c r="S22" s="493"/>
      <c r="T22" s="323">
        <v>0.47916666666666669</v>
      </c>
      <c r="U22" s="52"/>
      <c r="V22" s="52"/>
      <c r="W22" s="52"/>
      <c r="X22" s="52"/>
      <c r="Y22" s="52"/>
      <c r="Z22" s="52"/>
      <c r="AA22" s="52"/>
      <c r="AB22" s="52"/>
      <c r="AC22" s="493"/>
      <c r="AD22" s="323">
        <v>0.47916666666666669</v>
      </c>
      <c r="AE22" s="974"/>
      <c r="AF22" s="552"/>
      <c r="AG22" s="552"/>
      <c r="AI22" s="391"/>
      <c r="AJ22" s="391"/>
      <c r="AK22" s="492"/>
      <c r="AL22" s="493"/>
      <c r="AM22" s="323">
        <v>0.47916666666666669</v>
      </c>
      <c r="AN22" s="315"/>
      <c r="AO22" s="315"/>
      <c r="AP22" s="315"/>
      <c r="AQ22" s="808"/>
      <c r="AR22" s="988" t="s">
        <v>663</v>
      </c>
      <c r="AS22" s="776"/>
      <c r="AT22" s="988" t="s">
        <v>663</v>
      </c>
      <c r="AU22" s="972" t="s">
        <v>655</v>
      </c>
      <c r="AV22" s="300"/>
      <c r="AW22" s="333"/>
      <c r="AX22" s="323">
        <v>0.47916666666666669</v>
      </c>
      <c r="AY22" s="292"/>
      <c r="AZ22" s="292"/>
    </row>
    <row r="23" spans="1:52" ht="15" customHeight="1" x14ac:dyDescent="0.2">
      <c r="A23" s="323">
        <v>0.48958333333333331</v>
      </c>
      <c r="B23" s="335"/>
      <c r="C23" s="329"/>
      <c r="D23" s="329"/>
      <c r="E23" s="329"/>
      <c r="F23" s="552"/>
      <c r="G23" s="554"/>
      <c r="H23" s="556"/>
      <c r="I23" s="302"/>
      <c r="J23" s="302"/>
      <c r="K23" s="560"/>
      <c r="L23" s="323"/>
      <c r="M23" s="962"/>
      <c r="N23" s="962"/>
      <c r="O23" s="962"/>
      <c r="P23" s="964" t="s">
        <v>664</v>
      </c>
      <c r="Q23" s="964" t="s">
        <v>665</v>
      </c>
      <c r="R23" s="964" t="s">
        <v>666</v>
      </c>
      <c r="S23" s="420"/>
      <c r="T23" s="323">
        <v>0.48958333333333331</v>
      </c>
      <c r="U23" s="52"/>
      <c r="V23" s="52"/>
      <c r="W23" s="52"/>
      <c r="X23" s="52"/>
      <c r="Y23" s="52"/>
      <c r="Z23" s="52"/>
      <c r="AA23" s="52"/>
      <c r="AB23" s="52"/>
      <c r="AC23" s="420"/>
      <c r="AD23" s="323">
        <v>0.48958333333333331</v>
      </c>
      <c r="AE23" s="975"/>
      <c r="AF23" s="552"/>
      <c r="AG23" s="552"/>
      <c r="AI23" s="391"/>
      <c r="AJ23" s="391"/>
      <c r="AK23" s="492"/>
      <c r="AL23" s="420"/>
      <c r="AM23" s="323">
        <v>0.48958333333333331</v>
      </c>
      <c r="AN23" s="315"/>
      <c r="AO23" s="315"/>
      <c r="AP23" s="315"/>
      <c r="AQ23" s="808"/>
      <c r="AR23" s="989"/>
      <c r="AS23" s="776"/>
      <c r="AT23" s="989"/>
      <c r="AU23" s="972"/>
      <c r="AV23" s="300"/>
      <c r="AW23" s="713"/>
      <c r="AX23" s="323">
        <v>0.48958333333333331</v>
      </c>
      <c r="AY23" s="292"/>
      <c r="AZ23" s="292"/>
    </row>
    <row r="24" spans="1:52" ht="15" customHeight="1" x14ac:dyDescent="0.2">
      <c r="A24" s="323">
        <v>0.5</v>
      </c>
      <c r="B24" s="335"/>
      <c r="C24" s="329"/>
      <c r="D24" s="329"/>
      <c r="E24" s="329"/>
      <c r="F24" s="552"/>
      <c r="G24" s="554"/>
      <c r="H24" s="556"/>
      <c r="I24" s="302"/>
      <c r="J24" s="302"/>
      <c r="K24" s="560"/>
      <c r="L24" s="323"/>
      <c r="M24" s="962"/>
      <c r="N24" s="962"/>
      <c r="O24" s="962"/>
      <c r="P24" s="965"/>
      <c r="Q24" s="965"/>
      <c r="R24" s="965"/>
      <c r="S24" s="420"/>
      <c r="T24" s="323">
        <v>0.5</v>
      </c>
      <c r="U24" s="52"/>
      <c r="V24" s="52"/>
      <c r="W24" s="52"/>
      <c r="X24" s="52"/>
      <c r="Y24" s="52"/>
      <c r="Z24" s="52"/>
      <c r="AA24" s="52"/>
      <c r="AB24" s="52"/>
      <c r="AC24" s="420"/>
      <c r="AD24" s="323">
        <v>0.5</v>
      </c>
      <c r="AE24" s="333"/>
      <c r="AF24" s="302"/>
      <c r="AG24" s="302"/>
      <c r="AI24" s="299"/>
      <c r="AJ24" s="299"/>
      <c r="AK24" s="319"/>
      <c r="AL24" s="420"/>
      <c r="AM24" s="323">
        <v>0.5</v>
      </c>
      <c r="AN24" s="312"/>
      <c r="AO24" s="312"/>
      <c r="AP24" s="312"/>
      <c r="AQ24" s="808"/>
      <c r="AR24" s="989"/>
      <c r="AS24" s="776"/>
      <c r="AT24" s="989"/>
      <c r="AU24" s="778"/>
      <c r="AV24" s="313"/>
      <c r="AW24" s="292"/>
      <c r="AX24" s="323">
        <v>0.5</v>
      </c>
      <c r="AY24" s="292"/>
      <c r="AZ24" s="292"/>
    </row>
    <row r="25" spans="1:52" x14ac:dyDescent="0.2">
      <c r="A25" s="323">
        <v>0.51041666666666663</v>
      </c>
      <c r="B25" s="335"/>
      <c r="C25" s="329"/>
      <c r="D25" s="329"/>
      <c r="E25" s="329"/>
      <c r="F25" s="552"/>
      <c r="G25" s="554"/>
      <c r="H25" s="556"/>
      <c r="I25" s="302"/>
      <c r="J25" s="302"/>
      <c r="K25" s="560"/>
      <c r="L25" s="323"/>
      <c r="M25" s="962"/>
      <c r="N25" s="962"/>
      <c r="O25" s="962"/>
      <c r="P25" s="965"/>
      <c r="Q25" s="965"/>
      <c r="R25" s="965"/>
      <c r="S25" s="420"/>
      <c r="T25" s="323">
        <v>0.51041666666666663</v>
      </c>
      <c r="U25" s="52"/>
      <c r="V25" s="52"/>
      <c r="W25" s="52"/>
      <c r="X25" s="52"/>
      <c r="Y25" s="52"/>
      <c r="Z25" s="52"/>
      <c r="AA25" s="52"/>
      <c r="AB25" s="52"/>
      <c r="AC25" s="420"/>
      <c r="AD25" s="323">
        <v>0.51041666666666663</v>
      </c>
      <c r="AE25" s="333"/>
      <c r="AF25" s="568"/>
      <c r="AG25" s="568"/>
      <c r="AI25" s="391"/>
      <c r="AJ25" s="391"/>
      <c r="AK25" s="492"/>
      <c r="AL25" s="420"/>
      <c r="AM25" s="323">
        <v>0.51041666666666663</v>
      </c>
      <c r="AN25" s="307"/>
      <c r="AO25" s="307"/>
      <c r="AP25" s="307"/>
      <c r="AQ25" s="808"/>
      <c r="AR25" s="989"/>
      <c r="AS25" s="776"/>
      <c r="AT25" s="989"/>
      <c r="AU25" s="778"/>
      <c r="AV25" s="313"/>
      <c r="AW25" s="292"/>
      <c r="AX25" s="323">
        <v>0.51041666666666663</v>
      </c>
      <c r="AY25" s="292"/>
      <c r="AZ25" s="292"/>
    </row>
    <row r="26" spans="1:52" x14ac:dyDescent="0.2">
      <c r="A26" s="323">
        <v>0.52083333333333337</v>
      </c>
      <c r="B26" s="553"/>
      <c r="C26" s="554"/>
      <c r="D26" s="554"/>
      <c r="E26" s="554"/>
      <c r="F26" s="552"/>
      <c r="G26" s="554"/>
      <c r="H26" s="556"/>
      <c r="I26" s="302"/>
      <c r="J26" s="302"/>
      <c r="K26" s="560"/>
      <c r="L26" s="323"/>
      <c r="M26" s="962"/>
      <c r="N26" s="962"/>
      <c r="O26" s="962"/>
      <c r="P26" s="965"/>
      <c r="Q26" s="965"/>
      <c r="R26" s="965"/>
      <c r="S26" s="420"/>
      <c r="T26" s="323">
        <v>0.52083333333333337</v>
      </c>
      <c r="U26" s="52"/>
      <c r="V26" s="52"/>
      <c r="W26" s="52"/>
      <c r="X26" s="52"/>
      <c r="Y26" s="52"/>
      <c r="Z26" s="52"/>
      <c r="AA26" s="52"/>
      <c r="AB26" s="52"/>
      <c r="AC26" s="420"/>
      <c r="AD26" s="323">
        <v>0.52083333333333337</v>
      </c>
      <c r="AE26" s="333"/>
      <c r="AF26" s="568"/>
      <c r="AG26" s="568"/>
      <c r="AI26" s="391"/>
      <c r="AJ26" s="391"/>
      <c r="AK26" s="492"/>
      <c r="AL26" s="420"/>
      <c r="AM26" s="323">
        <v>0.52083333333333337</v>
      </c>
      <c r="AN26" s="307"/>
      <c r="AO26" s="307"/>
      <c r="AP26" s="307"/>
      <c r="AQ26" s="808"/>
      <c r="AR26" s="989"/>
      <c r="AS26" s="776"/>
      <c r="AT26" s="989"/>
      <c r="AU26" s="778"/>
      <c r="AV26" s="300"/>
      <c r="AW26" s="292"/>
      <c r="AX26" s="323">
        <v>0.52083333333333337</v>
      </c>
      <c r="AY26" s="292"/>
      <c r="AZ26" s="292"/>
    </row>
    <row r="27" spans="1:52" ht="15" customHeight="1" x14ac:dyDescent="0.2">
      <c r="A27" s="323">
        <v>0.53125</v>
      </c>
      <c r="B27" s="550"/>
      <c r="C27" s="551"/>
      <c r="D27" s="551"/>
      <c r="E27" s="551"/>
      <c r="F27" s="552"/>
      <c r="G27" s="554"/>
      <c r="H27" s="556"/>
      <c r="I27" s="302"/>
      <c r="J27" s="302"/>
      <c r="K27" s="560"/>
      <c r="L27" s="323"/>
      <c r="M27" s="962"/>
      <c r="N27" s="962"/>
      <c r="O27" s="962"/>
      <c r="P27" s="965"/>
      <c r="Q27" s="965"/>
      <c r="R27" s="965"/>
      <c r="S27" s="420"/>
      <c r="T27" s="323">
        <v>0.53125</v>
      </c>
      <c r="U27" s="52"/>
      <c r="V27" s="52"/>
      <c r="W27" s="52"/>
      <c r="X27" s="52"/>
      <c r="Y27" s="52"/>
      <c r="Z27" s="52"/>
      <c r="AA27" s="52"/>
      <c r="AB27" s="52"/>
      <c r="AC27" s="420"/>
      <c r="AD27" s="323">
        <v>0.53125</v>
      </c>
      <c r="AE27" s="973" t="s">
        <v>667</v>
      </c>
      <c r="AF27" s="552"/>
      <c r="AG27" s="552"/>
      <c r="AI27" s="391"/>
      <c r="AJ27" s="391"/>
      <c r="AK27" s="492"/>
      <c r="AL27" s="420"/>
      <c r="AM27" s="323">
        <v>0.53125</v>
      </c>
      <c r="AN27" s="315"/>
      <c r="AO27" s="315"/>
      <c r="AP27" s="315"/>
      <c r="AQ27" s="808"/>
      <c r="AR27" s="989"/>
      <c r="AS27" s="776"/>
      <c r="AT27" s="989"/>
      <c r="AU27" s="778"/>
      <c r="AV27" s="495"/>
      <c r="AW27" s="292"/>
      <c r="AX27" s="323">
        <v>0.53125</v>
      </c>
      <c r="AY27" s="292"/>
      <c r="AZ27" s="292"/>
    </row>
    <row r="28" spans="1:52" x14ac:dyDescent="0.2">
      <c r="A28" s="323">
        <v>0.54166666666666663</v>
      </c>
      <c r="B28" s="550"/>
      <c r="C28" s="548"/>
      <c r="D28" s="548"/>
      <c r="E28" s="548"/>
      <c r="F28" s="548"/>
      <c r="G28" s="554"/>
      <c r="H28" s="556"/>
      <c r="I28" s="302"/>
      <c r="J28" s="302"/>
      <c r="K28" s="560"/>
      <c r="L28" s="323"/>
      <c r="M28" s="962"/>
      <c r="N28" s="962"/>
      <c r="O28" s="962"/>
      <c r="P28" s="965"/>
      <c r="Q28" s="965"/>
      <c r="R28" s="965"/>
      <c r="S28" s="420"/>
      <c r="T28" s="323">
        <v>0.54166666666666663</v>
      </c>
      <c r="U28" s="52"/>
      <c r="V28" s="52"/>
      <c r="W28" s="52"/>
      <c r="X28" s="52"/>
      <c r="Y28" s="52"/>
      <c r="Z28" s="52"/>
      <c r="AA28" s="52"/>
      <c r="AB28" s="52"/>
      <c r="AC28" s="420"/>
      <c r="AD28" s="323">
        <v>0.54166666666666663</v>
      </c>
      <c r="AE28" s="974"/>
      <c r="AF28" s="552"/>
      <c r="AG28" s="552"/>
      <c r="AI28" s="391"/>
      <c r="AJ28" s="391"/>
      <c r="AK28" s="492"/>
      <c r="AL28" s="420"/>
      <c r="AM28" s="323">
        <v>0.54166666666666663</v>
      </c>
      <c r="AN28" s="315"/>
      <c r="AO28" s="315"/>
      <c r="AP28" s="315"/>
      <c r="AQ28" s="808"/>
      <c r="AR28" s="989"/>
      <c r="AS28" s="776"/>
      <c r="AT28" s="989"/>
      <c r="AU28" s="778"/>
      <c r="AV28" s="300"/>
      <c r="AW28" s="300"/>
      <c r="AX28" s="323">
        <v>0.54166666666666663</v>
      </c>
      <c r="AY28" s="292"/>
      <c r="AZ28" s="292"/>
    </row>
    <row r="29" spans="1:52" ht="15" customHeight="1" x14ac:dyDescent="0.2">
      <c r="A29" s="323">
        <v>0.55208333333333337</v>
      </c>
      <c r="B29" s="335"/>
      <c r="C29" s="329"/>
      <c r="D29" s="329"/>
      <c r="E29" s="329"/>
      <c r="F29" s="899"/>
      <c r="G29" s="554"/>
      <c r="H29" s="556"/>
      <c r="I29" s="302"/>
      <c r="J29" s="302"/>
      <c r="K29" s="560"/>
      <c r="L29" s="323"/>
      <c r="M29" s="962"/>
      <c r="N29" s="962"/>
      <c r="O29" s="962"/>
      <c r="P29" s="965"/>
      <c r="Q29" s="965"/>
      <c r="R29" s="965"/>
      <c r="S29" s="497"/>
      <c r="T29" s="323">
        <v>0.55208333333333337</v>
      </c>
      <c r="U29" s="52"/>
      <c r="V29" s="52"/>
      <c r="W29" s="52"/>
      <c r="X29" s="52"/>
      <c r="Y29" s="52"/>
      <c r="Z29" s="52"/>
      <c r="AA29" s="52"/>
      <c r="AB29" s="52"/>
      <c r="AC29" s="497"/>
      <c r="AD29" s="323">
        <v>0.55208333333333337</v>
      </c>
      <c r="AE29" s="974"/>
      <c r="AF29" s="552"/>
      <c r="AG29" s="552"/>
      <c r="AI29" s="391"/>
      <c r="AJ29" s="391"/>
      <c r="AK29" s="492"/>
      <c r="AL29" s="497"/>
      <c r="AM29" s="323">
        <v>0.55208333333333337</v>
      </c>
      <c r="AN29" s="315"/>
      <c r="AO29" s="315"/>
      <c r="AP29" s="315"/>
      <c r="AQ29" s="808"/>
      <c r="AR29" s="990"/>
      <c r="AS29" s="776"/>
      <c r="AT29" s="990"/>
      <c r="AV29" s="300"/>
      <c r="AW29" s="300"/>
      <c r="AX29" s="323">
        <v>0.55208333333333337</v>
      </c>
      <c r="AY29" s="292"/>
      <c r="AZ29" s="292"/>
    </row>
    <row r="30" spans="1:52" x14ac:dyDescent="0.2">
      <c r="A30" s="323">
        <v>0.5625</v>
      </c>
      <c r="B30" s="335"/>
      <c r="C30" s="329"/>
      <c r="D30" s="329"/>
      <c r="E30" s="329"/>
      <c r="F30" s="899"/>
      <c r="G30" s="554"/>
      <c r="H30" s="556"/>
      <c r="I30" s="302"/>
      <c r="J30" s="302"/>
      <c r="K30" s="560"/>
      <c r="L30" s="323"/>
      <c r="M30" s="962"/>
      <c r="N30" s="962"/>
      <c r="O30" s="962"/>
      <c r="P30" s="966"/>
      <c r="Q30" s="966"/>
      <c r="R30" s="966"/>
      <c r="S30" s="970" t="s">
        <v>655</v>
      </c>
      <c r="T30" s="323">
        <v>0.5625</v>
      </c>
      <c r="U30" s="52"/>
      <c r="V30" s="52"/>
      <c r="W30" s="52"/>
      <c r="X30" s="52"/>
      <c r="Y30" s="52"/>
      <c r="Z30" s="52"/>
      <c r="AA30" s="52"/>
      <c r="AB30" s="52"/>
      <c r="AC30" s="970" t="s">
        <v>655</v>
      </c>
      <c r="AD30" s="323">
        <v>0.5625</v>
      </c>
      <c r="AE30" s="974"/>
      <c r="AF30" s="552"/>
      <c r="AG30" s="552"/>
      <c r="AI30" s="391"/>
      <c r="AJ30" s="391"/>
      <c r="AK30" s="492"/>
      <c r="AL30" s="970" t="s">
        <v>655</v>
      </c>
      <c r="AM30" s="323">
        <v>0.5625</v>
      </c>
      <c r="AN30" s="315"/>
      <c r="AO30" s="315"/>
      <c r="AP30" s="315"/>
      <c r="AQ30" s="808"/>
      <c r="AR30" s="853"/>
      <c r="AS30" s="776"/>
      <c r="AT30" s="853"/>
      <c r="AV30" s="300"/>
      <c r="AW30" s="300"/>
      <c r="AX30" s="323">
        <v>0.5625</v>
      </c>
      <c r="AY30" s="292"/>
      <c r="AZ30" s="292"/>
    </row>
    <row r="31" spans="1:52" x14ac:dyDescent="0.2">
      <c r="A31" s="323">
        <v>0.57291666666666663</v>
      </c>
      <c r="B31" s="335"/>
      <c r="C31" s="329"/>
      <c r="D31" s="329"/>
      <c r="E31" s="329"/>
      <c r="F31" s="899"/>
      <c r="G31" s="554"/>
      <c r="H31" s="556"/>
      <c r="I31" s="302"/>
      <c r="J31" s="302"/>
      <c r="K31" s="560"/>
      <c r="L31" s="323"/>
      <c r="M31" s="962"/>
      <c r="N31" s="962"/>
      <c r="O31" s="962"/>
      <c r="P31" s="313"/>
      <c r="Q31" s="313"/>
      <c r="R31" s="319"/>
      <c r="S31" s="970"/>
      <c r="T31" s="323">
        <v>0.57291666666666663</v>
      </c>
      <c r="U31" s="52"/>
      <c r="V31" s="52"/>
      <c r="W31" s="52"/>
      <c r="X31" s="52"/>
      <c r="Y31" s="52"/>
      <c r="Z31" s="52"/>
      <c r="AA31" s="52"/>
      <c r="AB31" s="52"/>
      <c r="AC31" s="970"/>
      <c r="AD31" s="323">
        <v>0.57291666666666663</v>
      </c>
      <c r="AE31" s="974"/>
      <c r="AF31" s="552"/>
      <c r="AG31" s="552"/>
      <c r="AI31" s="391"/>
      <c r="AJ31" s="391"/>
      <c r="AK31" s="492"/>
      <c r="AL31" s="970"/>
      <c r="AM31" s="323">
        <v>0.57291666666666663</v>
      </c>
      <c r="AN31" s="315"/>
      <c r="AO31" s="315"/>
      <c r="AP31" s="315"/>
      <c r="AQ31" s="808"/>
      <c r="AR31" s="853"/>
      <c r="AS31" s="776"/>
      <c r="AT31" s="853"/>
      <c r="AV31" s="300"/>
      <c r="AW31" s="300"/>
      <c r="AX31" s="323">
        <v>0.57291666666666663</v>
      </c>
      <c r="AY31" s="292"/>
      <c r="AZ31" s="292"/>
    </row>
    <row r="32" spans="1:52" ht="15" customHeight="1" x14ac:dyDescent="0.2">
      <c r="A32" s="323">
        <v>0.58333333333333337</v>
      </c>
      <c r="B32" s="335"/>
      <c r="C32" s="329"/>
      <c r="D32" s="329"/>
      <c r="E32" s="329"/>
      <c r="F32" s="329"/>
      <c r="G32" s="554"/>
      <c r="H32" s="556"/>
      <c r="I32" s="302"/>
      <c r="J32" s="302"/>
      <c r="K32" s="560"/>
      <c r="L32" s="323"/>
      <c r="M32" s="962"/>
      <c r="N32" s="962"/>
      <c r="O32" s="962"/>
      <c r="P32" s="300"/>
      <c r="Q32" s="300"/>
      <c r="R32" s="319"/>
      <c r="S32" s="420"/>
      <c r="T32" s="323">
        <v>0.58333333333333337</v>
      </c>
      <c r="U32" s="52"/>
      <c r="V32" s="52"/>
      <c r="W32" s="52"/>
      <c r="X32" s="52"/>
      <c r="Y32" s="52"/>
      <c r="Z32" s="52"/>
      <c r="AA32" s="52"/>
      <c r="AB32" s="52"/>
      <c r="AC32" s="420"/>
      <c r="AD32" s="323">
        <v>0.58333333333333337</v>
      </c>
      <c r="AE32" s="974"/>
      <c r="AF32" s="552"/>
      <c r="AG32" s="552"/>
      <c r="AI32" s="391"/>
      <c r="AJ32" s="391"/>
      <c r="AK32" s="492"/>
      <c r="AL32" s="420"/>
      <c r="AM32" s="323">
        <v>0.58333333333333337</v>
      </c>
      <c r="AN32" s="315"/>
      <c r="AO32" s="315"/>
      <c r="AP32" s="315"/>
      <c r="AQ32" s="808"/>
      <c r="AR32" s="853"/>
      <c r="AT32" s="853"/>
      <c r="AV32" s="300"/>
      <c r="AW32" s="300"/>
      <c r="AX32" s="323">
        <v>0.58333333333333337</v>
      </c>
      <c r="AY32" s="292"/>
      <c r="AZ32" s="292"/>
    </row>
    <row r="33" spans="1:52" x14ac:dyDescent="0.2">
      <c r="A33" s="323">
        <v>0.59375</v>
      </c>
      <c r="B33" s="335"/>
      <c r="C33" s="329"/>
      <c r="D33" s="329"/>
      <c r="E33" s="329"/>
      <c r="F33" s="329"/>
      <c r="G33" s="554"/>
      <c r="H33" s="556"/>
      <c r="I33" s="302"/>
      <c r="J33" s="302"/>
      <c r="K33" s="560"/>
      <c r="L33" s="323"/>
      <c r="M33" s="963"/>
      <c r="N33" s="963"/>
      <c r="O33" s="963"/>
      <c r="P33" s="300"/>
      <c r="Q33" s="300"/>
      <c r="R33" s="319"/>
      <c r="S33" s="420"/>
      <c r="T33" s="323">
        <v>0.59375</v>
      </c>
      <c r="U33" s="299"/>
      <c r="V33" s="299"/>
      <c r="W33" s="299"/>
      <c r="X33" s="299"/>
      <c r="Y33" s="311"/>
      <c r="Z33" s="311"/>
      <c r="AA33" s="311"/>
      <c r="AB33" s="338"/>
      <c r="AC33" s="420"/>
      <c r="AD33" s="323">
        <v>0.59375</v>
      </c>
      <c r="AE33" s="974"/>
      <c r="AF33" s="552"/>
      <c r="AG33" s="552"/>
      <c r="AI33" s="391"/>
      <c r="AJ33" s="391"/>
      <c r="AK33" s="492"/>
      <c r="AL33" s="420"/>
      <c r="AM33" s="323">
        <v>0.59375</v>
      </c>
      <c r="AN33" s="315"/>
      <c r="AO33" s="315"/>
      <c r="AP33" s="315"/>
      <c r="AQ33" s="808"/>
      <c r="AR33" s="857"/>
      <c r="AS33" s="891"/>
      <c r="AT33" s="857"/>
      <c r="AV33" s="300"/>
      <c r="AW33" s="300"/>
      <c r="AX33" s="323">
        <v>0.59375</v>
      </c>
      <c r="AY33" s="292"/>
      <c r="AZ33" s="292"/>
    </row>
    <row r="34" spans="1:52" ht="15" customHeight="1" x14ac:dyDescent="0.2">
      <c r="A34" s="323">
        <v>0.60416666666666663</v>
      </c>
      <c r="B34" s="335"/>
      <c r="C34" s="329"/>
      <c r="D34" s="329"/>
      <c r="E34" s="329"/>
      <c r="F34" s="329"/>
      <c r="G34" s="554"/>
      <c r="H34" s="556"/>
      <c r="I34" s="302"/>
      <c r="J34" s="302"/>
      <c r="K34" s="560"/>
      <c r="L34" s="318"/>
      <c r="M34" s="294"/>
      <c r="N34" s="300"/>
      <c r="O34" s="339"/>
      <c r="P34" s="300"/>
      <c r="Q34" s="300"/>
      <c r="R34" s="319"/>
      <c r="S34" s="420"/>
      <c r="T34" s="323">
        <v>0.60416666666666663</v>
      </c>
      <c r="U34" s="299"/>
      <c r="V34" s="299"/>
      <c r="W34" s="299"/>
      <c r="X34" s="299"/>
      <c r="Y34" s="311"/>
      <c r="Z34" s="311"/>
      <c r="AA34" s="311"/>
      <c r="AB34" s="338"/>
      <c r="AC34" s="420"/>
      <c r="AD34" s="323">
        <v>0.60416666666666663</v>
      </c>
      <c r="AE34" s="974"/>
      <c r="AF34" s="552"/>
      <c r="AG34" s="552"/>
      <c r="AI34" s="391"/>
      <c r="AJ34" s="391"/>
      <c r="AK34" s="492"/>
      <c r="AL34" s="420"/>
      <c r="AM34" s="323">
        <v>0.60416666666666663</v>
      </c>
      <c r="AN34" s="315"/>
      <c r="AO34" s="315"/>
      <c r="AP34" s="315"/>
      <c r="AQ34" s="808"/>
      <c r="AR34" s="976" t="s">
        <v>668</v>
      </c>
      <c r="AS34" s="979" t="s">
        <v>669</v>
      </c>
      <c r="AT34" s="976" t="s">
        <v>668</v>
      </c>
      <c r="AV34" s="300"/>
      <c r="AW34" s="300"/>
      <c r="AX34" s="323">
        <v>0.60416666666666663</v>
      </c>
      <c r="AY34" s="292"/>
      <c r="AZ34" s="292"/>
    </row>
    <row r="35" spans="1:52" x14ac:dyDescent="0.2">
      <c r="A35" s="323">
        <v>0.61458333333333337</v>
      </c>
      <c r="B35" s="335"/>
      <c r="C35" s="329"/>
      <c r="D35" s="329"/>
      <c r="E35" s="329"/>
      <c r="F35" s="329"/>
      <c r="G35" s="554"/>
      <c r="H35" s="556"/>
      <c r="I35" s="302"/>
      <c r="J35" s="302"/>
      <c r="K35" s="560"/>
      <c r="L35" s="318"/>
      <c r="M35" s="294"/>
      <c r="N35" s="300"/>
      <c r="O35" s="339"/>
      <c r="P35" s="300"/>
      <c r="Q35" s="300"/>
      <c r="R35" s="319"/>
      <c r="S35" s="420"/>
      <c r="T35" s="323">
        <v>0.61458333333333337</v>
      </c>
      <c r="U35" s="299"/>
      <c r="V35" s="299"/>
      <c r="W35" s="299"/>
      <c r="X35" s="299"/>
      <c r="Y35" s="311"/>
      <c r="Z35" s="311"/>
      <c r="AA35" s="311"/>
      <c r="AB35" s="338"/>
      <c r="AC35" s="420"/>
      <c r="AD35" s="323">
        <v>0.61458333333333337</v>
      </c>
      <c r="AE35" s="974"/>
      <c r="AF35" s="552"/>
      <c r="AG35" s="552"/>
      <c r="AI35" s="391"/>
      <c r="AJ35" s="391"/>
      <c r="AK35" s="492"/>
      <c r="AL35" s="420"/>
      <c r="AM35" s="323">
        <v>0.61458333333333337</v>
      </c>
      <c r="AN35" s="315"/>
      <c r="AO35" s="315"/>
      <c r="AP35" s="315"/>
      <c r="AQ35" s="808"/>
      <c r="AR35" s="977"/>
      <c r="AS35" s="979"/>
      <c r="AT35" s="977"/>
      <c r="AV35" s="300"/>
      <c r="AW35" s="300"/>
      <c r="AX35" s="323">
        <v>0.61458333333333337</v>
      </c>
      <c r="AY35" s="292"/>
      <c r="AZ35" s="292"/>
    </row>
    <row r="36" spans="1:52" x14ac:dyDescent="0.2">
      <c r="A36" s="323">
        <v>0.625</v>
      </c>
      <c r="B36" s="335"/>
      <c r="C36" s="329"/>
      <c r="D36" s="329"/>
      <c r="E36" s="329"/>
      <c r="F36" s="329"/>
      <c r="G36" s="554"/>
      <c r="H36" s="556"/>
      <c r="I36" s="302"/>
      <c r="J36" s="302"/>
      <c r="K36" s="560"/>
      <c r="L36" s="318"/>
      <c r="M36" s="499"/>
      <c r="N36" s="339"/>
      <c r="O36" s="300"/>
      <c r="P36" s="300"/>
      <c r="Q36" s="300"/>
      <c r="R36" s="319"/>
      <c r="S36" s="493"/>
      <c r="T36" s="323">
        <v>0.625</v>
      </c>
      <c r="U36" s="299"/>
      <c r="V36" s="299"/>
      <c r="W36" s="299"/>
      <c r="X36" s="299"/>
      <c r="Y36" s="299"/>
      <c r="Z36" s="299"/>
      <c r="AA36" s="363"/>
      <c r="AB36" s="299"/>
      <c r="AC36" s="493"/>
      <c r="AD36" s="323">
        <v>0.625</v>
      </c>
      <c r="AE36" s="974"/>
      <c r="AF36" s="552"/>
      <c r="AG36" s="552"/>
      <c r="AI36" s="391"/>
      <c r="AJ36" s="391"/>
      <c r="AK36" s="492"/>
      <c r="AL36" s="493"/>
      <c r="AM36" s="323">
        <v>0.625</v>
      </c>
      <c r="AN36" s="315"/>
      <c r="AO36" s="315"/>
      <c r="AP36" s="315"/>
      <c r="AQ36" s="808"/>
      <c r="AR36" s="977"/>
      <c r="AS36" s="979"/>
      <c r="AT36" s="977"/>
      <c r="AV36" s="300"/>
      <c r="AW36" s="300"/>
      <c r="AX36" s="323">
        <v>0.625</v>
      </c>
      <c r="AY36" s="292"/>
      <c r="AZ36" s="292"/>
    </row>
    <row r="37" spans="1:52" x14ac:dyDescent="0.2">
      <c r="A37" s="323">
        <v>0.63541666666666663</v>
      </c>
      <c r="B37" s="335"/>
      <c r="C37" s="329"/>
      <c r="D37" s="329"/>
      <c r="E37" s="329"/>
      <c r="F37" s="329"/>
      <c r="G37" s="554"/>
      <c r="H37" s="556"/>
      <c r="I37" s="302"/>
      <c r="J37" s="302"/>
      <c r="K37" s="560"/>
      <c r="L37" s="318"/>
      <c r="M37" s="499"/>
      <c r="N37" s="339"/>
      <c r="O37" s="300"/>
      <c r="P37" s="300"/>
      <c r="Q37" s="300"/>
      <c r="R37" s="319"/>
      <c r="S37" s="493"/>
      <c r="T37" s="323">
        <v>0.63541666666666663</v>
      </c>
      <c r="U37" s="299"/>
      <c r="V37" s="299"/>
      <c r="W37" s="299"/>
      <c r="X37" s="299"/>
      <c r="Y37" s="299"/>
      <c r="Z37" s="299"/>
      <c r="AA37" s="299"/>
      <c r="AB37" s="299"/>
      <c r="AC37" s="493"/>
      <c r="AD37" s="323">
        <v>0.63541666666666663</v>
      </c>
      <c r="AE37" s="974"/>
      <c r="AF37" s="552"/>
      <c r="AG37" s="552"/>
      <c r="AI37" s="306"/>
      <c r="AJ37" s="306"/>
      <c r="AK37" s="359"/>
      <c r="AL37" s="493"/>
      <c r="AM37" s="323">
        <v>0.63541666666666663</v>
      </c>
      <c r="AN37" s="315"/>
      <c r="AO37" s="315"/>
      <c r="AP37" s="315"/>
      <c r="AQ37" s="808"/>
      <c r="AR37" s="977"/>
      <c r="AS37" s="778"/>
      <c r="AT37" s="977"/>
      <c r="AV37" s="300"/>
      <c r="AW37" s="300"/>
      <c r="AX37" s="323">
        <v>0.63541666666666663</v>
      </c>
      <c r="AY37" s="292"/>
      <c r="AZ37" s="292"/>
    </row>
    <row r="38" spans="1:52" x14ac:dyDescent="0.2">
      <c r="A38" s="323">
        <v>0.64583333333333337</v>
      </c>
      <c r="B38" s="335"/>
      <c r="C38" s="329"/>
      <c r="D38" s="329"/>
      <c r="E38" s="329"/>
      <c r="F38" s="329"/>
      <c r="G38" s="554"/>
      <c r="H38" s="556"/>
      <c r="I38" s="302"/>
      <c r="J38" s="302"/>
      <c r="K38" s="560"/>
      <c r="L38" s="318"/>
      <c r="M38" s="499"/>
      <c r="N38" s="339"/>
      <c r="O38" s="339"/>
      <c r="P38" s="300"/>
      <c r="Q38" s="300"/>
      <c r="R38" s="319"/>
      <c r="S38" s="971" t="s">
        <v>659</v>
      </c>
      <c r="T38" s="323">
        <v>0.64583333333333337</v>
      </c>
      <c r="U38" s="299"/>
      <c r="V38" s="299"/>
      <c r="W38" s="299"/>
      <c r="X38" s="299"/>
      <c r="Y38" s="299"/>
      <c r="Z38" s="299"/>
      <c r="AA38" s="564"/>
      <c r="AB38" s="338"/>
      <c r="AC38" s="971" t="s">
        <v>659</v>
      </c>
      <c r="AD38" s="323">
        <v>0.64583333333333337</v>
      </c>
      <c r="AE38" s="974"/>
      <c r="AF38" s="552"/>
      <c r="AG38" s="552"/>
      <c r="AI38" s="306"/>
      <c r="AJ38" s="306"/>
      <c r="AK38" s="359"/>
      <c r="AL38" s="971" t="s">
        <v>659</v>
      </c>
      <c r="AM38" s="323">
        <v>0.64583333333333337</v>
      </c>
      <c r="AN38" s="315"/>
      <c r="AO38" s="315"/>
      <c r="AP38" s="315"/>
      <c r="AQ38" s="808"/>
      <c r="AR38" s="977"/>
      <c r="AS38" s="809"/>
      <c r="AT38" s="977"/>
      <c r="AV38" s="300"/>
      <c r="AW38" s="300"/>
      <c r="AX38" s="323">
        <v>0.64583333333333337</v>
      </c>
      <c r="AY38" s="292"/>
      <c r="AZ38" s="292"/>
    </row>
    <row r="39" spans="1:52" x14ac:dyDescent="0.2">
      <c r="A39" s="323">
        <v>0.65625</v>
      </c>
      <c r="B39" s="335"/>
      <c r="C39" s="329"/>
      <c r="D39" s="329"/>
      <c r="E39" s="329"/>
      <c r="F39" s="329"/>
      <c r="G39" s="554"/>
      <c r="H39" s="556"/>
      <c r="I39" s="302"/>
      <c r="J39" s="302"/>
      <c r="K39" s="560"/>
      <c r="L39" s="318"/>
      <c r="M39" s="499"/>
      <c r="N39" s="339"/>
      <c r="O39" s="339"/>
      <c r="P39" s="300"/>
      <c r="Q39" s="300"/>
      <c r="R39" s="319"/>
      <c r="S39" s="971"/>
      <c r="T39" s="323">
        <v>0.65625</v>
      </c>
      <c r="U39" s="299"/>
      <c r="V39" s="299"/>
      <c r="W39" s="299"/>
      <c r="X39" s="299"/>
      <c r="Y39" s="299"/>
      <c r="Z39" s="299"/>
      <c r="AA39" s="564"/>
      <c r="AB39" s="338"/>
      <c r="AC39" s="971"/>
      <c r="AD39" s="323">
        <v>0.65625</v>
      </c>
      <c r="AE39" s="974"/>
      <c r="AF39" s="552"/>
      <c r="AG39" s="552"/>
      <c r="AI39" s="391"/>
      <c r="AJ39" s="391"/>
      <c r="AK39" s="492"/>
      <c r="AL39" s="971"/>
      <c r="AM39" s="323">
        <v>0.65625</v>
      </c>
      <c r="AN39" s="315"/>
      <c r="AO39" s="315"/>
      <c r="AP39" s="315"/>
      <c r="AQ39" s="808"/>
      <c r="AR39" s="977"/>
      <c r="AS39" s="809"/>
      <c r="AT39" s="977"/>
      <c r="AV39" s="300"/>
      <c r="AW39" s="300"/>
      <c r="AX39" s="323">
        <v>0.65625</v>
      </c>
      <c r="AY39" s="292"/>
      <c r="AZ39" s="292"/>
    </row>
    <row r="40" spans="1:52" x14ac:dyDescent="0.2">
      <c r="A40" s="323">
        <v>0.66666666666666663</v>
      </c>
      <c r="B40" s="335"/>
      <c r="C40" s="329"/>
      <c r="D40" s="329"/>
      <c r="E40" s="329"/>
      <c r="F40" s="329"/>
      <c r="G40" s="554"/>
      <c r="H40" s="556"/>
      <c r="I40" s="302"/>
      <c r="J40" s="302"/>
      <c r="K40" s="560"/>
      <c r="L40" s="318"/>
      <c r="M40" s="499"/>
      <c r="N40" s="339"/>
      <c r="O40" s="339"/>
      <c r="P40" s="300"/>
      <c r="Q40" s="300"/>
      <c r="R40" s="319"/>
      <c r="S40" s="971"/>
      <c r="T40" s="323">
        <v>0.66666666666666663</v>
      </c>
      <c r="U40" s="299"/>
      <c r="V40" s="299"/>
      <c r="W40" s="299"/>
      <c r="X40" s="299"/>
      <c r="Y40" s="299"/>
      <c r="Z40" s="299"/>
      <c r="AA40" s="564"/>
      <c r="AB40" s="338"/>
      <c r="AC40" s="971"/>
      <c r="AD40" s="323">
        <v>0.66666666666666663</v>
      </c>
      <c r="AE40" s="974"/>
      <c r="AF40" s="552"/>
      <c r="AG40" s="552"/>
      <c r="AI40" s="391"/>
      <c r="AJ40" s="391"/>
      <c r="AK40" s="492"/>
      <c r="AL40" s="971"/>
      <c r="AM40" s="323">
        <v>0.66666666666666663</v>
      </c>
      <c r="AN40" s="315"/>
      <c r="AO40" s="315"/>
      <c r="AP40" s="315"/>
      <c r="AQ40" s="808"/>
      <c r="AR40" s="977"/>
      <c r="AS40" s="979" t="s">
        <v>670</v>
      </c>
      <c r="AT40" s="977"/>
      <c r="AV40" s="300"/>
      <c r="AW40" s="300"/>
      <c r="AX40" s="323">
        <v>0.66666666666666663</v>
      </c>
      <c r="AY40" s="292"/>
      <c r="AZ40" s="292"/>
    </row>
    <row r="41" spans="1:52" x14ac:dyDescent="0.2">
      <c r="A41" s="323">
        <v>0.67708333333333337</v>
      </c>
      <c r="B41" s="335"/>
      <c r="C41" s="329"/>
      <c r="D41" s="329"/>
      <c r="E41" s="329"/>
      <c r="F41" s="329"/>
      <c r="G41" s="554"/>
      <c r="H41" s="556"/>
      <c r="I41" s="302"/>
      <c r="J41" s="302"/>
      <c r="K41" s="560"/>
      <c r="L41" s="318"/>
      <c r="M41" s="499"/>
      <c r="N41" s="339"/>
      <c r="O41" s="339"/>
      <c r="P41" s="300"/>
      <c r="Q41" s="300"/>
      <c r="R41" s="319"/>
      <c r="S41" s="498"/>
      <c r="T41" s="323">
        <v>0.67708333333333337</v>
      </c>
      <c r="U41" s="299"/>
      <c r="V41" s="299"/>
      <c r="W41" s="299"/>
      <c r="X41" s="299"/>
      <c r="Y41" s="299"/>
      <c r="Z41" s="299"/>
      <c r="AA41" s="564"/>
      <c r="AB41" s="338"/>
      <c r="AC41" s="498"/>
      <c r="AD41" s="323">
        <v>0.67708333333333337</v>
      </c>
      <c r="AE41" s="974"/>
      <c r="AF41" s="552"/>
      <c r="AG41" s="552"/>
      <c r="AI41" s="391"/>
      <c r="AJ41" s="391"/>
      <c r="AK41" s="492"/>
      <c r="AL41" s="498"/>
      <c r="AM41" s="323">
        <v>0.67708333333333337</v>
      </c>
      <c r="AN41" s="315"/>
      <c r="AO41" s="315"/>
      <c r="AP41" s="315"/>
      <c r="AQ41" s="808"/>
      <c r="AR41" s="977"/>
      <c r="AS41" s="979"/>
      <c r="AT41" s="977"/>
      <c r="AV41" s="300"/>
      <c r="AW41" s="300"/>
      <c r="AX41" s="323">
        <v>0.67708333333333337</v>
      </c>
      <c r="AY41" s="292"/>
      <c r="AZ41" s="292"/>
    </row>
    <row r="42" spans="1:52" x14ac:dyDescent="0.2">
      <c r="A42" s="323">
        <v>0.6875</v>
      </c>
      <c r="B42" s="335"/>
      <c r="C42" s="329"/>
      <c r="D42" s="329"/>
      <c r="E42" s="329"/>
      <c r="F42" s="329"/>
      <c r="G42" s="554"/>
      <c r="H42" s="556"/>
      <c r="I42" s="302"/>
      <c r="J42" s="302"/>
      <c r="K42" s="560"/>
      <c r="L42" s="318"/>
      <c r="M42" s="316"/>
      <c r="N42" s="350"/>
      <c r="O42" s="339"/>
      <c r="P42" s="300"/>
      <c r="Q42" s="300"/>
      <c r="R42" s="319"/>
      <c r="S42" s="498"/>
      <c r="T42" s="323">
        <v>0.6875</v>
      </c>
      <c r="U42" s="299"/>
      <c r="V42" s="299"/>
      <c r="W42" s="299"/>
      <c r="X42" s="299"/>
      <c r="Y42" s="299"/>
      <c r="Z42" s="299"/>
      <c r="AA42" s="564"/>
      <c r="AB42" s="338"/>
      <c r="AC42" s="498"/>
      <c r="AD42" s="323">
        <v>0.6875</v>
      </c>
      <c r="AE42" s="975"/>
      <c r="AF42" s="552"/>
      <c r="AG42" s="552"/>
      <c r="AI42" s="391"/>
      <c r="AJ42" s="391"/>
      <c r="AK42" s="492"/>
      <c r="AL42" s="498"/>
      <c r="AM42" s="323">
        <v>0.6875</v>
      </c>
      <c r="AN42" s="315"/>
      <c r="AO42" s="315"/>
      <c r="AP42" s="315"/>
      <c r="AQ42" s="808"/>
      <c r="AR42" s="977"/>
      <c r="AS42" s="979"/>
      <c r="AT42" s="977"/>
      <c r="AV42" s="300"/>
      <c r="AW42" s="300"/>
      <c r="AX42" s="323">
        <v>0.6875</v>
      </c>
      <c r="AY42" s="292"/>
      <c r="AZ42" s="292"/>
    </row>
    <row r="43" spans="1:52" x14ac:dyDescent="0.2">
      <c r="A43" s="318">
        <v>0.69791666666666663</v>
      </c>
      <c r="B43" s="335"/>
      <c r="C43" s="329"/>
      <c r="D43" s="329"/>
      <c r="E43" s="329"/>
      <c r="F43" s="329"/>
      <c r="G43" s="554"/>
      <c r="H43" s="556"/>
      <c r="I43" s="302"/>
      <c r="J43" s="302"/>
      <c r="K43" s="560"/>
      <c r="L43" s="318"/>
      <c r="M43" s="294"/>
      <c r="N43" s="300"/>
      <c r="O43" s="339"/>
      <c r="P43" s="300"/>
      <c r="Q43" s="300"/>
      <c r="R43" s="319"/>
      <c r="S43" s="498"/>
      <c r="T43" s="323">
        <v>0.69791666666666663</v>
      </c>
      <c r="U43" s="299"/>
      <c r="V43" s="299"/>
      <c r="W43" s="299"/>
      <c r="X43" s="299"/>
      <c r="Y43" s="299"/>
      <c r="Z43" s="299"/>
      <c r="AA43" s="299"/>
      <c r="AB43" s="338"/>
      <c r="AC43" s="498"/>
      <c r="AD43" s="323">
        <v>0.69791666666666663</v>
      </c>
      <c r="AE43" s="333"/>
      <c r="AF43" s="490"/>
      <c r="AG43" s="490"/>
      <c r="AH43" s="309"/>
      <c r="AI43" s="391"/>
      <c r="AJ43" s="391"/>
      <c r="AK43" s="492"/>
      <c r="AL43" s="498"/>
      <c r="AM43" s="323">
        <v>0.69791666666666663</v>
      </c>
      <c r="AN43" s="569"/>
      <c r="AO43" s="569"/>
      <c r="AP43" s="569"/>
      <c r="AQ43" s="808"/>
      <c r="AR43" s="977"/>
      <c r="AS43" s="809"/>
      <c r="AT43" s="977"/>
      <c r="AU43" s="809"/>
      <c r="AV43" s="300"/>
      <c r="AW43" s="300"/>
      <c r="AX43" s="323">
        <v>0.69791666666666663</v>
      </c>
      <c r="AY43" s="292"/>
      <c r="AZ43" s="292"/>
    </row>
    <row r="44" spans="1:52" x14ac:dyDescent="0.2">
      <c r="A44" s="323">
        <v>0.70833333333333337</v>
      </c>
      <c r="B44" s="335"/>
      <c r="C44" s="329"/>
      <c r="D44" s="329"/>
      <c r="E44" s="329"/>
      <c r="F44" s="899"/>
      <c r="G44" s="554"/>
      <c r="H44" s="556"/>
      <c r="I44" s="302"/>
      <c r="J44" s="302"/>
      <c r="K44" s="560"/>
      <c r="L44" s="318"/>
      <c r="M44" s="294"/>
      <c r="N44" s="300"/>
      <c r="O44" s="350"/>
      <c r="P44" s="300"/>
      <c r="Q44" s="300"/>
      <c r="R44" s="319"/>
      <c r="S44" s="501"/>
      <c r="T44" s="323">
        <v>0.70833333333333337</v>
      </c>
      <c r="U44" s="299"/>
      <c r="V44" s="299"/>
      <c r="W44" s="299"/>
      <c r="X44" s="299"/>
      <c r="Y44" s="299"/>
      <c r="Z44" s="299"/>
      <c r="AA44" s="363"/>
      <c r="AB44" s="338"/>
      <c r="AC44" s="501"/>
      <c r="AD44" s="323">
        <v>0.70833333333333337</v>
      </c>
      <c r="AE44" s="297"/>
      <c r="AF44" s="309"/>
      <c r="AG44" s="309"/>
      <c r="AH44" s="309"/>
      <c r="AI44" s="391"/>
      <c r="AJ44" s="391"/>
      <c r="AK44" s="492"/>
      <c r="AL44" s="501"/>
      <c r="AM44" s="323">
        <v>0.70833333333333337</v>
      </c>
      <c r="AN44" s="315"/>
      <c r="AO44" s="315"/>
      <c r="AP44" s="315"/>
      <c r="AQ44" s="808"/>
      <c r="AR44" s="977"/>
      <c r="AS44" s="777"/>
      <c r="AT44" s="977"/>
      <c r="AU44" s="777"/>
      <c r="AV44" s="313"/>
      <c r="AW44" s="292"/>
      <c r="AX44" s="323">
        <v>0.70833333333333337</v>
      </c>
      <c r="AY44" s="292"/>
      <c r="AZ44" s="292"/>
    </row>
    <row r="45" spans="1:52" x14ac:dyDescent="0.2">
      <c r="A45" s="323">
        <v>0.71875</v>
      </c>
      <c r="B45" s="346"/>
      <c r="C45" s="494"/>
      <c r="D45" s="494"/>
      <c r="E45" s="494"/>
      <c r="F45" s="556"/>
      <c r="G45" s="554"/>
      <c r="H45" s="556"/>
      <c r="I45" s="302"/>
      <c r="J45" s="302"/>
      <c r="K45" s="560"/>
      <c r="L45" s="318"/>
      <c r="M45" s="294"/>
      <c r="N45" s="300"/>
      <c r="O45" s="300"/>
      <c r="P45" s="300"/>
      <c r="Q45" s="300"/>
      <c r="R45" s="319"/>
      <c r="S45" s="980" t="s">
        <v>671</v>
      </c>
      <c r="T45" s="323">
        <v>0.71875</v>
      </c>
      <c r="U45" s="299"/>
      <c r="V45" s="299"/>
      <c r="W45" s="299"/>
      <c r="X45" s="299"/>
      <c r="Y45" s="299"/>
      <c r="Z45" s="299"/>
      <c r="AA45" s="363"/>
      <c r="AB45" s="338"/>
      <c r="AC45" s="501"/>
      <c r="AD45" s="323">
        <v>0.71875</v>
      </c>
      <c r="AE45" s="297"/>
      <c r="AF45" s="309"/>
      <c r="AG45" s="309"/>
      <c r="AH45" s="309"/>
      <c r="AI45" s="391"/>
      <c r="AJ45" s="391"/>
      <c r="AK45" s="492"/>
      <c r="AL45" s="501"/>
      <c r="AM45" s="323">
        <v>0.71875</v>
      </c>
      <c r="AN45" s="315"/>
      <c r="AO45" s="315"/>
      <c r="AP45" s="315"/>
      <c r="AQ45" s="808"/>
      <c r="AR45" s="977"/>
      <c r="AS45" s="778"/>
      <c r="AT45" s="977"/>
      <c r="AU45" s="778"/>
      <c r="AV45" s="292"/>
      <c r="AW45" s="292"/>
      <c r="AX45" s="323">
        <v>0.71875</v>
      </c>
      <c r="AY45" s="292"/>
      <c r="AZ45" s="292"/>
    </row>
    <row r="46" spans="1:52" x14ac:dyDescent="0.2">
      <c r="A46" s="323">
        <v>0.72916666666666663</v>
      </c>
      <c r="B46" s="346"/>
      <c r="C46" s="494"/>
      <c r="D46" s="494"/>
      <c r="E46" s="494"/>
      <c r="F46" s="556"/>
      <c r="G46" s="554"/>
      <c r="H46" s="556"/>
      <c r="I46" s="302"/>
      <c r="J46" s="302"/>
      <c r="K46" s="560"/>
      <c r="L46" s="318"/>
      <c r="M46" s="294"/>
      <c r="N46" s="300"/>
      <c r="O46" s="300"/>
      <c r="P46" s="300"/>
      <c r="Q46" s="300"/>
      <c r="R46" s="319"/>
      <c r="S46" s="980"/>
      <c r="T46" s="323">
        <v>0.72916666666666663</v>
      </c>
      <c r="U46" s="299"/>
      <c r="V46" s="299"/>
      <c r="W46" s="299"/>
      <c r="X46" s="299"/>
      <c r="Y46" s="299"/>
      <c r="Z46" s="299"/>
      <c r="AA46" s="363"/>
      <c r="AB46" s="348"/>
      <c r="AC46" s="501"/>
      <c r="AD46" s="323">
        <v>0.72916666666666663</v>
      </c>
      <c r="AE46" s="297"/>
      <c r="AF46" s="309"/>
      <c r="AG46" s="309"/>
      <c r="AH46" s="309"/>
      <c r="AI46" s="391"/>
      <c r="AJ46" s="391"/>
      <c r="AK46" s="492"/>
      <c r="AL46" s="501"/>
      <c r="AM46" s="323">
        <v>0.72916666666666663</v>
      </c>
      <c r="AN46" s="52"/>
      <c r="AO46" s="52"/>
      <c r="AP46" s="52"/>
      <c r="AQ46" s="808"/>
      <c r="AR46" s="978"/>
      <c r="AS46" s="778"/>
      <c r="AT46" s="978"/>
      <c r="AU46" s="987" t="s">
        <v>671</v>
      </c>
      <c r="AV46" s="292"/>
      <c r="AW46" s="292"/>
      <c r="AX46" s="323">
        <v>0.72916666666666663</v>
      </c>
      <c r="AY46" s="292"/>
      <c r="AZ46" s="292"/>
    </row>
    <row r="47" spans="1:52" x14ac:dyDescent="0.2">
      <c r="A47" s="323">
        <v>0.73958333333333337</v>
      </c>
      <c r="B47" s="294"/>
      <c r="C47" s="300"/>
      <c r="D47" s="300"/>
      <c r="E47" s="300"/>
      <c r="F47" s="556"/>
      <c r="G47" s="554"/>
      <c r="H47" s="556"/>
      <c r="I47" s="302"/>
      <c r="J47" s="302"/>
      <c r="K47" s="560"/>
      <c r="L47" s="318"/>
      <c r="M47" s="294"/>
      <c r="N47" s="300"/>
      <c r="O47" s="300"/>
      <c r="P47" s="300"/>
      <c r="Q47" s="300"/>
      <c r="R47" s="319"/>
      <c r="S47" s="980"/>
      <c r="T47" s="323">
        <v>0.73958333333333337</v>
      </c>
      <c r="U47" s="299"/>
      <c r="V47" s="299"/>
      <c r="W47" s="299"/>
      <c r="X47" s="299"/>
      <c r="Y47" s="299"/>
      <c r="Z47" s="299"/>
      <c r="AA47" s="299"/>
      <c r="AB47" s="299"/>
      <c r="AC47" s="980" t="s">
        <v>671</v>
      </c>
      <c r="AD47" s="323">
        <v>0.73958333333333337</v>
      </c>
      <c r="AE47" s="297"/>
      <c r="AF47" s="309"/>
      <c r="AG47" s="309"/>
      <c r="AH47" s="309"/>
      <c r="AI47" s="391"/>
      <c r="AJ47" s="391"/>
      <c r="AK47" s="492"/>
      <c r="AL47" s="980" t="s">
        <v>671</v>
      </c>
      <c r="AM47" s="323">
        <v>0.73958333333333337</v>
      </c>
      <c r="AN47" s="52"/>
      <c r="AO47" s="52"/>
      <c r="AP47" s="52"/>
      <c r="AQ47" s="808"/>
      <c r="AR47" s="852"/>
      <c r="AS47" s="982" t="s">
        <v>671</v>
      </c>
      <c r="AT47" s="52"/>
      <c r="AU47" s="987"/>
      <c r="AV47" s="300"/>
      <c r="AW47" s="300"/>
      <c r="AX47" s="323">
        <v>0.73958333333333337</v>
      </c>
      <c r="AY47" s="300"/>
      <c r="AZ47" s="300"/>
    </row>
    <row r="48" spans="1:52" x14ac:dyDescent="0.2">
      <c r="A48" s="323">
        <v>0.75</v>
      </c>
      <c r="B48" s="295"/>
      <c r="C48" s="292"/>
      <c r="D48" s="292"/>
      <c r="E48" s="292"/>
      <c r="F48" s="343"/>
      <c r="G48" s="557"/>
      <c r="H48" s="343"/>
      <c r="I48" s="302"/>
      <c r="J48" s="302"/>
      <c r="K48" s="563"/>
      <c r="L48" s="323"/>
      <c r="M48" s="294"/>
      <c r="N48" s="300"/>
      <c r="O48" s="300"/>
      <c r="P48" s="300"/>
      <c r="Q48" s="300"/>
      <c r="R48" s="319"/>
      <c r="S48" s="980"/>
      <c r="T48" s="323">
        <v>0.75</v>
      </c>
      <c r="U48" s="299"/>
      <c r="V48" s="299"/>
      <c r="W48" s="299"/>
      <c r="X48" s="299"/>
      <c r="Y48" s="299"/>
      <c r="Z48" s="299"/>
      <c r="AA48" s="564"/>
      <c r="AB48" s="299"/>
      <c r="AC48" s="980"/>
      <c r="AD48" s="323">
        <v>0.75</v>
      </c>
      <c r="AE48" s="297"/>
      <c r="AF48" s="309"/>
      <c r="AG48" s="309"/>
      <c r="AH48" s="309"/>
      <c r="AI48" s="391"/>
      <c r="AJ48" s="391"/>
      <c r="AK48" s="492"/>
      <c r="AL48" s="980"/>
      <c r="AM48" s="323">
        <v>0.75</v>
      </c>
      <c r="AN48" s="52"/>
      <c r="AO48" s="52"/>
      <c r="AP48" s="52"/>
      <c r="AQ48" s="808"/>
      <c r="AR48" s="852"/>
      <c r="AS48" s="982"/>
      <c r="AT48" s="52"/>
      <c r="AU48" s="987"/>
      <c r="AV48" s="300"/>
      <c r="AW48" s="300"/>
      <c r="AX48" s="323">
        <v>0.75</v>
      </c>
      <c r="AY48" s="300"/>
      <c r="AZ48" s="300"/>
    </row>
    <row r="49" spans="1:52" x14ac:dyDescent="0.2">
      <c r="A49" s="323">
        <v>0.76041666666666663</v>
      </c>
      <c r="B49" s="294"/>
      <c r="C49" s="300"/>
      <c r="D49" s="300"/>
      <c r="E49" s="300"/>
      <c r="F49" s="343"/>
      <c r="G49" s="343"/>
      <c r="H49" s="343"/>
      <c r="I49" s="343"/>
      <c r="J49" s="343"/>
      <c r="K49" s="563"/>
      <c r="L49" s="323"/>
      <c r="M49" s="294"/>
      <c r="N49" s="300"/>
      <c r="O49" s="300"/>
      <c r="P49" s="300"/>
      <c r="Q49" s="300"/>
      <c r="R49" s="319"/>
      <c r="S49" s="980"/>
      <c r="T49" s="323">
        <v>0.76041666666666663</v>
      </c>
      <c r="U49" s="297"/>
      <c r="V49" s="297"/>
      <c r="W49" s="299"/>
      <c r="X49" s="299"/>
      <c r="Y49" s="299"/>
      <c r="Z49" s="299"/>
      <c r="AA49" s="564"/>
      <c r="AB49" s="299"/>
      <c r="AC49" s="980"/>
      <c r="AD49" s="323">
        <v>0.76041666666666663</v>
      </c>
      <c r="AE49" s="297"/>
      <c r="AF49" s="309"/>
      <c r="AG49" s="309"/>
      <c r="AH49" s="309"/>
      <c r="AI49" s="391"/>
      <c r="AJ49" s="391"/>
      <c r="AK49" s="492"/>
      <c r="AL49" s="980"/>
      <c r="AM49" s="323">
        <v>0.76041666666666663</v>
      </c>
      <c r="AN49" s="52"/>
      <c r="AO49" s="52"/>
      <c r="AP49" s="52"/>
      <c r="AQ49" s="808"/>
      <c r="AR49" s="852"/>
      <c r="AS49" s="982"/>
      <c r="AT49" s="52"/>
      <c r="AU49" s="987"/>
      <c r="AV49" s="300"/>
      <c r="AW49" s="300"/>
      <c r="AX49" s="323">
        <v>0.76041666666666663</v>
      </c>
      <c r="AY49" s="300"/>
      <c r="AZ49" s="300"/>
    </row>
    <row r="50" spans="1:52" x14ac:dyDescent="0.2">
      <c r="A50" s="323">
        <v>0.77083333333333337</v>
      </c>
      <c r="B50" s="295"/>
      <c r="C50" s="292"/>
      <c r="D50" s="292"/>
      <c r="E50" s="292"/>
      <c r="F50" s="343"/>
      <c r="G50" s="343"/>
      <c r="H50" s="343"/>
      <c r="I50" s="343"/>
      <c r="J50" s="343"/>
      <c r="K50" s="563"/>
      <c r="L50" s="323"/>
      <c r="M50" s="294"/>
      <c r="N50" s="300"/>
      <c r="O50" s="300"/>
      <c r="P50" s="300"/>
      <c r="Q50" s="300"/>
      <c r="R50" s="319"/>
      <c r="S50" s="980"/>
      <c r="T50" s="323">
        <v>0.77083333333333337</v>
      </c>
      <c r="U50" s="297"/>
      <c r="V50" s="297"/>
      <c r="W50" s="299"/>
      <c r="X50" s="299"/>
      <c r="Y50" s="299"/>
      <c r="Z50" s="299"/>
      <c r="AA50" s="564"/>
      <c r="AB50" s="299"/>
      <c r="AC50" s="980"/>
      <c r="AD50" s="323">
        <v>0.77083333333333337</v>
      </c>
      <c r="AE50" s="297"/>
      <c r="AF50" s="309"/>
      <c r="AG50" s="309"/>
      <c r="AH50" s="309"/>
      <c r="AI50" s="391"/>
      <c r="AJ50" s="391"/>
      <c r="AK50" s="492"/>
      <c r="AL50" s="980"/>
      <c r="AM50" s="323">
        <v>0.77083333333333337</v>
      </c>
      <c r="AN50" s="52"/>
      <c r="AO50" s="52"/>
      <c r="AP50" s="52"/>
      <c r="AQ50" s="808"/>
      <c r="AR50" s="852"/>
      <c r="AS50" s="982"/>
      <c r="AT50" s="52"/>
      <c r="AU50" s="987"/>
      <c r="AV50" s="300"/>
      <c r="AW50" s="300"/>
      <c r="AX50" s="323">
        <v>0.77083333333333337</v>
      </c>
      <c r="AY50" s="300"/>
      <c r="AZ50" s="300"/>
    </row>
    <row r="51" spans="1:52" x14ac:dyDescent="0.2">
      <c r="A51" s="323">
        <v>0.78125</v>
      </c>
      <c r="B51" s="295"/>
      <c r="C51" s="292"/>
      <c r="D51" s="292"/>
      <c r="E51" s="292"/>
      <c r="F51" s="343"/>
      <c r="G51" s="343"/>
      <c r="H51" s="343"/>
      <c r="I51" s="343"/>
      <c r="J51" s="343"/>
      <c r="K51" s="322"/>
      <c r="L51" s="323"/>
      <c r="M51" s="294"/>
      <c r="N51" s="300"/>
      <c r="O51" s="300"/>
      <c r="P51" s="300"/>
      <c r="Q51" s="300"/>
      <c r="R51" s="319"/>
      <c r="S51" s="980"/>
      <c r="T51" s="323">
        <v>0.78125</v>
      </c>
      <c r="U51" s="297"/>
      <c r="V51" s="297"/>
      <c r="W51" s="299"/>
      <c r="X51" s="299"/>
      <c r="Y51" s="299"/>
      <c r="Z51" s="299"/>
      <c r="AA51" s="564"/>
      <c r="AB51" s="299"/>
      <c r="AC51" s="980"/>
      <c r="AD51" s="323">
        <v>0.78125</v>
      </c>
      <c r="AE51" s="297"/>
      <c r="AF51" s="299"/>
      <c r="AG51" s="299"/>
      <c r="AH51" s="299"/>
      <c r="AI51" s="299"/>
      <c r="AJ51" s="299"/>
      <c r="AK51" s="319"/>
      <c r="AL51" s="980"/>
      <c r="AM51" s="323">
        <v>0.78125</v>
      </c>
      <c r="AN51" s="52"/>
      <c r="AO51" s="52"/>
      <c r="AP51" s="52"/>
      <c r="AQ51" s="808"/>
      <c r="AR51" s="854"/>
      <c r="AS51" s="982"/>
      <c r="AT51" s="52"/>
      <c r="AU51" s="987"/>
      <c r="AV51" s="300"/>
      <c r="AW51" s="300"/>
      <c r="AX51" s="323">
        <v>0.78125</v>
      </c>
      <c r="AY51" s="300"/>
      <c r="AZ51" s="300"/>
    </row>
    <row r="52" spans="1:52" x14ac:dyDescent="0.2">
      <c r="A52" s="323">
        <v>0.79166666666666663</v>
      </c>
      <c r="B52" s="502"/>
      <c r="C52" s="503"/>
      <c r="D52" s="503"/>
      <c r="E52" s="503"/>
      <c r="F52" s="561"/>
      <c r="G52" s="561"/>
      <c r="H52" s="561"/>
      <c r="I52" s="561"/>
      <c r="J52" s="561"/>
      <c r="K52" s="562"/>
      <c r="L52" s="323"/>
      <c r="M52" s="352"/>
      <c r="N52" s="351"/>
      <c r="O52" s="351"/>
      <c r="P52" s="351"/>
      <c r="Q52" s="351"/>
      <c r="R52" s="353"/>
      <c r="S52" s="981"/>
      <c r="T52" s="504">
        <v>0.79166666666666663</v>
      </c>
      <c r="U52" s="505"/>
      <c r="V52" s="505"/>
      <c r="W52" s="351"/>
      <c r="X52" s="351"/>
      <c r="Y52" s="351"/>
      <c r="Z52" s="351"/>
      <c r="AA52" s="506"/>
      <c r="AB52" s="351"/>
      <c r="AC52" s="981"/>
      <c r="AD52" s="504">
        <v>0.79166666666666663</v>
      </c>
      <c r="AE52" s="505"/>
      <c r="AF52" s="351"/>
      <c r="AG52" s="351"/>
      <c r="AH52" s="351"/>
      <c r="AI52" s="351"/>
      <c r="AJ52" s="351"/>
      <c r="AK52" s="353"/>
      <c r="AL52" s="981"/>
      <c r="AM52" s="504">
        <v>0.79166666666666663</v>
      </c>
      <c r="AN52" s="4"/>
      <c r="AO52" s="4"/>
      <c r="AP52" s="4"/>
      <c r="AQ52" s="810"/>
      <c r="AR52" s="855"/>
      <c r="AS52" s="983"/>
      <c r="AT52" s="4"/>
      <c r="AU52" s="892"/>
      <c r="AV52" s="351"/>
      <c r="AW52" s="351"/>
      <c r="AX52" s="504">
        <v>0.79166666666666663</v>
      </c>
      <c r="AY52" s="300"/>
      <c r="AZ52" s="300"/>
    </row>
    <row r="53" spans="1:52" x14ac:dyDescent="0.2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S53" s="162"/>
      <c r="AT53" s="162"/>
      <c r="AU53" s="892"/>
      <c r="AV53" s="162"/>
      <c r="AW53" s="162"/>
      <c r="AX53" s="162"/>
      <c r="AY53" s="162"/>
      <c r="AZ53" s="162"/>
    </row>
    <row r="54" spans="1:52" ht="16" x14ac:dyDescent="0.2"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619"/>
      <c r="AF54" s="619"/>
      <c r="AG54" s="619"/>
      <c r="AH54" s="620"/>
      <c r="AI54" s="212"/>
      <c r="AJ54" s="212"/>
      <c r="AK54" s="212"/>
      <c r="AL54" s="212"/>
      <c r="AM54" s="212"/>
      <c r="AN54" s="622"/>
      <c r="AO54" s="620"/>
      <c r="AP54" s="620"/>
      <c r="AQ54" s="620"/>
      <c r="AS54" s="212"/>
      <c r="AT54" s="212"/>
      <c r="AU54" s="892"/>
    </row>
    <row r="55" spans="1:52" ht="16" x14ac:dyDescent="0.2">
      <c r="S55" s="212"/>
      <c r="T55" s="212"/>
      <c r="U55" s="621"/>
      <c r="V55" s="621"/>
      <c r="W55" s="623"/>
      <c r="X55" s="623"/>
      <c r="Y55" s="623"/>
      <c r="Z55" s="623"/>
      <c r="AA55" s="623"/>
      <c r="AB55" s="623"/>
      <c r="AC55" s="212"/>
      <c r="AD55" s="212"/>
      <c r="AE55" s="326"/>
      <c r="AF55" s="569"/>
      <c r="AG55" s="569"/>
      <c r="AH55" s="569"/>
      <c r="AI55" s="212"/>
      <c r="AJ55" s="212"/>
      <c r="AK55" s="212"/>
      <c r="AL55" s="212"/>
      <c r="AM55" s="212"/>
      <c r="AN55" s="569"/>
      <c r="AO55" s="569"/>
      <c r="AP55" s="569"/>
      <c r="AQ55" s="569"/>
      <c r="AS55" s="212"/>
      <c r="AT55" s="621"/>
      <c r="AU55" s="892"/>
    </row>
    <row r="56" spans="1:52" x14ac:dyDescent="0.2">
      <c r="S56" s="212"/>
      <c r="T56" s="212"/>
      <c r="U56" s="326"/>
      <c r="V56" s="326"/>
      <c r="W56" s="312"/>
      <c r="X56" s="312"/>
      <c r="Y56" s="558"/>
      <c r="Z56" s="558"/>
      <c r="AA56" s="558"/>
      <c r="AB56" s="312"/>
      <c r="AC56" s="212"/>
      <c r="AD56" s="212"/>
      <c r="AE56" s="326"/>
      <c r="AF56" s="315"/>
      <c r="AG56" s="315"/>
      <c r="AH56" s="315"/>
      <c r="AI56" s="212"/>
      <c r="AJ56" s="212"/>
      <c r="AK56" s="212"/>
      <c r="AL56" s="212"/>
      <c r="AM56" s="212"/>
      <c r="AN56" s="307"/>
      <c r="AO56" s="307"/>
      <c r="AP56" s="307"/>
      <c r="AQ56" s="307"/>
      <c r="AS56" s="212"/>
      <c r="AT56" s="326"/>
      <c r="AU56" s="892"/>
    </row>
    <row r="57" spans="1:52" x14ac:dyDescent="0.2">
      <c r="S57" s="212"/>
      <c r="T57" s="212"/>
      <c r="U57" s="569"/>
      <c r="V57" s="569"/>
      <c r="W57" s="312"/>
      <c r="X57" s="312"/>
      <c r="Y57" s="308"/>
      <c r="Z57" s="308"/>
      <c r="AA57" s="308"/>
      <c r="AB57" s="312"/>
      <c r="AC57" s="212"/>
      <c r="AD57" s="212"/>
      <c r="AE57" s="326"/>
      <c r="AF57" s="315"/>
      <c r="AG57" s="315"/>
      <c r="AH57" s="315"/>
      <c r="AI57" s="212"/>
      <c r="AJ57" s="212"/>
      <c r="AK57" s="212"/>
      <c r="AL57" s="212"/>
      <c r="AM57" s="212"/>
      <c r="AN57" s="307"/>
      <c r="AO57" s="307"/>
      <c r="AP57" s="307"/>
      <c r="AQ57" s="307"/>
      <c r="AS57" s="212"/>
      <c r="AT57" s="326"/>
      <c r="AU57" s="892"/>
    </row>
    <row r="58" spans="1:52" x14ac:dyDescent="0.2">
      <c r="S58" s="212"/>
      <c r="T58" s="212"/>
      <c r="U58" s="308"/>
      <c r="V58" s="308"/>
      <c r="W58" s="312"/>
      <c r="X58" s="312"/>
      <c r="Y58" s="308"/>
      <c r="Z58" s="308"/>
      <c r="AA58" s="308"/>
      <c r="AB58" s="312"/>
      <c r="AC58" s="212"/>
      <c r="AD58" s="212"/>
      <c r="AE58" s="326"/>
      <c r="AF58" s="315"/>
      <c r="AG58" s="315"/>
      <c r="AH58" s="315"/>
      <c r="AI58" s="212"/>
      <c r="AJ58" s="212"/>
      <c r="AK58" s="212"/>
      <c r="AL58" s="212"/>
      <c r="AM58" s="212"/>
      <c r="AN58" s="307"/>
      <c r="AO58" s="307"/>
      <c r="AP58" s="307"/>
      <c r="AQ58" s="307"/>
      <c r="AS58" s="212"/>
      <c r="AT58" s="326"/>
      <c r="AU58" s="892"/>
    </row>
    <row r="59" spans="1:52" x14ac:dyDescent="0.2">
      <c r="S59" s="212"/>
      <c r="T59" s="212"/>
      <c r="U59" s="308"/>
      <c r="V59" s="308"/>
      <c r="W59" s="312"/>
      <c r="X59" s="312"/>
      <c r="Y59" s="308"/>
      <c r="Z59" s="308"/>
      <c r="AA59" s="308"/>
      <c r="AB59" s="874"/>
      <c r="AC59" s="212"/>
      <c r="AD59" s="212"/>
      <c r="AE59" s="326"/>
      <c r="AF59" s="315"/>
      <c r="AG59" s="315"/>
      <c r="AH59" s="315"/>
      <c r="AI59" s="212"/>
      <c r="AJ59" s="212"/>
      <c r="AK59" s="212"/>
      <c r="AL59" s="212"/>
      <c r="AM59" s="212"/>
      <c r="AN59" s="307"/>
      <c r="AO59" s="307"/>
      <c r="AP59" s="307"/>
      <c r="AQ59" s="307"/>
      <c r="AS59" s="212"/>
      <c r="AT59" s="326"/>
      <c r="AU59" s="892"/>
    </row>
    <row r="60" spans="1:52" x14ac:dyDescent="0.2">
      <c r="S60" s="212"/>
      <c r="T60" s="212"/>
      <c r="U60" s="308"/>
      <c r="V60" s="308"/>
      <c r="W60" s="312"/>
      <c r="X60" s="312"/>
      <c r="Y60" s="308"/>
      <c r="Z60" s="308"/>
      <c r="AA60" s="308"/>
      <c r="AB60" s="874"/>
      <c r="AC60" s="212"/>
      <c r="AD60" s="212"/>
      <c r="AE60" s="326"/>
      <c r="AF60" s="315"/>
      <c r="AG60" s="315"/>
      <c r="AH60" s="315"/>
      <c r="AI60" s="212"/>
      <c r="AJ60" s="212"/>
      <c r="AK60" s="212"/>
      <c r="AL60" s="212"/>
      <c r="AM60" s="212"/>
      <c r="AN60" s="307"/>
      <c r="AO60" s="307"/>
      <c r="AP60" s="307"/>
      <c r="AQ60" s="307"/>
      <c r="AS60" s="212"/>
      <c r="AT60" s="326"/>
    </row>
    <row r="61" spans="1:52" x14ac:dyDescent="0.2">
      <c r="S61" s="212"/>
      <c r="T61" s="212"/>
      <c r="U61" s="308"/>
      <c r="V61" s="308"/>
      <c r="W61" s="312"/>
      <c r="X61" s="312"/>
      <c r="Y61" s="308"/>
      <c r="Z61" s="308"/>
      <c r="AA61" s="308"/>
      <c r="AB61" s="874"/>
      <c r="AC61" s="212"/>
      <c r="AD61" s="212"/>
      <c r="AE61" s="326"/>
      <c r="AF61" s="315"/>
      <c r="AG61" s="315"/>
      <c r="AH61" s="315"/>
      <c r="AI61" s="212"/>
      <c r="AJ61" s="212"/>
      <c r="AK61" s="212"/>
      <c r="AL61" s="212"/>
      <c r="AM61" s="212"/>
      <c r="AN61" s="307"/>
      <c r="AO61" s="307"/>
      <c r="AP61" s="307"/>
      <c r="AQ61" s="307"/>
      <c r="AS61" s="212"/>
      <c r="AT61" s="326"/>
    </row>
    <row r="62" spans="1:52" x14ac:dyDescent="0.2">
      <c r="S62" s="212"/>
      <c r="T62" s="212"/>
      <c r="U62" s="308"/>
      <c r="V62" s="308"/>
      <c r="W62" s="308"/>
      <c r="X62" s="312"/>
      <c r="Y62" s="308"/>
      <c r="Z62" s="308"/>
      <c r="AA62" s="308"/>
      <c r="AB62" s="874"/>
      <c r="AC62" s="212"/>
      <c r="AD62" s="212"/>
      <c r="AE62" s="326"/>
      <c r="AF62" s="315"/>
      <c r="AG62" s="315"/>
      <c r="AH62" s="315"/>
      <c r="AI62" s="212"/>
      <c r="AJ62" s="212"/>
      <c r="AK62" s="212"/>
      <c r="AL62" s="212"/>
      <c r="AM62" s="212"/>
      <c r="AN62" s="307"/>
      <c r="AO62" s="307"/>
      <c r="AP62" s="307"/>
      <c r="AQ62" s="307"/>
      <c r="AS62" s="212"/>
      <c r="AT62" s="326"/>
    </row>
    <row r="63" spans="1:52" x14ac:dyDescent="0.2">
      <c r="S63" s="212"/>
      <c r="T63" s="212"/>
      <c r="U63" s="308"/>
      <c r="V63" s="308"/>
      <c r="W63" s="308"/>
      <c r="X63" s="312"/>
      <c r="Y63" s="308"/>
      <c r="Z63" s="308"/>
      <c r="AA63" s="308"/>
      <c r="AB63" s="874"/>
      <c r="AC63" s="212"/>
      <c r="AD63" s="212"/>
      <c r="AE63" s="326"/>
      <c r="AF63" s="315"/>
      <c r="AG63" s="315"/>
      <c r="AH63" s="315"/>
      <c r="AI63" s="212"/>
      <c r="AJ63" s="212"/>
      <c r="AK63" s="212"/>
      <c r="AL63" s="212"/>
      <c r="AM63" s="212"/>
      <c r="AN63" s="307"/>
      <c r="AO63" s="307"/>
      <c r="AP63" s="307"/>
      <c r="AQ63" s="307"/>
      <c r="AS63" s="212"/>
      <c r="AT63" s="326"/>
    </row>
    <row r="64" spans="1:52" x14ac:dyDescent="0.2">
      <c r="S64" s="212"/>
      <c r="T64" s="212"/>
      <c r="U64" s="308"/>
      <c r="V64" s="308"/>
      <c r="W64" s="308"/>
      <c r="X64" s="312"/>
      <c r="Y64" s="308"/>
      <c r="Z64" s="308"/>
      <c r="AA64" s="308"/>
      <c r="AB64" s="874"/>
      <c r="AC64" s="212"/>
      <c r="AD64" s="212"/>
      <c r="AE64" s="326"/>
      <c r="AF64" s="315"/>
      <c r="AG64" s="315"/>
      <c r="AH64" s="315"/>
      <c r="AI64" s="212"/>
      <c r="AJ64" s="212"/>
      <c r="AK64" s="212"/>
      <c r="AL64" s="212"/>
      <c r="AM64" s="212"/>
      <c r="AN64" s="307"/>
      <c r="AO64" s="307"/>
      <c r="AP64" s="307"/>
      <c r="AQ64" s="307"/>
      <c r="AS64" s="212"/>
      <c r="AT64" s="326"/>
    </row>
    <row r="65" spans="19:46" x14ac:dyDescent="0.2">
      <c r="S65" s="212"/>
      <c r="T65" s="212"/>
      <c r="U65" s="308"/>
      <c r="V65" s="308"/>
      <c r="W65" s="308"/>
      <c r="X65" s="312"/>
      <c r="Y65" s="308"/>
      <c r="Z65" s="308"/>
      <c r="AA65" s="308"/>
      <c r="AB65" s="874"/>
      <c r="AC65" s="212"/>
      <c r="AD65" s="212"/>
      <c r="AE65" s="326"/>
      <c r="AF65" s="315"/>
      <c r="AG65" s="315"/>
      <c r="AH65" s="315"/>
      <c r="AI65" s="212"/>
      <c r="AJ65" s="212"/>
      <c r="AK65" s="212"/>
      <c r="AL65" s="212"/>
      <c r="AM65" s="212"/>
      <c r="AN65" s="307"/>
      <c r="AO65" s="307"/>
      <c r="AP65" s="307"/>
      <c r="AQ65" s="307"/>
      <c r="AS65" s="212"/>
      <c r="AT65" s="326"/>
    </row>
    <row r="66" spans="19:46" x14ac:dyDescent="0.2">
      <c r="S66" s="212"/>
      <c r="T66" s="212"/>
      <c r="U66" s="308"/>
      <c r="V66" s="308"/>
      <c r="W66" s="308"/>
      <c r="X66" s="312"/>
      <c r="Y66" s="308"/>
      <c r="Z66" s="308"/>
      <c r="AA66" s="308"/>
      <c r="AB66" s="874"/>
      <c r="AC66" s="212"/>
      <c r="AD66" s="212"/>
      <c r="AE66" s="326"/>
      <c r="AF66" s="315"/>
      <c r="AG66" s="315"/>
      <c r="AH66" s="315"/>
      <c r="AI66" s="212"/>
      <c r="AJ66" s="212"/>
      <c r="AK66" s="212"/>
      <c r="AL66" s="212"/>
      <c r="AM66" s="212"/>
      <c r="AN66" s="307"/>
      <c r="AO66" s="307"/>
      <c r="AP66" s="307"/>
      <c r="AQ66" s="307"/>
      <c r="AR66" s="212"/>
      <c r="AS66" s="212"/>
      <c r="AT66" s="326"/>
    </row>
    <row r="67" spans="19:46" x14ac:dyDescent="0.2">
      <c r="S67" s="212"/>
      <c r="T67" s="212"/>
      <c r="U67" s="308"/>
      <c r="V67" s="308"/>
      <c r="W67" s="308"/>
      <c r="X67" s="312"/>
      <c r="Y67" s="312"/>
      <c r="Z67" s="312"/>
      <c r="AA67" s="312"/>
      <c r="AB67" s="874"/>
      <c r="AC67" s="212"/>
      <c r="AD67" s="212"/>
      <c r="AE67" s="326"/>
      <c r="AF67" s="315"/>
      <c r="AG67" s="315"/>
      <c r="AH67" s="315"/>
      <c r="AI67" s="212"/>
      <c r="AJ67" s="212"/>
      <c r="AK67" s="212"/>
      <c r="AL67" s="212"/>
      <c r="AM67" s="212"/>
      <c r="AN67" s="307"/>
      <c r="AO67" s="307"/>
      <c r="AP67" s="307"/>
      <c r="AQ67" s="307"/>
      <c r="AR67" s="212"/>
      <c r="AS67" s="212"/>
      <c r="AT67" s="326"/>
    </row>
    <row r="68" spans="19:46" x14ac:dyDescent="0.2">
      <c r="S68" s="212"/>
      <c r="T68" s="212"/>
      <c r="U68" s="308"/>
      <c r="V68" s="308"/>
      <c r="W68" s="308"/>
      <c r="X68" s="312"/>
      <c r="Y68" s="312"/>
      <c r="Z68" s="312"/>
      <c r="AA68" s="312"/>
      <c r="AB68" s="874"/>
      <c r="AC68" s="212"/>
      <c r="AD68" s="212"/>
      <c r="AE68" s="326"/>
      <c r="AF68" s="315"/>
      <c r="AG68" s="315"/>
      <c r="AH68" s="315"/>
      <c r="AI68" s="212"/>
      <c r="AJ68" s="212"/>
      <c r="AK68" s="212"/>
      <c r="AL68" s="212"/>
      <c r="AM68" s="212"/>
      <c r="AN68" s="307"/>
      <c r="AO68" s="307"/>
      <c r="AP68" s="307"/>
      <c r="AQ68" s="307"/>
      <c r="AR68" s="212"/>
      <c r="AS68" s="212"/>
      <c r="AT68" s="326"/>
    </row>
    <row r="69" spans="19:46" x14ac:dyDescent="0.2">
      <c r="S69" s="212"/>
      <c r="T69" s="212"/>
      <c r="U69" s="308"/>
      <c r="V69" s="308"/>
      <c r="W69" s="308"/>
      <c r="X69" s="312"/>
      <c r="Y69" s="308"/>
      <c r="Z69" s="308"/>
      <c r="AA69" s="308"/>
      <c r="AB69" s="308"/>
      <c r="AC69" s="212"/>
      <c r="AD69" s="212"/>
      <c r="AE69" s="326"/>
      <c r="AF69" s="315"/>
      <c r="AG69" s="315"/>
      <c r="AH69" s="315"/>
      <c r="AI69" s="212"/>
      <c r="AJ69" s="212"/>
      <c r="AK69" s="212"/>
      <c r="AL69" s="212"/>
      <c r="AM69" s="212"/>
      <c r="AN69" s="307"/>
      <c r="AO69" s="307"/>
      <c r="AP69" s="307"/>
      <c r="AQ69" s="307"/>
      <c r="AR69" s="212"/>
      <c r="AS69" s="212"/>
      <c r="AT69" s="326"/>
    </row>
    <row r="70" spans="19:46" x14ac:dyDescent="0.2">
      <c r="S70" s="212"/>
      <c r="T70" s="212"/>
      <c r="U70" s="308"/>
      <c r="V70" s="308"/>
      <c r="W70" s="308"/>
      <c r="X70" s="312"/>
      <c r="Y70" s="308"/>
      <c r="Z70" s="308"/>
      <c r="AA70" s="308"/>
      <c r="AB70" s="308"/>
      <c r="AC70" s="212"/>
      <c r="AD70" s="212"/>
      <c r="AE70" s="326"/>
      <c r="AF70" s="315"/>
      <c r="AG70" s="315"/>
      <c r="AH70" s="315"/>
      <c r="AI70" s="212"/>
      <c r="AJ70" s="212"/>
      <c r="AK70" s="212"/>
      <c r="AL70" s="212"/>
      <c r="AM70" s="212"/>
      <c r="AN70" s="459"/>
      <c r="AO70" s="459"/>
      <c r="AP70" s="459"/>
      <c r="AQ70" s="459"/>
      <c r="AR70" s="212"/>
      <c r="AS70" s="212"/>
      <c r="AT70" s="326"/>
    </row>
    <row r="71" spans="19:46" x14ac:dyDescent="0.2">
      <c r="S71" s="212"/>
      <c r="T71" s="212"/>
      <c r="U71" s="308"/>
      <c r="V71" s="308"/>
      <c r="W71" s="308"/>
      <c r="X71" s="312"/>
      <c r="Y71" s="308"/>
      <c r="Z71" s="308"/>
      <c r="AA71" s="308"/>
      <c r="AB71" s="308"/>
      <c r="AC71" s="212"/>
      <c r="AD71" s="212"/>
      <c r="AE71" s="326"/>
      <c r="AF71" s="315"/>
      <c r="AG71" s="315"/>
      <c r="AH71" s="315"/>
      <c r="AI71" s="212"/>
      <c r="AJ71" s="212"/>
      <c r="AK71" s="212"/>
      <c r="AL71" s="212"/>
      <c r="AM71" s="212"/>
      <c r="AN71" s="459"/>
      <c r="AO71" s="459"/>
      <c r="AP71" s="459"/>
      <c r="AQ71" s="459"/>
      <c r="AR71" s="212"/>
      <c r="AS71" s="212"/>
      <c r="AT71" s="326"/>
    </row>
    <row r="72" spans="19:46" x14ac:dyDescent="0.2">
      <c r="S72" s="212"/>
      <c r="T72" s="212"/>
      <c r="U72" s="308"/>
      <c r="V72" s="308"/>
      <c r="W72" s="308"/>
      <c r="X72" s="312"/>
      <c r="Y72" s="308"/>
      <c r="Z72" s="308"/>
      <c r="AA72" s="308"/>
      <c r="AB72" s="312"/>
      <c r="AC72" s="212"/>
      <c r="AD72" s="212"/>
      <c r="AE72" s="326"/>
      <c r="AF72" s="315"/>
      <c r="AG72" s="312"/>
      <c r="AH72" s="312"/>
      <c r="AI72" s="212"/>
      <c r="AJ72" s="212"/>
      <c r="AK72" s="212"/>
      <c r="AL72" s="212"/>
      <c r="AM72" s="212"/>
      <c r="AN72" s="307"/>
      <c r="AO72" s="307"/>
      <c r="AP72" s="307"/>
      <c r="AQ72" s="307"/>
      <c r="AR72" s="212"/>
      <c r="AS72" s="212"/>
      <c r="AT72" s="326"/>
    </row>
    <row r="73" spans="19:46" x14ac:dyDescent="0.2">
      <c r="S73" s="212"/>
      <c r="T73" s="212"/>
      <c r="U73" s="308"/>
      <c r="V73" s="308"/>
      <c r="W73" s="308"/>
      <c r="X73" s="308"/>
      <c r="Y73" s="308"/>
      <c r="Z73" s="308"/>
      <c r="AA73" s="308"/>
      <c r="AB73" s="874"/>
      <c r="AC73" s="212"/>
      <c r="AD73" s="212"/>
      <c r="AE73" s="326"/>
      <c r="AF73" s="315"/>
      <c r="AG73" s="307"/>
      <c r="AH73" s="307"/>
      <c r="AI73" s="212"/>
      <c r="AJ73" s="212"/>
      <c r="AK73" s="212"/>
      <c r="AL73" s="212"/>
      <c r="AM73" s="212"/>
      <c r="AN73" s="307"/>
      <c r="AO73" s="307"/>
      <c r="AP73" s="307"/>
      <c r="AQ73" s="307"/>
      <c r="AR73" s="212"/>
      <c r="AS73" s="212"/>
      <c r="AT73" s="326"/>
    </row>
    <row r="74" spans="19:46" x14ac:dyDescent="0.2">
      <c r="S74" s="212"/>
      <c r="T74" s="212"/>
      <c r="U74" s="308"/>
      <c r="V74" s="308"/>
      <c r="W74" s="308"/>
      <c r="X74" s="364"/>
      <c r="Y74" s="308"/>
      <c r="Z74" s="308"/>
      <c r="AA74" s="308"/>
      <c r="AB74" s="874"/>
      <c r="AC74" s="212"/>
      <c r="AD74" s="212"/>
      <c r="AE74" s="326"/>
      <c r="AF74" s="315"/>
      <c r="AG74" s="307"/>
      <c r="AH74" s="307"/>
      <c r="AI74" s="212"/>
      <c r="AJ74" s="212"/>
      <c r="AK74" s="212"/>
      <c r="AL74" s="212"/>
      <c r="AM74" s="212"/>
      <c r="AN74" s="307"/>
      <c r="AO74" s="307"/>
      <c r="AP74" s="307"/>
      <c r="AQ74" s="307"/>
      <c r="AR74" s="212"/>
      <c r="AS74" s="212"/>
      <c r="AT74" s="326"/>
    </row>
    <row r="75" spans="19:46" x14ac:dyDescent="0.2">
      <c r="S75" s="212"/>
      <c r="T75" s="212"/>
      <c r="U75" s="308"/>
      <c r="V75" s="308"/>
      <c r="W75" s="308"/>
      <c r="X75" s="364"/>
      <c r="Y75" s="308"/>
      <c r="Z75" s="308"/>
      <c r="AA75" s="308"/>
      <c r="AB75" s="874"/>
      <c r="AC75" s="212"/>
      <c r="AD75" s="212"/>
      <c r="AE75" s="326"/>
      <c r="AF75" s="315"/>
      <c r="AG75" s="315"/>
      <c r="AH75" s="315"/>
      <c r="AI75" s="212"/>
      <c r="AJ75" s="212"/>
      <c r="AK75" s="212"/>
      <c r="AL75" s="212"/>
      <c r="AM75" s="212"/>
      <c r="AN75" s="307"/>
      <c r="AO75" s="307"/>
      <c r="AP75" s="307"/>
      <c r="AQ75" s="307"/>
      <c r="AR75" s="212"/>
      <c r="AS75" s="212"/>
      <c r="AT75" s="326"/>
    </row>
    <row r="76" spans="19:46" x14ac:dyDescent="0.2">
      <c r="S76" s="212"/>
      <c r="T76" s="212"/>
      <c r="U76" s="308"/>
      <c r="V76" s="308"/>
      <c r="W76" s="308"/>
      <c r="X76" s="364"/>
      <c r="Y76" s="308"/>
      <c r="Z76" s="308"/>
      <c r="AA76" s="308"/>
      <c r="AB76" s="874"/>
      <c r="AC76" s="212"/>
      <c r="AD76" s="212"/>
      <c r="AE76" s="326"/>
      <c r="AF76" s="315"/>
      <c r="AG76" s="315"/>
      <c r="AH76" s="315"/>
      <c r="AI76" s="212"/>
      <c r="AJ76" s="212"/>
      <c r="AK76" s="212"/>
      <c r="AL76" s="212"/>
      <c r="AM76" s="212"/>
      <c r="AN76" s="307"/>
      <c r="AO76" s="307"/>
      <c r="AP76" s="307"/>
      <c r="AQ76" s="307"/>
      <c r="AR76" s="212"/>
      <c r="AS76" s="212"/>
      <c r="AT76" s="326"/>
    </row>
    <row r="77" spans="19:46" x14ac:dyDescent="0.2">
      <c r="S77" s="212"/>
      <c r="T77" s="212"/>
      <c r="U77" s="308"/>
      <c r="V77" s="308"/>
      <c r="W77" s="308"/>
      <c r="X77" s="312"/>
      <c r="Y77" s="308"/>
      <c r="Z77" s="308"/>
      <c r="AA77" s="308"/>
      <c r="AB77" s="874"/>
      <c r="AC77" s="212"/>
      <c r="AD77" s="212"/>
      <c r="AE77" s="326"/>
      <c r="AF77" s="315"/>
      <c r="AG77" s="315"/>
      <c r="AH77" s="315"/>
      <c r="AI77" s="212"/>
      <c r="AJ77" s="212"/>
      <c r="AK77" s="212"/>
      <c r="AL77" s="212"/>
      <c r="AM77" s="212"/>
      <c r="AN77" s="307"/>
      <c r="AO77" s="307"/>
      <c r="AP77" s="307"/>
      <c r="AQ77" s="307"/>
      <c r="AR77" s="212"/>
      <c r="AS77" s="212"/>
      <c r="AT77" s="326"/>
    </row>
    <row r="78" spans="19:46" x14ac:dyDescent="0.2">
      <c r="S78" s="212"/>
      <c r="T78" s="212"/>
      <c r="U78" s="312"/>
      <c r="V78" s="312"/>
      <c r="W78" s="312"/>
      <c r="X78" s="312"/>
      <c r="Y78" s="308"/>
      <c r="Z78" s="308"/>
      <c r="AA78" s="308"/>
      <c r="AB78" s="874"/>
      <c r="AC78" s="212"/>
      <c r="AD78" s="212"/>
      <c r="AE78" s="326"/>
      <c r="AF78" s="315"/>
      <c r="AG78" s="315"/>
      <c r="AH78" s="315"/>
      <c r="AI78" s="212"/>
      <c r="AJ78" s="212"/>
      <c r="AK78" s="212"/>
      <c r="AL78" s="212"/>
      <c r="AM78" s="212"/>
      <c r="AN78" s="307"/>
      <c r="AO78" s="307"/>
      <c r="AP78" s="307"/>
      <c r="AQ78" s="307"/>
      <c r="AR78" s="212"/>
      <c r="AS78" s="212"/>
      <c r="AT78" s="326"/>
    </row>
    <row r="79" spans="19:46" x14ac:dyDescent="0.2">
      <c r="S79" s="212"/>
      <c r="T79" s="212"/>
      <c r="U79" s="312"/>
      <c r="V79" s="312"/>
      <c r="W79" s="312"/>
      <c r="X79" s="312"/>
      <c r="Y79" s="308"/>
      <c r="Z79" s="308"/>
      <c r="AA79" s="308"/>
      <c r="AB79" s="874"/>
      <c r="AC79" s="212"/>
      <c r="AD79" s="212"/>
      <c r="AE79" s="326"/>
      <c r="AF79" s="315"/>
      <c r="AG79" s="315"/>
      <c r="AH79" s="315"/>
      <c r="AI79" s="212"/>
      <c r="AJ79" s="212"/>
      <c r="AK79" s="212"/>
      <c r="AL79" s="212"/>
      <c r="AM79" s="212"/>
      <c r="AN79" s="307"/>
      <c r="AO79" s="307"/>
      <c r="AP79" s="307"/>
      <c r="AQ79" s="307"/>
      <c r="AR79" s="212"/>
      <c r="AS79" s="212"/>
      <c r="AT79" s="326"/>
    </row>
    <row r="80" spans="19:46" x14ac:dyDescent="0.2">
      <c r="S80" s="212"/>
      <c r="T80" s="212"/>
      <c r="U80" s="312"/>
      <c r="V80" s="312"/>
      <c r="W80" s="312"/>
      <c r="X80" s="312"/>
      <c r="Y80" s="308"/>
      <c r="Z80" s="308"/>
      <c r="AA80" s="308"/>
      <c r="AB80" s="874"/>
      <c r="AC80" s="212"/>
      <c r="AD80" s="212"/>
      <c r="AE80" s="326"/>
      <c r="AF80" s="315"/>
      <c r="AG80" s="315"/>
      <c r="AH80" s="315"/>
      <c r="AI80" s="212"/>
      <c r="AJ80" s="212"/>
      <c r="AK80" s="212"/>
      <c r="AL80" s="212"/>
      <c r="AM80" s="212"/>
      <c r="AN80" s="312"/>
      <c r="AO80" s="312"/>
      <c r="AP80" s="312"/>
      <c r="AQ80" s="312"/>
      <c r="AR80" s="212"/>
      <c r="AS80" s="212"/>
      <c r="AT80" s="326"/>
    </row>
    <row r="81" spans="19:46" x14ac:dyDescent="0.2">
      <c r="S81" s="212"/>
      <c r="T81" s="212"/>
      <c r="U81" s="312"/>
      <c r="V81" s="312"/>
      <c r="W81" s="312"/>
      <c r="X81" s="312"/>
      <c r="Y81" s="308"/>
      <c r="Z81" s="308"/>
      <c r="AA81" s="308"/>
      <c r="AB81" s="874"/>
      <c r="AC81" s="212"/>
      <c r="AD81" s="212"/>
      <c r="AE81" s="326"/>
      <c r="AF81" s="315"/>
      <c r="AG81" s="315"/>
      <c r="AH81" s="315"/>
      <c r="AI81" s="212"/>
      <c r="AJ81" s="212"/>
      <c r="AK81" s="212"/>
      <c r="AL81" s="212"/>
      <c r="AM81" s="212"/>
      <c r="AN81" s="312"/>
      <c r="AO81" s="312"/>
      <c r="AP81" s="312"/>
      <c r="AQ81" s="312"/>
      <c r="AR81" s="212"/>
      <c r="AS81" s="212"/>
      <c r="AT81" s="326"/>
    </row>
    <row r="82" spans="19:46" x14ac:dyDescent="0.2"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326"/>
      <c r="AF82" s="315"/>
      <c r="AG82" s="315"/>
      <c r="AH82" s="315"/>
      <c r="AI82" s="212"/>
      <c r="AJ82" s="212"/>
      <c r="AK82" s="212"/>
      <c r="AL82" s="212"/>
      <c r="AM82" s="212"/>
      <c r="AN82" s="307"/>
      <c r="AO82" s="307"/>
      <c r="AP82" s="307"/>
      <c r="AQ82" s="307"/>
      <c r="AR82" s="212"/>
      <c r="AS82" s="212"/>
      <c r="AT82" s="326"/>
    </row>
    <row r="83" spans="19:46" x14ac:dyDescent="0.2"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326"/>
      <c r="AF83" s="315"/>
      <c r="AG83" s="315"/>
      <c r="AH83" s="315"/>
      <c r="AI83" s="212"/>
      <c r="AJ83" s="212"/>
      <c r="AK83" s="212"/>
      <c r="AL83" s="212"/>
      <c r="AM83" s="212"/>
      <c r="AN83" s="307"/>
      <c r="AO83" s="307"/>
      <c r="AP83" s="307"/>
      <c r="AQ83" s="307"/>
      <c r="AR83" s="212"/>
      <c r="AS83" s="212"/>
      <c r="AT83" s="326"/>
    </row>
    <row r="84" spans="19:46" x14ac:dyDescent="0.2"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326"/>
      <c r="AF84" s="315"/>
      <c r="AG84" s="315"/>
      <c r="AH84" s="315"/>
      <c r="AI84" s="212"/>
      <c r="AJ84" s="212"/>
      <c r="AK84" s="212"/>
      <c r="AL84" s="212"/>
      <c r="AM84" s="212"/>
      <c r="AN84" s="307"/>
      <c r="AO84" s="307"/>
      <c r="AP84" s="307"/>
      <c r="AQ84" s="307"/>
      <c r="AR84" s="212"/>
      <c r="AS84" s="212"/>
      <c r="AT84" s="326"/>
    </row>
    <row r="85" spans="19:46" x14ac:dyDescent="0.2"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326"/>
      <c r="AF85" s="315"/>
      <c r="AG85" s="315"/>
      <c r="AH85" s="315"/>
      <c r="AI85" s="212"/>
      <c r="AJ85" s="212"/>
      <c r="AK85" s="212"/>
      <c r="AL85" s="212"/>
      <c r="AM85" s="212"/>
      <c r="AN85" s="307"/>
      <c r="AO85" s="307"/>
      <c r="AP85" s="307"/>
      <c r="AQ85" s="307"/>
      <c r="AR85" s="212"/>
      <c r="AS85" s="212"/>
      <c r="AT85" s="326"/>
    </row>
    <row r="86" spans="19:46" x14ac:dyDescent="0.2"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326"/>
      <c r="AF86" s="315"/>
      <c r="AG86" s="315"/>
      <c r="AH86" s="315"/>
      <c r="AI86" s="212"/>
      <c r="AJ86" s="212"/>
      <c r="AK86" s="212"/>
      <c r="AL86" s="212"/>
      <c r="AM86" s="212"/>
      <c r="AN86" s="307"/>
      <c r="AO86" s="307"/>
      <c r="AP86" s="307"/>
      <c r="AQ86" s="307"/>
      <c r="AR86" s="212"/>
      <c r="AS86" s="212"/>
      <c r="AT86" s="326"/>
    </row>
    <row r="87" spans="19:46" x14ac:dyDescent="0.2"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326"/>
      <c r="AF87" s="315"/>
      <c r="AG87" s="315"/>
      <c r="AH87" s="315"/>
      <c r="AI87" s="212"/>
      <c r="AJ87" s="212"/>
      <c r="AK87" s="212"/>
      <c r="AL87" s="212"/>
      <c r="AM87" s="212"/>
      <c r="AN87" s="307"/>
      <c r="AO87" s="307"/>
      <c r="AP87" s="307"/>
      <c r="AQ87" s="307"/>
      <c r="AR87" s="212"/>
      <c r="AS87" s="212"/>
      <c r="AT87" s="326"/>
    </row>
    <row r="88" spans="19:46" x14ac:dyDescent="0.2"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326"/>
      <c r="AF88" s="315"/>
      <c r="AG88" s="315"/>
      <c r="AH88" s="315"/>
      <c r="AI88" s="212"/>
      <c r="AJ88" s="212"/>
      <c r="AK88" s="212"/>
      <c r="AL88" s="212"/>
      <c r="AM88" s="212"/>
      <c r="AN88" s="307"/>
      <c r="AO88" s="307"/>
      <c r="AP88" s="307"/>
      <c r="AQ88" s="307"/>
      <c r="AR88" s="212"/>
      <c r="AS88" s="212"/>
      <c r="AT88" s="326"/>
    </row>
    <row r="89" spans="19:46" x14ac:dyDescent="0.2"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326"/>
      <c r="AF89" s="315"/>
      <c r="AG89" s="315"/>
      <c r="AH89" s="315"/>
      <c r="AI89" s="212"/>
      <c r="AJ89" s="212"/>
      <c r="AK89" s="212"/>
      <c r="AL89" s="212"/>
      <c r="AM89" s="212"/>
      <c r="AN89" s="307"/>
      <c r="AO89" s="307"/>
      <c r="AP89" s="307"/>
      <c r="AQ89" s="307"/>
      <c r="AR89" s="212"/>
      <c r="AS89" s="212"/>
      <c r="AT89" s="326"/>
    </row>
    <row r="90" spans="19:46" x14ac:dyDescent="0.2"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326"/>
      <c r="AF90" s="315"/>
      <c r="AG90" s="315"/>
      <c r="AH90" s="315"/>
      <c r="AI90" s="212"/>
      <c r="AJ90" s="212"/>
      <c r="AK90" s="212"/>
      <c r="AL90" s="212"/>
      <c r="AM90" s="212"/>
      <c r="AN90" s="307"/>
      <c r="AO90" s="307"/>
      <c r="AP90" s="307"/>
      <c r="AQ90" s="307"/>
      <c r="AR90" s="212"/>
      <c r="AS90" s="212"/>
      <c r="AT90" s="326"/>
    </row>
    <row r="91" spans="19:46" x14ac:dyDescent="0.2"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307"/>
      <c r="AO91" s="307"/>
      <c r="AP91" s="307"/>
      <c r="AQ91" s="307"/>
      <c r="AR91" s="212"/>
      <c r="AS91" s="212"/>
      <c r="AT91" s="326"/>
    </row>
    <row r="92" spans="19:46" x14ac:dyDescent="0.2"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307"/>
      <c r="AO92" s="307"/>
      <c r="AP92" s="307"/>
      <c r="AQ92" s="307"/>
      <c r="AR92" s="212"/>
      <c r="AS92" s="212"/>
      <c r="AT92" s="326"/>
    </row>
    <row r="93" spans="19:46" x14ac:dyDescent="0.2"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307"/>
      <c r="AO93" s="307"/>
      <c r="AP93" s="307"/>
      <c r="AQ93" s="307"/>
      <c r="AR93" s="212"/>
      <c r="AS93" s="212"/>
      <c r="AT93" s="326"/>
    </row>
    <row r="94" spans="19:46" x14ac:dyDescent="0.2"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312"/>
      <c r="AO94" s="312"/>
      <c r="AP94" s="312"/>
      <c r="AQ94" s="312"/>
      <c r="AR94" s="212"/>
      <c r="AS94" s="212"/>
      <c r="AT94" s="326"/>
    </row>
    <row r="95" spans="19:46" x14ac:dyDescent="0.2"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312"/>
      <c r="AO95" s="312"/>
      <c r="AP95" s="312"/>
      <c r="AQ95" s="312"/>
      <c r="AR95" s="212"/>
      <c r="AS95" s="212"/>
      <c r="AT95" s="326"/>
    </row>
    <row r="96" spans="19:46" x14ac:dyDescent="0.2"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312"/>
      <c r="AO96" s="312"/>
      <c r="AP96" s="312"/>
      <c r="AQ96" s="312"/>
      <c r="AR96" s="212"/>
      <c r="AS96" s="212"/>
      <c r="AT96" s="326"/>
    </row>
    <row r="97" spans="19:46" x14ac:dyDescent="0.2"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312"/>
      <c r="AO97" s="312"/>
      <c r="AP97" s="312"/>
      <c r="AQ97" s="312"/>
      <c r="AR97" s="212"/>
      <c r="AS97" s="212"/>
      <c r="AT97" s="326"/>
    </row>
    <row r="98" spans="19:46" x14ac:dyDescent="0.2"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312"/>
      <c r="AO98" s="312"/>
      <c r="AP98" s="312"/>
      <c r="AQ98" s="312"/>
      <c r="AR98" s="212"/>
      <c r="AS98" s="212"/>
      <c r="AT98" s="326"/>
    </row>
    <row r="99" spans="19:46" x14ac:dyDescent="0.2"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312"/>
      <c r="AO99" s="312"/>
      <c r="AP99" s="312"/>
      <c r="AQ99" s="312"/>
      <c r="AR99" s="212"/>
      <c r="AS99" s="212"/>
      <c r="AT99" s="326"/>
    </row>
    <row r="100" spans="19:46" x14ac:dyDescent="0.2"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312"/>
      <c r="AO100" s="312"/>
      <c r="AP100" s="312"/>
      <c r="AQ100" s="312"/>
      <c r="AR100" s="212"/>
      <c r="AS100" s="212"/>
      <c r="AT100" s="326"/>
    </row>
    <row r="101" spans="19:46" x14ac:dyDescent="0.2"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326"/>
    </row>
    <row r="102" spans="19:46" x14ac:dyDescent="0.2"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</row>
    <row r="103" spans="19:46" x14ac:dyDescent="0.2"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</row>
    <row r="104" spans="19:46" x14ac:dyDescent="0.2">
      <c r="AS104" s="212"/>
      <c r="AT104" s="212"/>
    </row>
  </sheetData>
  <mergeCells count="50">
    <mergeCell ref="AR7:AR18"/>
    <mergeCell ref="AU46:AU51"/>
    <mergeCell ref="AS34:AS36"/>
    <mergeCell ref="AT7:AT18"/>
    <mergeCell ref="AT22:AT29"/>
    <mergeCell ref="AR22:AR29"/>
    <mergeCell ref="AT34:AT46"/>
    <mergeCell ref="AC38:AC40"/>
    <mergeCell ref="AL38:AL40"/>
    <mergeCell ref="AS40:AS42"/>
    <mergeCell ref="S45:S52"/>
    <mergeCell ref="AC47:AC52"/>
    <mergeCell ref="AL47:AL52"/>
    <mergeCell ref="AS47:AS52"/>
    <mergeCell ref="M22:M33"/>
    <mergeCell ref="N22:N33"/>
    <mergeCell ref="O22:O33"/>
    <mergeCell ref="P23:P30"/>
    <mergeCell ref="Q23:Q30"/>
    <mergeCell ref="R23:R30"/>
    <mergeCell ref="S30:S31"/>
    <mergeCell ref="AC30:AC31"/>
    <mergeCell ref="AL18:AL20"/>
    <mergeCell ref="AU10:AU11"/>
    <mergeCell ref="AU22:AU23"/>
    <mergeCell ref="S10:S11"/>
    <mergeCell ref="AL30:AL31"/>
    <mergeCell ref="AC10:AC11"/>
    <mergeCell ref="AL10:AL11"/>
    <mergeCell ref="AE8:AE23"/>
    <mergeCell ref="S18:S20"/>
    <mergeCell ref="AC18:AC20"/>
    <mergeCell ref="AE27:AE42"/>
    <mergeCell ref="AR34:AR46"/>
    <mergeCell ref="S38:S40"/>
    <mergeCell ref="P8:P19"/>
    <mergeCell ref="Q8:Q19"/>
    <mergeCell ref="R8:R19"/>
    <mergeCell ref="M11:M18"/>
    <mergeCell ref="N11:N18"/>
    <mergeCell ref="O11:O18"/>
    <mergeCell ref="A1:R1"/>
    <mergeCell ref="AM5:AR5"/>
    <mergeCell ref="AV5:AX5"/>
    <mergeCell ref="A3:AZ3"/>
    <mergeCell ref="B5:F5"/>
    <mergeCell ref="G5:K5"/>
    <mergeCell ref="M5:R5"/>
    <mergeCell ref="T5:AB5"/>
    <mergeCell ref="AD5:AK5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52F9B-A9AB-0E45-BAD0-0DDE977860F4}">
  <sheetPr>
    <tabColor theme="4"/>
  </sheetPr>
  <dimension ref="A1:DH97"/>
  <sheetViews>
    <sheetView topLeftCell="M21" zoomScale="91" zoomScaleNormal="91" workbookViewId="0">
      <selection activeCell="S32" sqref="S32"/>
    </sheetView>
  </sheetViews>
  <sheetFormatPr baseColWidth="10" defaultColWidth="5.5" defaultRowHeight="19" x14ac:dyDescent="0.2"/>
  <cols>
    <col min="1" max="1" width="24.5" style="219" hidden="1" customWidth="1"/>
    <col min="2" max="2" width="13.5" style="219" hidden="1" customWidth="1"/>
    <col min="3" max="5" width="16.5" style="219" hidden="1" customWidth="1"/>
    <col min="6" max="6" width="21.5" style="219" hidden="1" customWidth="1"/>
    <col min="7" max="7" width="20.5" style="219" hidden="1" customWidth="1"/>
    <col min="8" max="12" width="5.5" style="219" hidden="1" customWidth="1"/>
    <col min="13" max="13" width="13.1640625" style="219" customWidth="1"/>
    <col min="14" max="14" width="24.1640625" style="219" customWidth="1"/>
    <col min="15" max="15" width="24.83203125" style="219" customWidth="1"/>
    <col min="16" max="16" width="21.5" style="219" customWidth="1"/>
    <col min="17" max="19" width="25.5" style="219" customWidth="1"/>
    <col min="20" max="20" width="4.1640625" style="219" customWidth="1"/>
    <col min="21" max="26" width="7.33203125" style="219" customWidth="1"/>
    <col min="27" max="27" width="19.33203125" style="219" customWidth="1"/>
    <col min="28" max="29" width="19.6640625" style="219" customWidth="1"/>
    <col min="30" max="31" width="14.83203125" style="219" customWidth="1"/>
    <col min="32" max="32" width="19.6640625" style="219" customWidth="1"/>
    <col min="33" max="33" width="12.1640625" style="219" customWidth="1"/>
    <col min="34" max="34" width="9.33203125" style="235" customWidth="1"/>
    <col min="35" max="36" width="9.33203125" style="219" customWidth="1"/>
    <col min="37" max="37" width="22.33203125" style="219" customWidth="1"/>
    <col min="38" max="38" width="13.1640625" style="219" customWidth="1"/>
    <col min="39" max="40" width="21.33203125" style="219" customWidth="1"/>
    <col min="41" max="41" width="14.5" style="219" customWidth="1"/>
    <col min="42" max="42" width="3.6640625" style="219" customWidth="1"/>
    <col min="43" max="43" width="21.33203125" style="219" customWidth="1"/>
    <col min="44" max="44" width="13.5" style="235" customWidth="1"/>
    <col min="45" max="47" width="7.33203125" style="219" customWidth="1"/>
    <col min="48" max="48" width="23" style="219" bestFit="1" customWidth="1"/>
    <col min="49" max="55" width="4.6640625" style="219" customWidth="1"/>
    <col min="56" max="56" width="24.5" style="219" customWidth="1"/>
    <col min="57" max="62" width="8.5" style="219" customWidth="1"/>
    <col min="63" max="63" width="20.5" style="219" customWidth="1"/>
    <col min="64" max="64" width="23.5" style="219" customWidth="1"/>
    <col min="65" max="65" width="23" style="219" customWidth="1"/>
    <col min="66" max="69" width="9" style="219" customWidth="1"/>
    <col min="70" max="73" width="7.5" style="219" customWidth="1"/>
    <col min="74" max="75" width="23" style="219" customWidth="1"/>
    <col min="76" max="77" width="7.5" style="219" customWidth="1"/>
    <col min="78" max="78" width="7.5" style="235" customWidth="1"/>
    <col min="79" max="80" width="7.5" style="219" customWidth="1"/>
    <col min="81" max="94" width="25" style="219" customWidth="1"/>
    <col min="95" max="95" width="19.1640625" style="468" customWidth="1"/>
    <col min="96" max="111" width="28.5" style="219" customWidth="1"/>
    <col min="112" max="112" width="44.83203125" style="219" customWidth="1"/>
    <col min="113" max="16384" width="5.5" style="219"/>
  </cols>
  <sheetData>
    <row r="1" spans="1:112" s="509" customFormat="1" ht="22" customHeight="1" x14ac:dyDescent="0.25">
      <c r="A1" s="520"/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07"/>
      <c r="M1" s="955" t="s">
        <v>672</v>
      </c>
      <c r="N1" s="955"/>
      <c r="O1" s="955"/>
      <c r="P1" s="955"/>
      <c r="Q1" s="955"/>
      <c r="R1" s="955"/>
      <c r="S1" s="955"/>
      <c r="T1" s="955"/>
      <c r="U1" s="955"/>
      <c r="V1" s="955"/>
      <c r="W1" s="955"/>
      <c r="X1" s="955"/>
      <c r="Y1" s="955"/>
      <c r="Z1" s="955"/>
      <c r="AA1" s="955"/>
      <c r="AB1" s="955"/>
      <c r="AC1" s="955"/>
      <c r="AD1" s="955"/>
      <c r="AE1" s="955"/>
      <c r="AF1" s="955"/>
      <c r="AG1" s="955"/>
      <c r="AH1" s="955"/>
      <c r="AI1" s="955"/>
      <c r="AJ1" s="955"/>
      <c r="AK1" s="955"/>
      <c r="AL1" s="955"/>
      <c r="AM1" s="955"/>
      <c r="AN1" s="955"/>
      <c r="AO1" s="955"/>
      <c r="AP1" s="955"/>
      <c r="AQ1" s="955"/>
      <c r="AR1" s="955"/>
      <c r="AS1" s="955"/>
      <c r="AT1" s="955"/>
      <c r="AU1" s="955"/>
      <c r="AV1" s="955"/>
      <c r="AW1" s="955"/>
      <c r="AX1" s="955"/>
      <c r="AY1" s="955"/>
      <c r="AZ1" s="955"/>
      <c r="BA1" s="955"/>
      <c r="BB1" s="955"/>
      <c r="BC1" s="955"/>
      <c r="BD1" s="955"/>
      <c r="BE1" s="955"/>
      <c r="BF1" s="955"/>
      <c r="BG1" s="955"/>
      <c r="BH1" s="955"/>
      <c r="BI1" s="955"/>
      <c r="BJ1" s="955"/>
      <c r="BK1" s="955"/>
      <c r="BL1" s="955"/>
      <c r="BM1" s="955"/>
      <c r="BN1" s="955"/>
      <c r="BO1" s="955"/>
      <c r="BP1" s="955"/>
      <c r="BQ1" s="955"/>
      <c r="BR1" s="955"/>
      <c r="BS1" s="955"/>
      <c r="BT1" s="955"/>
      <c r="BU1" s="955"/>
      <c r="BV1" s="955"/>
      <c r="BW1" s="955"/>
      <c r="BX1" s="955"/>
      <c r="BY1" s="955"/>
      <c r="BZ1" s="955"/>
      <c r="CA1" s="955"/>
      <c r="CB1" s="955"/>
      <c r="CC1" s="955"/>
      <c r="CD1" s="955"/>
      <c r="CE1" s="955"/>
      <c r="CF1" s="955"/>
      <c r="CG1" s="955"/>
      <c r="CH1" s="955"/>
      <c r="CI1" s="955"/>
      <c r="CJ1" s="955"/>
      <c r="CK1" s="955"/>
      <c r="CL1" s="955"/>
      <c r="CM1" s="955"/>
      <c r="CN1" s="955"/>
      <c r="CO1" s="955"/>
      <c r="CP1" s="955"/>
      <c r="CQ1" s="955"/>
      <c r="CR1" s="955"/>
      <c r="CS1" s="955"/>
      <c r="CT1" s="508"/>
      <c r="CU1" s="508"/>
      <c r="CV1" s="508"/>
      <c r="CW1" s="508"/>
      <c r="CX1" s="508"/>
      <c r="CY1" s="508"/>
      <c r="CZ1" s="508"/>
      <c r="DA1" s="508"/>
      <c r="DB1" s="508"/>
      <c r="DC1" s="508"/>
      <c r="DD1" s="508"/>
      <c r="DE1" s="508"/>
      <c r="DF1" s="508"/>
      <c r="DG1" s="508"/>
      <c r="DH1" s="508"/>
    </row>
    <row r="2" spans="1:112" s="509" customFormat="1" ht="54" customHeight="1" x14ac:dyDescent="0.25">
      <c r="A2" s="510"/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07"/>
      <c r="M2" s="478"/>
      <c r="N2" s="478" t="s">
        <v>626</v>
      </c>
      <c r="O2" s="478" t="s">
        <v>630</v>
      </c>
      <c r="P2" s="478">
        <v>204</v>
      </c>
      <c r="Q2" s="478" t="s">
        <v>628</v>
      </c>
      <c r="R2" s="478" t="s">
        <v>629</v>
      </c>
      <c r="S2" s="478">
        <v>202</v>
      </c>
      <c r="T2" s="719"/>
      <c r="U2" s="478"/>
      <c r="V2" s="478"/>
      <c r="W2" s="478"/>
      <c r="X2" s="478"/>
      <c r="Y2" s="478"/>
      <c r="Z2" s="478"/>
      <c r="AA2" s="481" t="s">
        <v>673</v>
      </c>
      <c r="AB2" s="478" t="s">
        <v>628</v>
      </c>
      <c r="AC2" s="478" t="s">
        <v>629</v>
      </c>
      <c r="AD2" s="478"/>
      <c r="AE2" s="478"/>
      <c r="AF2" s="478" t="s">
        <v>626</v>
      </c>
      <c r="AG2" s="478" t="s">
        <v>630</v>
      </c>
      <c r="AH2" s="674">
        <v>204</v>
      </c>
      <c r="AI2" s="674"/>
      <c r="AJ2" s="674"/>
      <c r="AK2" s="478"/>
      <c r="AL2" s="478"/>
      <c r="AM2" s="478" t="s">
        <v>628</v>
      </c>
      <c r="AN2" s="478" t="s">
        <v>629</v>
      </c>
      <c r="AO2" s="478"/>
      <c r="AP2" s="478"/>
      <c r="AQ2" s="478" t="s">
        <v>626</v>
      </c>
      <c r="AR2" s="478" t="s">
        <v>630</v>
      </c>
      <c r="AS2" s="674">
        <v>204</v>
      </c>
      <c r="AT2" s="522">
        <v>202</v>
      </c>
      <c r="AU2" s="522">
        <v>202</v>
      </c>
      <c r="AV2" s="478"/>
      <c r="AW2" s="478" t="s">
        <v>674</v>
      </c>
      <c r="AX2" s="478" t="s">
        <v>675</v>
      </c>
      <c r="AY2" s="478">
        <v>207</v>
      </c>
      <c r="AZ2" s="478">
        <v>102</v>
      </c>
      <c r="BA2" s="478">
        <v>104</v>
      </c>
      <c r="BB2" s="478">
        <v>204</v>
      </c>
      <c r="BC2" s="478"/>
      <c r="BD2" s="478"/>
      <c r="BE2" s="478" t="s">
        <v>674</v>
      </c>
      <c r="BF2" s="478" t="s">
        <v>675</v>
      </c>
      <c r="BG2" s="478">
        <v>207</v>
      </c>
      <c r="BH2" s="478" t="s">
        <v>674</v>
      </c>
      <c r="BI2" s="478" t="s">
        <v>675</v>
      </c>
      <c r="BJ2" s="478">
        <v>207</v>
      </c>
      <c r="BK2" s="478"/>
      <c r="BL2" s="521"/>
      <c r="BM2" s="481" t="s">
        <v>676</v>
      </c>
      <c r="BN2" s="481">
        <v>127</v>
      </c>
      <c r="BO2" s="481" t="s">
        <v>677</v>
      </c>
      <c r="BP2" s="481" t="s">
        <v>678</v>
      </c>
      <c r="BQ2" s="481">
        <v>102</v>
      </c>
      <c r="BR2" s="480" t="s">
        <v>679</v>
      </c>
      <c r="BS2" s="480" t="s">
        <v>680</v>
      </c>
      <c r="BT2" s="481" t="s">
        <v>676</v>
      </c>
      <c r="BU2" s="481">
        <v>127</v>
      </c>
      <c r="BV2" s="478"/>
      <c r="BW2" s="481" t="s">
        <v>676</v>
      </c>
      <c r="BX2" s="481">
        <v>127</v>
      </c>
      <c r="BY2" s="481">
        <v>102</v>
      </c>
      <c r="BZ2" s="481">
        <v>104</v>
      </c>
      <c r="CA2" s="481" t="s">
        <v>679</v>
      </c>
      <c r="CB2" s="481" t="s">
        <v>681</v>
      </c>
      <c r="CC2" s="478"/>
      <c r="CD2" s="478"/>
      <c r="CE2" s="478"/>
      <c r="CF2" s="478"/>
      <c r="CG2" s="478"/>
      <c r="CH2" s="478"/>
      <c r="CI2" s="478"/>
      <c r="CJ2" s="478"/>
      <c r="CK2" s="478"/>
      <c r="CL2" s="478"/>
      <c r="CM2" s="478"/>
      <c r="CN2" s="478"/>
      <c r="CO2" s="478"/>
      <c r="CP2" s="478"/>
      <c r="CQ2" s="478"/>
      <c r="CR2" s="478"/>
      <c r="CS2" s="478"/>
      <c r="CT2" s="511"/>
      <c r="CU2" s="511"/>
      <c r="CV2" s="511"/>
      <c r="CW2" s="511"/>
      <c r="CX2" s="511"/>
      <c r="CY2" s="511"/>
      <c r="CZ2" s="511"/>
      <c r="DA2" s="511"/>
      <c r="DB2" s="511"/>
      <c r="DC2" s="511"/>
      <c r="DD2" s="511"/>
      <c r="DE2" s="511"/>
      <c r="DF2" s="511"/>
      <c r="DG2" s="511"/>
      <c r="DH2" s="464"/>
    </row>
    <row r="3" spans="1:112" ht="64.5" customHeight="1" x14ac:dyDescent="0.25">
      <c r="A3" s="507"/>
      <c r="B3" s="507"/>
      <c r="C3" s="507"/>
      <c r="D3" s="507"/>
      <c r="E3" s="507"/>
      <c r="F3" s="507"/>
      <c r="G3" s="507"/>
      <c r="H3" s="507"/>
      <c r="I3" s="507"/>
      <c r="J3" s="507"/>
      <c r="K3" s="507"/>
      <c r="M3" s="271"/>
      <c r="N3" s="1009" t="s">
        <v>682</v>
      </c>
      <c r="O3" s="1010"/>
      <c r="P3" s="1010"/>
      <c r="Q3" s="1010"/>
      <c r="R3" s="1010"/>
      <c r="S3" s="1010"/>
      <c r="T3" s="718"/>
      <c r="U3" s="1011" t="s">
        <v>683</v>
      </c>
      <c r="V3" s="1012"/>
      <c r="W3" s="1012"/>
      <c r="X3" s="1012"/>
      <c r="Y3" s="1012"/>
      <c r="Z3" s="1013"/>
      <c r="AA3" s="898"/>
      <c r="AB3" s="1014" t="s">
        <v>683</v>
      </c>
      <c r="AC3" s="1015"/>
      <c r="AD3" s="1015"/>
      <c r="AE3" s="1015"/>
      <c r="AF3" s="1015"/>
      <c r="AG3" s="1015"/>
      <c r="AH3" s="1015"/>
      <c r="AI3" s="1016"/>
      <c r="AJ3" s="898"/>
      <c r="AK3" s="523" t="s">
        <v>684</v>
      </c>
      <c r="AL3" s="1017" t="s">
        <v>685</v>
      </c>
      <c r="AM3" s="1018"/>
      <c r="AN3" s="1018"/>
      <c r="AO3" s="1018"/>
      <c r="AP3" s="1018"/>
      <c r="AQ3" s="1018"/>
      <c r="AR3" s="1018"/>
      <c r="AS3" s="1018"/>
      <c r="AT3" s="1018"/>
      <c r="AU3" s="895"/>
      <c r="AV3" s="524" t="s">
        <v>686</v>
      </c>
      <c r="AW3" s="1019" t="s">
        <v>687</v>
      </c>
      <c r="AX3" s="1020"/>
      <c r="AY3" s="1020"/>
      <c r="AZ3" s="1020"/>
      <c r="BA3" s="1020"/>
      <c r="BB3" s="895"/>
      <c r="BC3" s="895"/>
      <c r="BD3" s="460" t="s">
        <v>688</v>
      </c>
      <c r="BE3" s="1017" t="s">
        <v>689</v>
      </c>
      <c r="BF3" s="1018"/>
      <c r="BG3" s="1018"/>
      <c r="BH3" s="1018"/>
      <c r="BI3" s="1018"/>
      <c r="BJ3" s="1021"/>
      <c r="BK3" s="524" t="s">
        <v>690</v>
      </c>
      <c r="BL3" s="1019" t="s">
        <v>691</v>
      </c>
      <c r="BM3" s="1020"/>
      <c r="BN3" s="1020"/>
      <c r="BO3" s="1020"/>
      <c r="BP3" s="1020"/>
      <c r="BQ3" s="1020"/>
      <c r="BR3" s="1020"/>
      <c r="BS3" s="1020"/>
      <c r="BT3" s="1020"/>
      <c r="BU3" s="1022"/>
      <c r="BV3" s="523" t="s">
        <v>692</v>
      </c>
      <c r="BW3" s="1019" t="s">
        <v>693</v>
      </c>
      <c r="BX3" s="1020"/>
      <c r="BY3" s="1020"/>
      <c r="BZ3" s="1020"/>
      <c r="CA3" s="895"/>
      <c r="CB3" s="895"/>
      <c r="CC3" s="525" t="s">
        <v>694</v>
      </c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465"/>
      <c r="CU3" s="465"/>
      <c r="CV3" s="465"/>
      <c r="CW3" s="465"/>
      <c r="CX3" s="465"/>
      <c r="CY3" s="465"/>
      <c r="CZ3" s="465"/>
      <c r="DA3" s="465"/>
      <c r="DB3" s="465"/>
      <c r="DC3" s="465"/>
      <c r="DD3" s="465"/>
      <c r="DE3" s="465"/>
      <c r="DF3" s="465"/>
      <c r="DG3" s="465"/>
      <c r="DH3" s="466"/>
    </row>
    <row r="4" spans="1:112" s="368" customFormat="1" ht="28" customHeight="1" x14ac:dyDescent="0.2">
      <c r="M4" s="318">
        <v>0.3125</v>
      </c>
      <c r="N4" s="675" t="s">
        <v>647</v>
      </c>
      <c r="O4" s="406"/>
      <c r="P4" s="406"/>
      <c r="Q4" s="406"/>
      <c r="R4" s="406"/>
      <c r="S4" s="406"/>
      <c r="T4" s="299"/>
      <c r="U4" s="779"/>
      <c r="V4" s="299"/>
      <c r="W4" s="299"/>
      <c r="X4" s="299"/>
      <c r="Y4" s="299"/>
      <c r="Z4" s="778"/>
      <c r="AA4" s="528">
        <v>0.3125</v>
      </c>
      <c r="AB4" s="576" t="s">
        <v>695</v>
      </c>
      <c r="AC4" s="575"/>
      <c r="AE4" s="576"/>
      <c r="AF4" s="576"/>
      <c r="AG4" s="576"/>
      <c r="AH4" s="576"/>
      <c r="AI4" s="566"/>
      <c r="AJ4" s="299"/>
      <c r="AK4" s="715"/>
      <c r="AL4" s="528">
        <v>0.3125</v>
      </c>
      <c r="AM4" s="575"/>
      <c r="AN4" s="575"/>
      <c r="AO4" s="576" t="s">
        <v>696</v>
      </c>
      <c r="AP4" s="576"/>
      <c r="AQ4" s="576"/>
      <c r="AR4" s="576"/>
      <c r="AS4" s="576"/>
      <c r="AT4" s="566"/>
      <c r="AU4" s="404"/>
      <c r="AV4" s="529"/>
      <c r="AW4" s="566"/>
      <c r="AX4" s="566"/>
      <c r="AY4" s="566"/>
      <c r="AZ4" s="566"/>
      <c r="BA4" s="566"/>
      <c r="BB4" s="566"/>
      <c r="BC4" s="567"/>
      <c r="BD4" s="541"/>
      <c r="BE4" s="343"/>
      <c r="BF4" s="343"/>
      <c r="BG4" s="343"/>
      <c r="BH4" s="343"/>
      <c r="BI4" s="343"/>
      <c r="BJ4" s="343"/>
      <c r="BK4" s="530"/>
      <c r="BL4" s="527">
        <v>0.3125</v>
      </c>
      <c r="BM4" s="403" t="s">
        <v>697</v>
      </c>
      <c r="BN4" s="403"/>
      <c r="BO4" s="403"/>
      <c r="BP4" s="403"/>
      <c r="BQ4" s="526"/>
      <c r="BR4" s="627"/>
      <c r="BS4" s="567"/>
      <c r="BT4" s="403"/>
      <c r="BU4" s="406"/>
      <c r="BV4" s="531"/>
      <c r="BW4" s="405" t="s">
        <v>697</v>
      </c>
      <c r="BX4" s="403"/>
      <c r="BY4" s="403"/>
      <c r="BZ4" s="567"/>
      <c r="CA4" s="567"/>
      <c r="CB4" s="567"/>
      <c r="CC4" s="715"/>
      <c r="CD4" s="292"/>
      <c r="CE4" s="292"/>
      <c r="CF4" s="292"/>
      <c r="CG4" s="292"/>
      <c r="CH4" s="292"/>
      <c r="CI4" s="292"/>
      <c r="CJ4" s="292"/>
      <c r="CK4" s="292"/>
      <c r="CL4" s="292"/>
      <c r="CM4" s="292"/>
      <c r="CN4" s="292"/>
      <c r="CO4" s="292"/>
      <c r="CP4" s="292"/>
      <c r="CQ4" s="292"/>
      <c r="CR4" s="292"/>
      <c r="CS4" s="292"/>
    </row>
    <row r="5" spans="1:112" s="368" customFormat="1" ht="28" customHeight="1" x14ac:dyDescent="0.2">
      <c r="M5" s="323">
        <v>0.32291666666666669</v>
      </c>
      <c r="N5" s="294"/>
      <c r="O5" s="299"/>
      <c r="P5" s="299"/>
      <c r="Q5" s="746">
        <v>0.3125</v>
      </c>
      <c r="R5" s="746">
        <v>0.31944444444444448</v>
      </c>
      <c r="S5" s="746">
        <v>0.3263888888888889</v>
      </c>
      <c r="T5" s="325"/>
      <c r="U5" s="797"/>
      <c r="V5" s="304"/>
      <c r="W5" s="312"/>
      <c r="X5" s="312"/>
      <c r="Y5" s="312"/>
      <c r="Z5" s="764"/>
      <c r="AA5" s="297">
        <v>0.32291666666666669</v>
      </c>
      <c r="AB5" s="297"/>
      <c r="AC5" s="297"/>
      <c r="AD5" s="299"/>
      <c r="AE5" s="299"/>
      <c r="AF5" s="429">
        <v>0.31597222222222221</v>
      </c>
      <c r="AG5" s="429"/>
      <c r="AH5" s="569"/>
      <c r="AI5" s="558"/>
      <c r="AJ5" s="299"/>
      <c r="AK5" s="530"/>
      <c r="AL5" s="297">
        <v>0.32291666666666669</v>
      </c>
      <c r="AM5" s="297"/>
      <c r="AN5" s="297"/>
      <c r="AO5" s="299"/>
      <c r="AP5" s="299"/>
      <c r="AQ5" s="429">
        <v>0.31597222222222221</v>
      </c>
      <c r="AR5" s="429"/>
      <c r="AS5" s="569"/>
      <c r="AT5" s="558"/>
      <c r="AU5" s="328"/>
      <c r="AV5" s="532"/>
      <c r="AW5" s="558"/>
      <c r="AX5" s="547"/>
      <c r="AY5" s="547"/>
      <c r="AZ5" s="343"/>
      <c r="BA5" s="343"/>
      <c r="BB5" s="302"/>
      <c r="BC5" s="343"/>
      <c r="BD5" s="530"/>
      <c r="BE5" s="558"/>
      <c r="BF5" s="547"/>
      <c r="BG5" s="547"/>
      <c r="BH5" s="343"/>
      <c r="BI5" s="343"/>
      <c r="BJ5" s="343"/>
      <c r="BK5" s="530"/>
      <c r="BL5" s="323">
        <v>0.32291666666666669</v>
      </c>
      <c r="BM5" s="325">
        <v>0.31597222222222221</v>
      </c>
      <c r="BN5" s="547"/>
      <c r="BO5" s="488"/>
      <c r="BP5" s="533"/>
      <c r="BQ5" s="385"/>
      <c r="BR5" s="546"/>
      <c r="BS5" s="558"/>
      <c r="BT5" s="300"/>
      <c r="BU5" s="533"/>
      <c r="BV5" s="533"/>
      <c r="BW5" s="434">
        <v>0.31597222222222221</v>
      </c>
      <c r="BX5" s="547"/>
      <c r="BY5" s="300"/>
      <c r="BZ5" s="302"/>
      <c r="CA5" s="302"/>
      <c r="CB5" s="302"/>
      <c r="CC5" s="530"/>
      <c r="CD5" s="292"/>
      <c r="CE5" s="292"/>
      <c r="CF5" s="292"/>
      <c r="CG5" s="292"/>
      <c r="CH5" s="292"/>
      <c r="CI5" s="292"/>
      <c r="CJ5" s="292"/>
      <c r="CK5" s="292"/>
      <c r="CL5" s="292"/>
      <c r="CM5" s="292"/>
      <c r="CN5" s="292"/>
      <c r="CO5" s="292"/>
      <c r="CP5" s="292"/>
      <c r="CQ5" s="292"/>
      <c r="CR5" s="292"/>
      <c r="CS5" s="292"/>
    </row>
    <row r="6" spans="1:112" s="368" customFormat="1" ht="28" customHeight="1" x14ac:dyDescent="0.2">
      <c r="M6" s="323">
        <v>0.33333333333333331</v>
      </c>
      <c r="N6" s="294"/>
      <c r="O6" s="299"/>
      <c r="P6" s="299"/>
      <c r="Q6" s="961" t="s">
        <v>651</v>
      </c>
      <c r="R6" s="961" t="s">
        <v>698</v>
      </c>
      <c r="S6" s="961" t="s">
        <v>653</v>
      </c>
      <c r="T6" s="311"/>
      <c r="U6" s="797"/>
      <c r="V6" s="304"/>
      <c r="W6" s="298"/>
      <c r="X6" s="298"/>
      <c r="Y6" s="298"/>
      <c r="Z6" s="758"/>
      <c r="AA6" s="297">
        <v>0.33333333333333331</v>
      </c>
      <c r="AB6" s="299"/>
      <c r="AC6" s="299"/>
      <c r="AD6" s="299"/>
      <c r="AE6" s="299"/>
      <c r="AF6" s="997" t="s">
        <v>699</v>
      </c>
      <c r="AG6" s="308"/>
      <c r="AH6" s="308"/>
      <c r="AI6" s="308"/>
      <c r="AJ6" s="299"/>
      <c r="AK6" s="530"/>
      <c r="AL6" s="297">
        <v>0.33333333333333331</v>
      </c>
      <c r="AM6" s="299"/>
      <c r="AN6" s="299"/>
      <c r="AO6" s="299"/>
      <c r="AP6" s="299"/>
      <c r="AQ6" s="997" t="s">
        <v>699</v>
      </c>
      <c r="AR6" s="308"/>
      <c r="AS6" s="308"/>
      <c r="AT6" s="308"/>
      <c r="AU6" s="677"/>
      <c r="AV6" s="532"/>
      <c r="AW6" s="315"/>
      <c r="AX6" s="552"/>
      <c r="AY6" s="552"/>
      <c r="AZ6" s="343"/>
      <c r="BA6" s="343"/>
      <c r="BB6" s="554"/>
      <c r="BC6" s="554"/>
      <c r="BD6" s="530"/>
      <c r="BE6" s="552"/>
      <c r="BF6" s="552"/>
      <c r="BG6" s="552"/>
      <c r="BH6" s="302"/>
      <c r="BI6" s="302"/>
      <c r="BJ6" s="342"/>
      <c r="BK6" s="530"/>
      <c r="BL6" s="323">
        <v>0.33333333333333331</v>
      </c>
      <c r="BM6" s="1041" t="s">
        <v>700</v>
      </c>
      <c r="BN6" s="329"/>
      <c r="BO6" s="339"/>
      <c r="BP6" s="339"/>
      <c r="BQ6" s="337"/>
      <c r="BR6" s="335"/>
      <c r="BS6" s="308"/>
      <c r="BT6" s="300"/>
      <c r="BU6" s="339"/>
      <c r="BV6" s="339"/>
      <c r="BW6" s="1041" t="s">
        <v>701</v>
      </c>
      <c r="BX6" s="329"/>
      <c r="BY6" s="300"/>
      <c r="BZ6" s="302"/>
      <c r="CA6" s="559"/>
      <c r="CB6" s="559"/>
      <c r="CC6" s="530"/>
      <c r="CD6" s="292"/>
      <c r="CE6" s="292"/>
      <c r="CF6" s="292"/>
      <c r="CG6" s="292"/>
      <c r="CH6" s="292"/>
      <c r="CI6" s="292"/>
      <c r="CJ6" s="292"/>
      <c r="CK6" s="292"/>
      <c r="CL6" s="292"/>
      <c r="CM6" s="292"/>
      <c r="CN6" s="292"/>
      <c r="CO6" s="292"/>
      <c r="CP6" s="292"/>
      <c r="CQ6" s="292"/>
      <c r="CR6" s="292"/>
      <c r="CS6" s="292"/>
      <c r="CT6" s="874"/>
      <c r="CU6" s="874"/>
      <c r="CV6" s="874"/>
      <c r="CW6" s="874"/>
      <c r="CX6" s="874"/>
      <c r="CY6" s="874"/>
      <c r="CZ6" s="874"/>
      <c r="DA6" s="874"/>
      <c r="DB6" s="874"/>
      <c r="DC6" s="874"/>
      <c r="DD6" s="874"/>
      <c r="DE6" s="874"/>
      <c r="DF6" s="874"/>
      <c r="DG6" s="874"/>
    </row>
    <row r="7" spans="1:112" s="368" customFormat="1" ht="28" customHeight="1" x14ac:dyDescent="0.2">
      <c r="M7" s="323">
        <v>0.34375</v>
      </c>
      <c r="N7" s="294"/>
      <c r="O7" s="299"/>
      <c r="P7" s="299"/>
      <c r="Q7" s="962"/>
      <c r="R7" s="962"/>
      <c r="S7" s="962"/>
      <c r="T7" s="311"/>
      <c r="U7" s="798"/>
      <c r="V7" s="569"/>
      <c r="W7" s="569"/>
      <c r="X7" s="312"/>
      <c r="Y7" s="312"/>
      <c r="Z7" s="764"/>
      <c r="AA7" s="297">
        <v>0.34375</v>
      </c>
      <c r="AB7" s="991" t="s">
        <v>702</v>
      </c>
      <c r="AC7" s="994" t="s">
        <v>703</v>
      </c>
      <c r="AD7" s="299"/>
      <c r="AE7" s="299"/>
      <c r="AF7" s="998"/>
      <c r="AG7" s="308"/>
      <c r="AH7" s="308"/>
      <c r="AI7" s="308"/>
      <c r="AJ7" s="299"/>
      <c r="AK7" s="530"/>
      <c r="AL7" s="297">
        <v>0.34375</v>
      </c>
      <c r="AM7" s="991" t="s">
        <v>702</v>
      </c>
      <c r="AN7" s="994" t="s">
        <v>703</v>
      </c>
      <c r="AO7" s="299"/>
      <c r="AP7" s="299"/>
      <c r="AQ7" s="998"/>
      <c r="AR7" s="308"/>
      <c r="AS7" s="308"/>
      <c r="AT7" s="308"/>
      <c r="AU7" s="677"/>
      <c r="AV7" s="532"/>
      <c r="AW7" s="315"/>
      <c r="AX7" s="552"/>
      <c r="AY7" s="552"/>
      <c r="AZ7" s="343"/>
      <c r="BA7" s="343"/>
      <c r="BB7" s="554"/>
      <c r="BC7" s="554"/>
      <c r="BD7" s="530"/>
      <c r="BE7" s="552"/>
      <c r="BF7" s="552"/>
      <c r="BG7" s="552"/>
      <c r="BH7" s="302"/>
      <c r="BI7" s="302"/>
      <c r="BJ7" s="342"/>
      <c r="BK7" s="530"/>
      <c r="BL7" s="323">
        <v>0.34375</v>
      </c>
      <c r="BM7" s="1042"/>
      <c r="BN7" s="329"/>
      <c r="BO7" s="339"/>
      <c r="BP7" s="339"/>
      <c r="BQ7" s="337"/>
      <c r="BR7" s="335"/>
      <c r="BS7" s="308"/>
      <c r="BT7" s="300"/>
      <c r="BU7" s="339"/>
      <c r="BV7" s="339"/>
      <c r="BW7" s="1042"/>
      <c r="BX7" s="329"/>
      <c r="BY7" s="300"/>
      <c r="BZ7" s="302"/>
      <c r="CA7" s="329"/>
      <c r="CB7" s="308"/>
      <c r="CC7" s="530"/>
      <c r="CD7" s="292"/>
      <c r="CE7" s="292"/>
      <c r="CF7" s="292"/>
      <c r="CG7" s="292"/>
      <c r="CH7" s="292"/>
      <c r="CI7" s="292"/>
      <c r="CJ7" s="292"/>
      <c r="CK7" s="292"/>
      <c r="CL7" s="292"/>
      <c r="CM7" s="292"/>
      <c r="CN7" s="292"/>
      <c r="CO7" s="292"/>
      <c r="CP7" s="292"/>
      <c r="CQ7" s="292"/>
      <c r="CR7" s="292"/>
      <c r="CS7" s="292"/>
      <c r="CT7" s="304"/>
      <c r="CU7" s="304"/>
      <c r="CV7" s="304"/>
      <c r="CW7" s="304"/>
      <c r="CX7" s="304"/>
      <c r="CY7" s="304"/>
      <c r="CZ7" s="304"/>
      <c r="DA7" s="304"/>
      <c r="DB7" s="304"/>
      <c r="DC7" s="304"/>
      <c r="DD7" s="304"/>
      <c r="DE7" s="304"/>
      <c r="DF7" s="304"/>
      <c r="DG7" s="304"/>
    </row>
    <row r="8" spans="1:112" s="368" customFormat="1" ht="28" customHeight="1" x14ac:dyDescent="0.2">
      <c r="M8" s="323">
        <v>0.35416666666666669</v>
      </c>
      <c r="N8" s="744">
        <v>0.34375</v>
      </c>
      <c r="O8" s="746">
        <v>0.35069444444444442</v>
      </c>
      <c r="P8" s="746">
        <v>0.3576388888888889</v>
      </c>
      <c r="Q8" s="962"/>
      <c r="R8" s="962"/>
      <c r="S8" s="962"/>
      <c r="T8" s="299"/>
      <c r="U8" s="799"/>
      <c r="V8" s="308"/>
      <c r="W8" s="308"/>
      <c r="X8" s="312"/>
      <c r="Y8" s="312"/>
      <c r="Z8" s="800"/>
      <c r="AA8" s="297">
        <v>0.35416666666666669</v>
      </c>
      <c r="AB8" s="992"/>
      <c r="AC8" s="995"/>
      <c r="AD8" s="299"/>
      <c r="AE8" s="299"/>
      <c r="AF8" s="998"/>
      <c r="AG8" s="308"/>
      <c r="AH8" s="308"/>
      <c r="AI8" s="308"/>
      <c r="AJ8" s="299"/>
      <c r="AK8" s="971" t="s">
        <v>704</v>
      </c>
      <c r="AL8" s="297">
        <v>0.35416666666666669</v>
      </c>
      <c r="AM8" s="992"/>
      <c r="AN8" s="995"/>
      <c r="AO8" s="299"/>
      <c r="AP8" s="299"/>
      <c r="AQ8" s="998"/>
      <c r="AR8" s="308"/>
      <c r="AS8" s="308"/>
      <c r="AT8" s="308"/>
      <c r="AU8" s="677"/>
      <c r="AV8" s="1039" t="s">
        <v>704</v>
      </c>
      <c r="AW8" s="315"/>
      <c r="AX8" s="552"/>
      <c r="AY8" s="552"/>
      <c r="AZ8" s="302"/>
      <c r="BA8" s="302"/>
      <c r="BB8" s="302"/>
      <c r="BC8" s="554"/>
      <c r="BD8" s="971" t="s">
        <v>704</v>
      </c>
      <c r="BE8" s="552"/>
      <c r="BF8" s="552"/>
      <c r="BG8" s="552"/>
      <c r="BH8" s="302"/>
      <c r="BI8" s="302"/>
      <c r="BJ8" s="342"/>
      <c r="BK8" s="971" t="s">
        <v>704</v>
      </c>
      <c r="BL8" s="323">
        <v>0.35416666666666669</v>
      </c>
      <c r="BM8" s="1042"/>
      <c r="BN8" s="329"/>
      <c r="BO8" s="339"/>
      <c r="BP8" s="339"/>
      <c r="BQ8" s="337"/>
      <c r="BR8" s="335"/>
      <c r="BS8" s="308"/>
      <c r="BT8" s="300"/>
      <c r="BU8" s="339"/>
      <c r="BV8" s="339"/>
      <c r="BW8" s="1042"/>
      <c r="BX8" s="329"/>
      <c r="BY8" s="300"/>
      <c r="BZ8" s="302"/>
      <c r="CA8" s="329"/>
      <c r="CB8" s="308"/>
      <c r="CC8" s="530"/>
      <c r="CD8" s="292"/>
      <c r="CE8" s="292"/>
      <c r="CF8" s="292"/>
      <c r="CG8" s="292"/>
      <c r="CH8" s="292"/>
      <c r="CI8" s="292"/>
      <c r="CJ8" s="292"/>
      <c r="CK8" s="292"/>
      <c r="CL8" s="292"/>
      <c r="CM8" s="292"/>
      <c r="CN8" s="292"/>
      <c r="CO8" s="292"/>
      <c r="CP8" s="292"/>
      <c r="CQ8" s="292"/>
      <c r="CR8" s="292"/>
      <c r="CS8" s="292"/>
      <c r="CT8" s="308"/>
      <c r="CU8" s="874"/>
      <c r="CV8" s="874"/>
      <c r="CW8" s="874"/>
      <c r="CX8" s="874"/>
      <c r="CY8" s="874"/>
      <c r="CZ8" s="874"/>
      <c r="DA8" s="874"/>
      <c r="DB8" s="874"/>
      <c r="DC8" s="874"/>
      <c r="DD8" s="874"/>
      <c r="DE8" s="874"/>
      <c r="DF8" s="874"/>
      <c r="DG8" s="874"/>
    </row>
    <row r="9" spans="1:112" s="368" customFormat="1" ht="28" customHeight="1" x14ac:dyDescent="0.2">
      <c r="M9" s="323">
        <v>0.36458333333333331</v>
      </c>
      <c r="N9" s="1023" t="s">
        <v>705</v>
      </c>
      <c r="O9" s="1023" t="s">
        <v>706</v>
      </c>
      <c r="P9" s="1026" t="s">
        <v>707</v>
      </c>
      <c r="Q9" s="962"/>
      <c r="R9" s="962"/>
      <c r="S9" s="962"/>
      <c r="T9" s="299"/>
      <c r="U9" s="799"/>
      <c r="V9" s="308"/>
      <c r="W9" s="308"/>
      <c r="X9" s="304"/>
      <c r="Y9" s="304"/>
      <c r="Z9" s="801"/>
      <c r="AA9" s="297">
        <v>0.36458333333333331</v>
      </c>
      <c r="AB9" s="992"/>
      <c r="AC9" s="995"/>
      <c r="AD9" s="299"/>
      <c r="AE9" s="299"/>
      <c r="AF9" s="998"/>
      <c r="AG9" s="308"/>
      <c r="AH9" s="308"/>
      <c r="AI9" s="308"/>
      <c r="AJ9" s="299"/>
      <c r="AK9" s="971"/>
      <c r="AL9" s="297">
        <v>0.36458333333333331</v>
      </c>
      <c r="AM9" s="992"/>
      <c r="AN9" s="995"/>
      <c r="AO9" s="299"/>
      <c r="AP9" s="299"/>
      <c r="AQ9" s="998"/>
      <c r="AR9" s="308"/>
      <c r="AS9" s="308"/>
      <c r="AT9" s="308"/>
      <c r="AU9" s="677"/>
      <c r="AV9" s="1039"/>
      <c r="AW9" s="315"/>
      <c r="AX9" s="552"/>
      <c r="AY9" s="552"/>
      <c r="AZ9" s="559"/>
      <c r="BA9" s="559"/>
      <c r="BB9" s="559"/>
      <c r="BC9" s="554"/>
      <c r="BD9" s="971"/>
      <c r="BE9" s="552"/>
      <c r="BF9" s="552"/>
      <c r="BG9" s="552"/>
      <c r="BH9" s="302"/>
      <c r="BI9" s="302"/>
      <c r="BJ9" s="342"/>
      <c r="BK9" s="971"/>
      <c r="BL9" s="323">
        <v>0.36458333333333331</v>
      </c>
      <c r="BM9" s="1042"/>
      <c r="BN9" s="329"/>
      <c r="BO9" s="339"/>
      <c r="BP9" s="339"/>
      <c r="BQ9" s="337"/>
      <c r="BR9" s="335"/>
      <c r="BS9" s="308"/>
      <c r="BT9" s="339"/>
      <c r="BU9" s="339"/>
      <c r="BV9" s="535"/>
      <c r="BW9" s="1042"/>
      <c r="BX9" s="329"/>
      <c r="BY9" s="300"/>
      <c r="BZ9" s="302"/>
      <c r="CA9" s="329"/>
      <c r="CB9" s="308"/>
      <c r="CC9" s="530"/>
      <c r="CD9" s="292"/>
      <c r="CE9" s="292"/>
      <c r="CF9" s="292"/>
      <c r="CG9" s="292"/>
      <c r="CH9" s="292"/>
      <c r="CI9" s="292"/>
      <c r="CJ9" s="292"/>
      <c r="CK9" s="292"/>
      <c r="CL9" s="292"/>
      <c r="CM9" s="292"/>
      <c r="CN9" s="292"/>
      <c r="CO9" s="292"/>
      <c r="CP9" s="292"/>
      <c r="CQ9" s="292"/>
      <c r="CR9" s="292"/>
      <c r="CS9" s="292"/>
      <c r="CT9" s="308"/>
      <c r="CU9" s="874"/>
      <c r="CV9" s="874"/>
      <c r="CW9" s="874"/>
      <c r="CX9" s="874"/>
      <c r="CY9" s="874"/>
      <c r="CZ9" s="874"/>
      <c r="DA9" s="874"/>
      <c r="DB9" s="874"/>
      <c r="DC9" s="874"/>
      <c r="DD9" s="874"/>
      <c r="DE9" s="874"/>
      <c r="DF9" s="874"/>
      <c r="DG9" s="874"/>
    </row>
    <row r="10" spans="1:112" s="368" customFormat="1" ht="28" customHeight="1" x14ac:dyDescent="0.2">
      <c r="M10" s="323">
        <v>0.375</v>
      </c>
      <c r="N10" s="1024"/>
      <c r="O10" s="1024"/>
      <c r="P10" s="1027"/>
      <c r="Q10" s="962"/>
      <c r="R10" s="962"/>
      <c r="S10" s="962"/>
      <c r="T10" s="299"/>
      <c r="U10" s="799"/>
      <c r="V10" s="308"/>
      <c r="W10" s="308"/>
      <c r="X10" s="308"/>
      <c r="Y10" s="308"/>
      <c r="Z10" s="788"/>
      <c r="AA10" s="297">
        <v>0.375</v>
      </c>
      <c r="AB10" s="992"/>
      <c r="AC10" s="995"/>
      <c r="AD10" s="299"/>
      <c r="AE10" s="299"/>
      <c r="AF10" s="998"/>
      <c r="AG10" s="308"/>
      <c r="AH10" s="308"/>
      <c r="AI10" s="308"/>
      <c r="AJ10" s="299"/>
      <c r="AK10" s="530"/>
      <c r="AL10" s="297">
        <v>0.375</v>
      </c>
      <c r="AM10" s="992"/>
      <c r="AN10" s="995"/>
      <c r="AO10" s="299"/>
      <c r="AP10" s="299"/>
      <c r="AQ10" s="998"/>
      <c r="AR10" s="308"/>
      <c r="AS10" s="308"/>
      <c r="AT10" s="308"/>
      <c r="AU10" s="677"/>
      <c r="AV10" s="532"/>
      <c r="AW10" s="315"/>
      <c r="AX10" s="552"/>
      <c r="AY10" s="552"/>
      <c r="AZ10" s="552"/>
      <c r="BA10" s="552"/>
      <c r="BB10" s="552"/>
      <c r="BC10" s="554"/>
      <c r="BD10" s="530"/>
      <c r="BE10" s="552"/>
      <c r="BF10" s="552"/>
      <c r="BG10" s="552"/>
      <c r="BH10" s="554"/>
      <c r="BI10" s="302"/>
      <c r="BJ10" s="342"/>
      <c r="BK10" s="530"/>
      <c r="BL10" s="323">
        <v>0.375</v>
      </c>
      <c r="BM10" s="1042"/>
      <c r="BN10" s="329"/>
      <c r="BO10" s="339"/>
      <c r="BP10" s="339"/>
      <c r="BQ10" s="337"/>
      <c r="BR10" s="335"/>
      <c r="BS10" s="308"/>
      <c r="BT10" s="339"/>
      <c r="BU10" s="339"/>
      <c r="BV10" s="535"/>
      <c r="BW10" s="1042"/>
      <c r="BX10" s="329"/>
      <c r="BY10" s="300"/>
      <c r="BZ10" s="302"/>
      <c r="CA10" s="329"/>
      <c r="CB10" s="308"/>
      <c r="CC10" s="530"/>
      <c r="CD10" s="292"/>
      <c r="CE10" s="292"/>
      <c r="CF10" s="292"/>
      <c r="CG10" s="292"/>
      <c r="CH10" s="292"/>
      <c r="CI10" s="292"/>
      <c r="CJ10" s="292"/>
      <c r="CK10" s="292"/>
      <c r="CL10" s="292"/>
      <c r="CM10" s="292"/>
      <c r="CN10" s="292"/>
      <c r="CO10" s="292"/>
      <c r="CP10" s="292"/>
      <c r="CQ10" s="292"/>
      <c r="CR10" s="292"/>
      <c r="CS10" s="292"/>
      <c r="CT10" s="308"/>
      <c r="CU10" s="874"/>
      <c r="CV10" s="874"/>
      <c r="CW10" s="874"/>
      <c r="CX10" s="874"/>
      <c r="CY10" s="874"/>
      <c r="CZ10" s="874"/>
      <c r="DA10" s="874"/>
      <c r="DB10" s="874"/>
      <c r="DC10" s="874"/>
      <c r="DD10" s="874"/>
      <c r="DE10" s="874"/>
      <c r="DF10" s="874"/>
      <c r="DG10" s="874"/>
    </row>
    <row r="11" spans="1:112" s="368" customFormat="1" ht="28" customHeight="1" x14ac:dyDescent="0.2">
      <c r="M11" s="323">
        <v>0.38541666666666669</v>
      </c>
      <c r="N11" s="1024"/>
      <c r="O11" s="1024"/>
      <c r="P11" s="1027"/>
      <c r="Q11" s="962"/>
      <c r="R11" s="962"/>
      <c r="S11" s="962"/>
      <c r="T11" s="299"/>
      <c r="U11" s="799"/>
      <c r="V11" s="308"/>
      <c r="W11" s="308"/>
      <c r="X11" s="308"/>
      <c r="Y11" s="308"/>
      <c r="Z11" s="788"/>
      <c r="AA11" s="297">
        <v>0.38541666666666669</v>
      </c>
      <c r="AB11" s="992"/>
      <c r="AC11" s="995"/>
      <c r="AD11" s="311"/>
      <c r="AE11" s="299"/>
      <c r="AF11" s="998"/>
      <c r="AG11" s="308"/>
      <c r="AH11" s="308"/>
      <c r="AI11" s="308"/>
      <c r="AJ11" s="299"/>
      <c r="AK11" s="530"/>
      <c r="AL11" s="297">
        <v>0.38541666666666669</v>
      </c>
      <c r="AM11" s="992"/>
      <c r="AN11" s="995"/>
      <c r="AO11" s="311"/>
      <c r="AP11" s="299"/>
      <c r="AQ11" s="998"/>
      <c r="AR11" s="308"/>
      <c r="AS11" s="308"/>
      <c r="AT11" s="308"/>
      <c r="AU11" s="677"/>
      <c r="AV11" s="532"/>
      <c r="AW11" s="315"/>
      <c r="AX11" s="552"/>
      <c r="AY11" s="552"/>
      <c r="AZ11" s="552"/>
      <c r="BA11" s="552"/>
      <c r="BB11" s="552"/>
      <c r="BC11" s="554"/>
      <c r="BD11" s="530"/>
      <c r="BE11" s="552"/>
      <c r="BF11" s="552"/>
      <c r="BG11" s="552"/>
      <c r="BH11" s="554"/>
      <c r="BI11" s="302"/>
      <c r="BJ11" s="342"/>
      <c r="BK11" s="530"/>
      <c r="BL11" s="323">
        <v>0.38541666666666669</v>
      </c>
      <c r="BM11" s="1042"/>
      <c r="BN11" s="329"/>
      <c r="BO11" s="339"/>
      <c r="BP11" s="339"/>
      <c r="BQ11" s="337"/>
      <c r="BR11" s="335"/>
      <c r="BS11" s="308"/>
      <c r="BT11" s="339"/>
      <c r="BU11" s="339"/>
      <c r="BV11" s="1039" t="s">
        <v>704</v>
      </c>
      <c r="BW11" s="1042"/>
      <c r="BX11" s="329"/>
      <c r="BY11" s="300"/>
      <c r="BZ11" s="302"/>
      <c r="CA11" s="329"/>
      <c r="CB11" s="308"/>
      <c r="CC11" s="530"/>
      <c r="CD11" s="292"/>
      <c r="CE11" s="292"/>
      <c r="CF11" s="292"/>
      <c r="CG11" s="292"/>
      <c r="CH11" s="292"/>
      <c r="CI11" s="292"/>
      <c r="CJ11" s="292"/>
      <c r="CK11" s="292"/>
      <c r="CL11" s="292"/>
      <c r="CM11" s="292"/>
      <c r="CN11" s="292"/>
      <c r="CO11" s="292"/>
      <c r="CP11" s="292"/>
      <c r="CQ11" s="292"/>
      <c r="CR11" s="292"/>
      <c r="CS11" s="292"/>
      <c r="CT11" s="308"/>
      <c r="CU11" s="874"/>
      <c r="CV11" s="874"/>
      <c r="CW11" s="874"/>
      <c r="CX11" s="874"/>
      <c r="CY11" s="874"/>
      <c r="CZ11" s="874"/>
      <c r="DA11" s="874"/>
      <c r="DB11" s="874"/>
      <c r="DC11" s="874"/>
      <c r="DD11" s="874"/>
      <c r="DE11" s="874"/>
      <c r="DF11" s="874"/>
      <c r="DG11" s="874"/>
    </row>
    <row r="12" spans="1:112" s="368" customFormat="1" ht="28" customHeight="1" x14ac:dyDescent="0.2">
      <c r="M12" s="323">
        <v>0.39583333333333331</v>
      </c>
      <c r="N12" s="1024"/>
      <c r="O12" s="1024"/>
      <c r="P12" s="1027"/>
      <c r="Q12" s="962"/>
      <c r="R12" s="962"/>
      <c r="S12" s="962"/>
      <c r="T12" s="299"/>
      <c r="U12" s="799"/>
      <c r="V12" s="308"/>
      <c r="W12" s="308"/>
      <c r="X12" s="308"/>
      <c r="Y12" s="308"/>
      <c r="Z12" s="788"/>
      <c r="AA12" s="297">
        <v>0.39583333333333331</v>
      </c>
      <c r="AB12" s="992"/>
      <c r="AC12" s="995"/>
      <c r="AD12" s="311"/>
      <c r="AE12" s="299"/>
      <c r="AF12" s="998"/>
      <c r="AG12" s="308"/>
      <c r="AH12" s="308"/>
      <c r="AI12" s="308"/>
      <c r="AJ12" s="299"/>
      <c r="AK12" s="530"/>
      <c r="AL12" s="297">
        <v>0.39583333333333331</v>
      </c>
      <c r="AM12" s="992"/>
      <c r="AN12" s="995"/>
      <c r="AO12" s="311"/>
      <c r="AP12" s="299"/>
      <c r="AQ12" s="998"/>
      <c r="AR12" s="308"/>
      <c r="AS12" s="308"/>
      <c r="AT12" s="308"/>
      <c r="AU12" s="677"/>
      <c r="AV12" s="532"/>
      <c r="AW12" s="315"/>
      <c r="AX12" s="552"/>
      <c r="AY12" s="552"/>
      <c r="AZ12" s="552"/>
      <c r="BA12" s="552"/>
      <c r="BB12" s="552"/>
      <c r="BC12" s="554"/>
      <c r="BD12" s="530"/>
      <c r="BE12" s="552"/>
      <c r="BF12" s="552"/>
      <c r="BG12" s="552"/>
      <c r="BH12" s="554"/>
      <c r="BI12" s="554"/>
      <c r="BJ12" s="555"/>
      <c r="BK12" s="530"/>
      <c r="BL12" s="323">
        <v>0.39583333333333331</v>
      </c>
      <c r="BM12" s="1042"/>
      <c r="BN12" s="329"/>
      <c r="BO12" s="339"/>
      <c r="BP12" s="339"/>
      <c r="BQ12" s="337"/>
      <c r="BR12" s="335"/>
      <c r="BS12" s="308"/>
      <c r="BT12" s="339"/>
      <c r="BU12" s="339"/>
      <c r="BV12" s="1039"/>
      <c r="BW12" s="1042"/>
      <c r="BX12" s="329"/>
      <c r="BY12" s="300"/>
      <c r="BZ12" s="302"/>
      <c r="CA12" s="329"/>
      <c r="CB12" s="308"/>
      <c r="CC12" s="530"/>
      <c r="CD12" s="292"/>
      <c r="CE12" s="292"/>
      <c r="CF12" s="292"/>
      <c r="CG12" s="292"/>
      <c r="CH12" s="292"/>
      <c r="CI12" s="292"/>
      <c r="CJ12" s="292"/>
      <c r="CK12" s="292"/>
      <c r="CL12" s="292"/>
      <c r="CM12" s="292"/>
      <c r="CN12" s="292"/>
      <c r="CO12" s="292"/>
      <c r="CP12" s="292"/>
      <c r="CQ12" s="292"/>
      <c r="CR12" s="292"/>
      <c r="CS12" s="292"/>
      <c r="CT12" s="308"/>
      <c r="CU12" s="874"/>
      <c r="CV12" s="874"/>
      <c r="CW12" s="874"/>
      <c r="CX12" s="874"/>
      <c r="CY12" s="874"/>
      <c r="CZ12" s="874"/>
      <c r="DA12" s="874"/>
      <c r="DB12" s="874"/>
      <c r="DC12" s="874"/>
      <c r="DD12" s="874"/>
      <c r="DE12" s="874"/>
      <c r="DF12" s="874"/>
      <c r="DG12" s="874"/>
    </row>
    <row r="13" spans="1:112" s="368" customFormat="1" ht="28" customHeight="1" x14ac:dyDescent="0.2">
      <c r="M13" s="323">
        <v>0.40625</v>
      </c>
      <c r="N13" s="1024"/>
      <c r="O13" s="1024"/>
      <c r="P13" s="1027"/>
      <c r="Q13" s="962"/>
      <c r="R13" s="962"/>
      <c r="S13" s="962"/>
      <c r="T13" s="299"/>
      <c r="U13" s="799"/>
      <c r="V13" s="308"/>
      <c r="W13" s="308"/>
      <c r="X13" s="308"/>
      <c r="Y13" s="308"/>
      <c r="Z13" s="788"/>
      <c r="AA13" s="297">
        <v>0.40625</v>
      </c>
      <c r="AB13" s="992"/>
      <c r="AC13" s="995"/>
      <c r="AD13" s="311"/>
      <c r="AE13" s="299"/>
      <c r="AF13" s="998"/>
      <c r="AG13" s="308"/>
      <c r="AH13" s="308"/>
      <c r="AI13" s="308"/>
      <c r="AJ13" s="299"/>
      <c r="AK13" s="530"/>
      <c r="AL13" s="297">
        <v>0.40625</v>
      </c>
      <c r="AM13" s="992"/>
      <c r="AN13" s="995"/>
      <c r="AO13" s="311"/>
      <c r="AP13" s="299"/>
      <c r="AQ13" s="998"/>
      <c r="AR13" s="308"/>
      <c r="AS13" s="308"/>
      <c r="AT13" s="308"/>
      <c r="AU13" s="677"/>
      <c r="AV13" s="532"/>
      <c r="AW13" s="315"/>
      <c r="AX13" s="552"/>
      <c r="AY13" s="552"/>
      <c r="AZ13" s="552"/>
      <c r="BA13" s="552"/>
      <c r="BB13" s="552"/>
      <c r="BC13" s="554"/>
      <c r="BD13" s="530"/>
      <c r="BE13" s="552"/>
      <c r="BF13" s="552"/>
      <c r="BG13" s="552"/>
      <c r="BH13" s="554"/>
      <c r="BI13" s="554"/>
      <c r="BJ13" s="555"/>
      <c r="BK13" s="530"/>
      <c r="BL13" s="323">
        <v>0.40625</v>
      </c>
      <c r="BM13" s="1043"/>
      <c r="BN13" s="329"/>
      <c r="BO13" s="339"/>
      <c r="BP13" s="339"/>
      <c r="BQ13" s="337"/>
      <c r="BR13" s="335"/>
      <c r="BS13" s="308"/>
      <c r="BT13" s="339"/>
      <c r="BU13" s="339"/>
      <c r="BV13" s="535"/>
      <c r="BW13" s="1043"/>
      <c r="BX13" s="329"/>
      <c r="BY13" s="300"/>
      <c r="BZ13" s="302"/>
      <c r="CA13" s="329"/>
      <c r="CB13" s="308"/>
      <c r="CC13" s="530"/>
      <c r="CD13" s="292"/>
      <c r="CE13" s="292"/>
      <c r="CF13" s="292"/>
      <c r="CG13" s="292"/>
      <c r="CH13" s="292"/>
      <c r="CI13" s="292"/>
      <c r="CJ13" s="292"/>
      <c r="CK13" s="292"/>
      <c r="CL13" s="292"/>
      <c r="CM13" s="292"/>
      <c r="CN13" s="292"/>
      <c r="CO13" s="292"/>
      <c r="CP13" s="292"/>
      <c r="CQ13" s="292"/>
      <c r="CR13" s="292"/>
      <c r="CS13" s="292"/>
      <c r="CT13" s="308"/>
      <c r="CU13" s="874"/>
      <c r="CV13" s="874"/>
      <c r="CW13" s="874"/>
      <c r="CX13" s="874"/>
      <c r="CY13" s="874"/>
      <c r="CZ13" s="874"/>
      <c r="DA13" s="874"/>
      <c r="DB13" s="874"/>
      <c r="DC13" s="874"/>
      <c r="DD13" s="874"/>
      <c r="DE13" s="874"/>
      <c r="DF13" s="874"/>
      <c r="DG13" s="874"/>
    </row>
    <row r="14" spans="1:112" s="368" customFormat="1" ht="28" customHeight="1" x14ac:dyDescent="0.2">
      <c r="M14" s="323">
        <v>0.41666666666666669</v>
      </c>
      <c r="N14" s="1024"/>
      <c r="O14" s="1024"/>
      <c r="P14" s="1027"/>
      <c r="Q14" s="962"/>
      <c r="R14" s="962"/>
      <c r="S14" s="962"/>
      <c r="T14" s="299"/>
      <c r="U14" s="799"/>
      <c r="V14" s="308"/>
      <c r="W14" s="308"/>
      <c r="X14" s="308"/>
      <c r="Y14" s="308"/>
      <c r="Z14" s="788"/>
      <c r="AA14" s="297">
        <v>0.41666666666666669</v>
      </c>
      <c r="AB14" s="993"/>
      <c r="AC14" s="996"/>
      <c r="AD14" s="311"/>
      <c r="AE14" s="299"/>
      <c r="AF14" s="998"/>
      <c r="AG14" s="308"/>
      <c r="AH14" s="308"/>
      <c r="AI14" s="312"/>
      <c r="AJ14" s="299"/>
      <c r="AK14" s="530"/>
      <c r="AL14" s="297">
        <v>0.41666666666666669</v>
      </c>
      <c r="AM14" s="993"/>
      <c r="AN14" s="996"/>
      <c r="AO14" s="311"/>
      <c r="AP14" s="299"/>
      <c r="AQ14" s="998"/>
      <c r="AR14" s="308"/>
      <c r="AS14" s="308"/>
      <c r="AT14" s="312"/>
      <c r="AU14" s="677"/>
      <c r="AV14" s="532"/>
      <c r="AW14" s="315"/>
      <c r="AX14" s="552"/>
      <c r="AY14" s="552"/>
      <c r="AZ14" s="552"/>
      <c r="BA14" s="552"/>
      <c r="BB14" s="552"/>
      <c r="BC14" s="554"/>
      <c r="BD14" s="530"/>
      <c r="BE14" s="552"/>
      <c r="BF14" s="552"/>
      <c r="BG14" s="552"/>
      <c r="BH14" s="554"/>
      <c r="BI14" s="554"/>
      <c r="BJ14" s="555"/>
      <c r="BK14" s="530"/>
      <c r="BL14" s="323">
        <v>0.41666666666666669</v>
      </c>
      <c r="BM14" s="313"/>
      <c r="BN14" s="329"/>
      <c r="BO14" s="313"/>
      <c r="BP14" s="329"/>
      <c r="BQ14" s="337"/>
      <c r="BR14" s="335"/>
      <c r="BS14" s="308"/>
      <c r="BT14" s="339"/>
      <c r="BU14" s="339"/>
      <c r="BV14" s="535"/>
      <c r="BW14" s="310"/>
      <c r="BX14" s="329"/>
      <c r="BY14" s="300"/>
      <c r="BZ14" s="302"/>
      <c r="CA14" s="329"/>
      <c r="CB14" s="308"/>
      <c r="CC14" s="530"/>
      <c r="CD14" s="292"/>
      <c r="CE14" s="292"/>
      <c r="CF14" s="292"/>
      <c r="CG14" s="292"/>
      <c r="CH14" s="292"/>
      <c r="CI14" s="292"/>
      <c r="CJ14" s="292"/>
      <c r="CK14" s="292"/>
      <c r="CL14" s="292"/>
      <c r="CM14" s="292"/>
      <c r="CN14" s="292"/>
      <c r="CO14" s="292"/>
      <c r="CP14" s="292"/>
      <c r="CQ14" s="292"/>
      <c r="CR14" s="292"/>
      <c r="CS14" s="292"/>
      <c r="CT14" s="308"/>
      <c r="CU14" s="874"/>
      <c r="CV14" s="874"/>
      <c r="CW14" s="874"/>
      <c r="CX14" s="874"/>
      <c r="CY14" s="874"/>
      <c r="CZ14" s="874"/>
      <c r="DA14" s="874"/>
      <c r="DB14" s="874"/>
      <c r="DC14" s="874"/>
      <c r="DD14" s="874"/>
      <c r="DE14" s="874"/>
      <c r="DF14" s="874"/>
      <c r="DG14" s="874"/>
    </row>
    <row r="15" spans="1:112" s="368" customFormat="1" ht="28" customHeight="1" x14ac:dyDescent="0.2">
      <c r="M15" s="323">
        <v>0.42708333333333331</v>
      </c>
      <c r="N15" s="1024"/>
      <c r="O15" s="1024"/>
      <c r="P15" s="1027"/>
      <c r="Q15" s="962"/>
      <c r="R15" s="962"/>
      <c r="S15" s="962"/>
      <c r="T15" s="299"/>
      <c r="U15" s="799"/>
      <c r="V15" s="308"/>
      <c r="W15" s="308"/>
      <c r="X15" s="308"/>
      <c r="Y15" s="308"/>
      <c r="Z15" s="788"/>
      <c r="AA15" s="297">
        <v>0.42708333333333331</v>
      </c>
      <c r="AB15" s="311"/>
      <c r="AC15" s="311"/>
      <c r="AD15" s="311"/>
      <c r="AE15" s="299"/>
      <c r="AF15" s="999"/>
      <c r="AG15" s="308"/>
      <c r="AH15" s="308"/>
      <c r="AI15" s="312"/>
      <c r="AJ15" s="299"/>
      <c r="AK15" s="530"/>
      <c r="AL15" s="297">
        <v>0.42708333333333331</v>
      </c>
      <c r="AM15" s="311"/>
      <c r="AN15" s="311"/>
      <c r="AO15" s="311"/>
      <c r="AP15" s="299"/>
      <c r="AQ15" s="999"/>
      <c r="AR15" s="308"/>
      <c r="AS15" s="308"/>
      <c r="AT15" s="312"/>
      <c r="AU15" s="677"/>
      <c r="AV15" s="532"/>
      <c r="AW15" s="315"/>
      <c r="AX15" s="552"/>
      <c r="AY15" s="552"/>
      <c r="AZ15" s="552"/>
      <c r="BA15" s="552"/>
      <c r="BB15" s="552"/>
      <c r="BC15" s="554"/>
      <c r="BD15" s="530"/>
      <c r="BE15" s="552"/>
      <c r="BF15" s="552"/>
      <c r="BG15" s="552"/>
      <c r="BH15" s="554"/>
      <c r="BI15" s="554"/>
      <c r="BJ15" s="555"/>
      <c r="BK15" s="530"/>
      <c r="BL15" s="323">
        <v>0.42708333333333331</v>
      </c>
      <c r="BM15" s="339"/>
      <c r="BN15" s="339"/>
      <c r="BO15" s="339"/>
      <c r="BP15" s="899"/>
      <c r="BQ15" s="337"/>
      <c r="BR15" s="335"/>
      <c r="BS15" s="308"/>
      <c r="BT15" s="339"/>
      <c r="BU15" s="339"/>
      <c r="BV15" s="535"/>
      <c r="BW15" s="499"/>
      <c r="BX15" s="899"/>
      <c r="BY15" s="300"/>
      <c r="BZ15" s="302"/>
      <c r="CA15" s="329"/>
      <c r="CB15" s="308"/>
      <c r="CC15" s="530"/>
      <c r="CD15" s="292"/>
      <c r="CE15" s="292"/>
      <c r="CF15" s="292"/>
      <c r="CG15" s="292"/>
      <c r="CH15" s="292"/>
      <c r="CI15" s="292"/>
      <c r="CJ15" s="292"/>
      <c r="CK15" s="292"/>
      <c r="CL15" s="292"/>
      <c r="CM15" s="292"/>
      <c r="CN15" s="292"/>
      <c r="CO15" s="292"/>
      <c r="CP15" s="292"/>
      <c r="CQ15" s="292"/>
      <c r="CR15" s="292"/>
      <c r="CS15" s="292"/>
      <c r="CT15" s="308"/>
      <c r="CU15" s="874"/>
      <c r="CV15" s="874"/>
      <c r="CW15" s="874"/>
      <c r="CX15" s="874"/>
      <c r="CY15" s="874"/>
      <c r="CZ15" s="874"/>
      <c r="DA15" s="874"/>
      <c r="DB15" s="874"/>
      <c r="DC15" s="874"/>
      <c r="DD15" s="874"/>
      <c r="DE15" s="874"/>
      <c r="DF15" s="874"/>
      <c r="DG15" s="874"/>
    </row>
    <row r="16" spans="1:112" s="368" customFormat="1" ht="28" customHeight="1" x14ac:dyDescent="0.2">
      <c r="M16" s="323">
        <v>0.4375</v>
      </c>
      <c r="N16" s="1025"/>
      <c r="O16" s="1025"/>
      <c r="P16" s="1028"/>
      <c r="Q16" s="962"/>
      <c r="R16" s="962"/>
      <c r="S16" s="962"/>
      <c r="T16" s="299"/>
      <c r="U16" s="799"/>
      <c r="V16" s="308"/>
      <c r="W16" s="308"/>
      <c r="X16" s="308"/>
      <c r="Y16" s="308"/>
      <c r="Z16" s="788"/>
      <c r="AA16" s="297">
        <v>0.4375</v>
      </c>
      <c r="AB16" s="311"/>
      <c r="AC16" s="311"/>
      <c r="AD16" s="311"/>
      <c r="AE16" s="299"/>
      <c r="AF16" s="299"/>
      <c r="AG16" s="299"/>
      <c r="AH16" s="312"/>
      <c r="AI16" s="308"/>
      <c r="AJ16" s="299"/>
      <c r="AK16" s="971" t="s">
        <v>669</v>
      </c>
      <c r="AL16" s="297">
        <v>0.4375</v>
      </c>
      <c r="AM16" s="311"/>
      <c r="AN16" s="311"/>
      <c r="AO16" s="311"/>
      <c r="AP16" s="299"/>
      <c r="AQ16" s="299"/>
      <c r="AR16" s="299"/>
      <c r="AS16" s="312"/>
      <c r="AT16" s="308"/>
      <c r="AU16" s="677"/>
      <c r="AV16" s="1039" t="s">
        <v>659</v>
      </c>
      <c r="AW16" s="315"/>
      <c r="AX16" s="552"/>
      <c r="AY16" s="552"/>
      <c r="AZ16" s="552"/>
      <c r="BA16" s="552"/>
      <c r="BB16" s="552"/>
      <c r="BC16" s="554"/>
      <c r="BD16" s="530"/>
      <c r="BE16" s="552"/>
      <c r="BF16" s="552"/>
      <c r="BG16" s="552"/>
      <c r="BH16" s="302"/>
      <c r="BI16" s="554"/>
      <c r="BJ16" s="555"/>
      <c r="BK16" s="530"/>
      <c r="BL16" s="323">
        <v>0.4375</v>
      </c>
      <c r="BM16" s="1029" t="s">
        <v>708</v>
      </c>
      <c r="BN16" s="300"/>
      <c r="BP16" s="329"/>
      <c r="BQ16" s="337"/>
      <c r="BR16" s="335"/>
      <c r="BS16" s="308"/>
      <c r="BT16" s="339"/>
      <c r="BU16" s="339"/>
      <c r="BV16" s="535"/>
      <c r="BW16" s="1029" t="s">
        <v>709</v>
      </c>
      <c r="BX16" s="329"/>
      <c r="BY16" s="300"/>
      <c r="BZ16" s="302"/>
      <c r="CA16" s="329"/>
      <c r="CB16" s="308"/>
      <c r="CC16" s="530"/>
      <c r="CD16" s="292"/>
      <c r="CE16" s="292"/>
      <c r="CF16" s="292"/>
      <c r="CG16" s="292"/>
      <c r="CH16" s="292"/>
      <c r="CI16" s="292"/>
      <c r="CJ16" s="292"/>
      <c r="CK16" s="292"/>
      <c r="CL16" s="292"/>
      <c r="CM16" s="292"/>
      <c r="CN16" s="292"/>
      <c r="CO16" s="292"/>
      <c r="CP16" s="292"/>
      <c r="CQ16" s="292"/>
      <c r="CR16" s="292"/>
      <c r="CS16" s="292"/>
      <c r="CT16" s="308"/>
      <c r="CU16" s="874"/>
      <c r="CV16" s="874"/>
      <c r="CW16" s="874"/>
      <c r="CX16" s="874"/>
      <c r="CY16" s="874"/>
      <c r="CZ16" s="874"/>
      <c r="DA16" s="874"/>
      <c r="DB16" s="874"/>
      <c r="DC16" s="874"/>
      <c r="DD16" s="874"/>
      <c r="DE16" s="874"/>
      <c r="DF16" s="874"/>
      <c r="DG16" s="874"/>
    </row>
    <row r="17" spans="13:112" s="368" customFormat="1" ht="28" customHeight="1" x14ac:dyDescent="0.2">
      <c r="M17" s="323">
        <v>0.44791666666666669</v>
      </c>
      <c r="N17" s="681"/>
      <c r="Q17" s="963"/>
      <c r="R17" s="963"/>
      <c r="S17" s="963"/>
      <c r="T17" s="299"/>
      <c r="U17" s="799"/>
      <c r="V17" s="308"/>
      <c r="W17" s="308"/>
      <c r="X17" s="308"/>
      <c r="Y17" s="308"/>
      <c r="Z17" s="788"/>
      <c r="AA17" s="297">
        <v>0.44791666666666669</v>
      </c>
      <c r="AB17" s="1003" t="s">
        <v>710</v>
      </c>
      <c r="AC17" s="1006" t="s">
        <v>711</v>
      </c>
      <c r="AD17" s="308"/>
      <c r="AE17" s="299"/>
      <c r="AF17" s="299"/>
      <c r="AG17" s="299"/>
      <c r="AH17" s="312"/>
      <c r="AI17" s="308"/>
      <c r="AJ17" s="299"/>
      <c r="AK17" s="971"/>
      <c r="AL17" s="297">
        <v>0.44791666666666669</v>
      </c>
      <c r="AM17" s="1003" t="s">
        <v>710</v>
      </c>
      <c r="AN17" s="1006" t="s">
        <v>711</v>
      </c>
      <c r="AO17" s="308"/>
      <c r="AP17" s="299"/>
      <c r="AQ17" s="299"/>
      <c r="AR17" s="299"/>
      <c r="AS17" s="312"/>
      <c r="AT17" s="308"/>
      <c r="AU17" s="677"/>
      <c r="AV17" s="1039"/>
      <c r="AW17" s="315"/>
      <c r="AX17" s="552"/>
      <c r="AY17" s="552"/>
      <c r="AZ17" s="552"/>
      <c r="BA17" s="552"/>
      <c r="BB17" s="552"/>
      <c r="BC17" s="554"/>
      <c r="BD17" s="530"/>
      <c r="BE17" s="552"/>
      <c r="BF17" s="552"/>
      <c r="BG17" s="552"/>
      <c r="BH17" s="302"/>
      <c r="BI17" s="554"/>
      <c r="BJ17" s="555"/>
      <c r="BK17" s="530"/>
      <c r="BL17" s="323">
        <v>0.44791666666666669</v>
      </c>
      <c r="BM17" s="1030"/>
      <c r="BN17" s="300"/>
      <c r="BP17" s="329"/>
      <c r="BQ17" s="337"/>
      <c r="BR17" s="335"/>
      <c r="BS17" s="308"/>
      <c r="BT17" s="339"/>
      <c r="BU17" s="339"/>
      <c r="BV17" s="535"/>
      <c r="BW17" s="1030"/>
      <c r="BX17" s="329"/>
      <c r="BY17" s="300"/>
      <c r="BZ17" s="302"/>
      <c r="CA17" s="329"/>
      <c r="CB17" s="308"/>
      <c r="CC17" s="530"/>
      <c r="CD17" s="292"/>
      <c r="CE17" s="292"/>
      <c r="CF17" s="292"/>
      <c r="CG17" s="292"/>
      <c r="CH17" s="292"/>
      <c r="CI17" s="292"/>
      <c r="CJ17" s="292"/>
      <c r="CK17" s="292"/>
      <c r="CL17" s="292"/>
      <c r="CM17" s="292"/>
      <c r="CN17" s="292"/>
      <c r="CO17" s="292"/>
      <c r="CP17" s="292"/>
      <c r="CQ17" s="292"/>
      <c r="CR17" s="292"/>
      <c r="CS17" s="292"/>
      <c r="CT17" s="308"/>
      <c r="CU17" s="874"/>
      <c r="CV17" s="874"/>
      <c r="CW17" s="874"/>
      <c r="CX17" s="874"/>
      <c r="CY17" s="874"/>
      <c r="CZ17" s="874"/>
      <c r="DA17" s="874"/>
      <c r="DB17" s="874"/>
      <c r="DC17" s="874"/>
      <c r="DD17" s="874"/>
      <c r="DE17" s="874"/>
      <c r="DF17" s="874"/>
      <c r="DG17" s="874"/>
    </row>
    <row r="18" spans="13:112" s="368" customFormat="1" ht="28" customHeight="1" x14ac:dyDescent="0.2">
      <c r="M18" s="323">
        <v>0.45833333333333331</v>
      </c>
      <c r="N18" s="310"/>
      <c r="O18" s="311"/>
      <c r="P18" s="311"/>
      <c r="Q18" s="311"/>
      <c r="R18" s="311"/>
      <c r="S18" s="311"/>
      <c r="T18" s="299"/>
      <c r="U18" s="799"/>
      <c r="V18" s="308"/>
      <c r="W18" s="308"/>
      <c r="X18" s="308"/>
      <c r="Y18" s="308"/>
      <c r="Z18" s="788"/>
      <c r="AA18" s="297">
        <v>0.45833333333333331</v>
      </c>
      <c r="AB18" s="1004"/>
      <c r="AC18" s="1007"/>
      <c r="AD18" s="308"/>
      <c r="AE18" s="299"/>
      <c r="AF18" s="1000" t="s">
        <v>712</v>
      </c>
      <c r="AG18" s="308"/>
      <c r="AH18" s="308"/>
      <c r="AI18" s="308"/>
      <c r="AJ18" s="325"/>
      <c r="AK18" s="971"/>
      <c r="AL18" s="297">
        <v>0.45833333333333331</v>
      </c>
      <c r="AM18" s="1004"/>
      <c r="AN18" s="1007"/>
      <c r="AO18" s="308"/>
      <c r="AP18" s="299"/>
      <c r="AQ18" s="1000" t="s">
        <v>712</v>
      </c>
      <c r="AR18" s="874"/>
      <c r="AS18" s="308"/>
      <c r="AT18" s="308"/>
      <c r="AU18" s="677"/>
      <c r="AV18" s="1039"/>
      <c r="AW18" s="312"/>
      <c r="AX18" s="302"/>
      <c r="AY18" s="302"/>
      <c r="AZ18" s="552"/>
      <c r="BA18" s="552"/>
      <c r="BB18" s="552"/>
      <c r="BC18" s="554"/>
      <c r="BD18" s="971" t="s">
        <v>670</v>
      </c>
      <c r="BE18" s="552"/>
      <c r="BF18" s="554"/>
      <c r="BG18" s="554"/>
      <c r="BH18" s="554"/>
      <c r="BI18" s="302"/>
      <c r="BJ18" s="342"/>
      <c r="BK18" s="530"/>
      <c r="BL18" s="323">
        <v>0.45833333333333331</v>
      </c>
      <c r="BM18" s="1030"/>
      <c r="BN18" s="300"/>
      <c r="BP18" s="329"/>
      <c r="BQ18" s="337"/>
      <c r="BR18" s="335"/>
      <c r="BS18" s="308"/>
      <c r="BT18" s="300"/>
      <c r="BU18" s="300"/>
      <c r="BV18" s="535"/>
      <c r="BW18" s="1030"/>
      <c r="BX18" s="329"/>
      <c r="BY18" s="300"/>
      <c r="BZ18" s="302"/>
      <c r="CA18" s="329"/>
      <c r="CB18" s="308"/>
      <c r="CC18" s="530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308"/>
      <c r="CU18" s="874"/>
      <c r="CV18" s="874"/>
      <c r="CW18" s="874"/>
      <c r="CX18" s="874"/>
      <c r="CY18" s="874"/>
      <c r="CZ18" s="874"/>
      <c r="DA18" s="874"/>
      <c r="DB18" s="874"/>
      <c r="DC18" s="874"/>
      <c r="DD18" s="874"/>
      <c r="DE18" s="874"/>
      <c r="DF18" s="874"/>
      <c r="DG18" s="874"/>
    </row>
    <row r="19" spans="13:112" s="368" customFormat="1" ht="28" customHeight="1" x14ac:dyDescent="0.2">
      <c r="M19" s="323">
        <v>0.46875</v>
      </c>
      <c r="N19" s="294"/>
      <c r="O19" s="299"/>
      <c r="P19" s="311"/>
      <c r="Q19" s="311"/>
      <c r="R19" s="311"/>
      <c r="S19" s="311"/>
      <c r="T19" s="299"/>
      <c r="U19" s="799"/>
      <c r="V19" s="308"/>
      <c r="W19" s="308"/>
      <c r="X19" s="308"/>
      <c r="Y19" s="308"/>
      <c r="Z19" s="788"/>
      <c r="AA19" s="297">
        <v>0.46875</v>
      </c>
      <c r="AB19" s="1004"/>
      <c r="AC19" s="1007"/>
      <c r="AD19" s="308"/>
      <c r="AE19" s="299"/>
      <c r="AF19" s="1001"/>
      <c r="AG19" s="308"/>
      <c r="AH19" s="308"/>
      <c r="AI19" s="308"/>
      <c r="AJ19" s="311"/>
      <c r="AK19" s="530"/>
      <c r="AL19" s="297">
        <v>0.46875</v>
      </c>
      <c r="AM19" s="1004"/>
      <c r="AN19" s="1007"/>
      <c r="AO19" s="308"/>
      <c r="AP19" s="299"/>
      <c r="AQ19" s="1001"/>
      <c r="AR19" s="874"/>
      <c r="AS19" s="308"/>
      <c r="AT19" s="308"/>
      <c r="AU19" s="677"/>
      <c r="AV19" s="532"/>
      <c r="AW19" s="312"/>
      <c r="AX19" s="302"/>
      <c r="AY19" s="302"/>
      <c r="AZ19" s="552"/>
      <c r="BA19" s="552"/>
      <c r="BB19" s="552"/>
      <c r="BC19" s="554"/>
      <c r="BD19" s="971"/>
      <c r="BE19" s="554"/>
      <c r="BF19" s="554"/>
      <c r="BG19" s="554"/>
      <c r="BH19" s="552"/>
      <c r="BI19" s="552"/>
      <c r="BJ19" s="362"/>
      <c r="BK19" s="530"/>
      <c r="BL19" s="323">
        <v>0.46875</v>
      </c>
      <c r="BM19" s="1030"/>
      <c r="BN19" s="300"/>
      <c r="BP19" s="329"/>
      <c r="BQ19" s="337"/>
      <c r="BR19" s="335"/>
      <c r="BS19" s="308"/>
      <c r="BT19" s="300"/>
      <c r="BU19" s="300"/>
      <c r="BV19" s="535"/>
      <c r="BW19" s="1030"/>
      <c r="BX19" s="329"/>
      <c r="BY19" s="300"/>
      <c r="BZ19" s="302"/>
      <c r="CA19" s="329"/>
      <c r="CB19" s="308"/>
      <c r="CC19" s="530"/>
      <c r="CD19" s="292"/>
      <c r="CE19" s="292"/>
      <c r="CF19" s="292"/>
      <c r="CG19" s="292"/>
      <c r="CH19" s="292"/>
      <c r="CI19" s="292"/>
      <c r="CJ19" s="292"/>
      <c r="CK19" s="292"/>
      <c r="CL19" s="292"/>
      <c r="CM19" s="292"/>
      <c r="CN19" s="292"/>
      <c r="CO19" s="292"/>
      <c r="CP19" s="292"/>
      <c r="CQ19" s="292"/>
      <c r="CR19" s="292"/>
      <c r="CS19" s="292"/>
      <c r="CT19" s="308"/>
      <c r="CU19" s="874"/>
      <c r="CV19" s="874"/>
      <c r="CW19" s="874"/>
      <c r="CX19" s="874"/>
      <c r="CY19" s="874"/>
      <c r="CZ19" s="874"/>
      <c r="DA19" s="874"/>
      <c r="DB19" s="874"/>
      <c r="DC19" s="874"/>
      <c r="DD19" s="874"/>
      <c r="DE19" s="874"/>
      <c r="DF19" s="874"/>
      <c r="DG19" s="874"/>
    </row>
    <row r="20" spans="13:112" s="368" customFormat="1" ht="28" customHeight="1" x14ac:dyDescent="0.2">
      <c r="M20" s="323">
        <v>0.47916666666666669</v>
      </c>
      <c r="N20" s="961" t="s">
        <v>660</v>
      </c>
      <c r="O20" s="961" t="s">
        <v>661</v>
      </c>
      <c r="P20" s="961" t="s">
        <v>662</v>
      </c>
      <c r="T20" s="299"/>
      <c r="U20" s="799"/>
      <c r="V20" s="308"/>
      <c r="W20" s="312"/>
      <c r="X20" s="308"/>
      <c r="Y20" s="308"/>
      <c r="Z20" s="788"/>
      <c r="AA20" s="297">
        <v>0.47916666666666669</v>
      </c>
      <c r="AB20" s="1004"/>
      <c r="AC20" s="1007"/>
      <c r="AD20" s="308"/>
      <c r="AE20" s="299"/>
      <c r="AF20" s="1001"/>
      <c r="AG20" s="308"/>
      <c r="AH20" s="308"/>
      <c r="AI20" s="308"/>
      <c r="AJ20" s="311"/>
      <c r="AK20" s="530"/>
      <c r="AL20" s="297">
        <v>0.47916666666666669</v>
      </c>
      <c r="AM20" s="1004"/>
      <c r="AN20" s="1007"/>
      <c r="AO20" s="308"/>
      <c r="AP20" s="299"/>
      <c r="AQ20" s="1001"/>
      <c r="AR20" s="874"/>
      <c r="AS20" s="308"/>
      <c r="AT20" s="308"/>
      <c r="AU20" s="677"/>
      <c r="AV20" s="532"/>
      <c r="AW20" s="312"/>
      <c r="AX20" s="302"/>
      <c r="AY20" s="302"/>
      <c r="AZ20" s="552"/>
      <c r="BA20" s="552"/>
      <c r="BB20" s="552"/>
      <c r="BC20" s="554"/>
      <c r="BD20" s="971"/>
      <c r="BE20" s="554"/>
      <c r="BF20" s="554"/>
      <c r="BG20" s="554"/>
      <c r="BH20" s="552"/>
      <c r="BI20" s="552"/>
      <c r="BJ20" s="362"/>
      <c r="BK20" s="971" t="s">
        <v>704</v>
      </c>
      <c r="BL20" s="323">
        <v>0.47916666666666669</v>
      </c>
      <c r="BM20" s="1030"/>
      <c r="BN20" s="300"/>
      <c r="BP20" s="329"/>
      <c r="BQ20" s="337"/>
      <c r="BR20" s="335"/>
      <c r="BS20" s="308"/>
      <c r="BT20" s="300"/>
      <c r="BU20" s="300"/>
      <c r="BV20" s="535"/>
      <c r="BW20" s="1030"/>
      <c r="BX20" s="329"/>
      <c r="BY20" s="300"/>
      <c r="BZ20" s="302"/>
      <c r="CA20" s="329"/>
      <c r="CB20" s="308"/>
      <c r="CC20" s="530"/>
      <c r="CD20" s="292"/>
      <c r="CE20" s="292"/>
      <c r="CF20" s="292"/>
      <c r="CG20" s="292"/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308"/>
      <c r="CU20" s="874"/>
      <c r="CV20" s="874"/>
      <c r="CW20" s="874"/>
      <c r="CX20" s="874"/>
      <c r="CY20" s="874"/>
      <c r="CZ20" s="874"/>
      <c r="DA20" s="874"/>
      <c r="DB20" s="874"/>
      <c r="DC20" s="874"/>
      <c r="DD20" s="874"/>
      <c r="DE20" s="874"/>
      <c r="DF20" s="874"/>
      <c r="DG20" s="874"/>
    </row>
    <row r="21" spans="13:112" s="368" customFormat="1" ht="28" customHeight="1" x14ac:dyDescent="0.2">
      <c r="M21" s="323">
        <v>0.48958333333333331</v>
      </c>
      <c r="N21" s="962"/>
      <c r="O21" s="962"/>
      <c r="P21" s="962"/>
      <c r="Q21" s="1032" t="s">
        <v>713</v>
      </c>
      <c r="R21" s="1026" t="s">
        <v>714</v>
      </c>
      <c r="S21" s="1023" t="s">
        <v>715</v>
      </c>
      <c r="T21" s="299"/>
      <c r="U21" s="799"/>
      <c r="V21" s="308"/>
      <c r="W21" s="312"/>
      <c r="X21" s="308"/>
      <c r="Y21" s="308"/>
      <c r="Z21" s="788"/>
      <c r="AA21" s="297">
        <v>0.48958333333333331</v>
      </c>
      <c r="AB21" s="1004"/>
      <c r="AC21" s="1007"/>
      <c r="AD21" s="308"/>
      <c r="AE21" s="299"/>
      <c r="AF21" s="1001"/>
      <c r="AG21" s="308"/>
      <c r="AH21" s="308"/>
      <c r="AI21" s="308"/>
      <c r="AJ21" s="311"/>
      <c r="AK21" s="530"/>
      <c r="AL21" s="297">
        <v>0.48958333333333331</v>
      </c>
      <c r="AM21" s="1004"/>
      <c r="AN21" s="1007"/>
      <c r="AO21" s="308"/>
      <c r="AP21" s="299"/>
      <c r="AQ21" s="1001"/>
      <c r="AR21" s="874"/>
      <c r="AS21" s="308"/>
      <c r="AT21" s="308"/>
      <c r="AU21" s="677"/>
      <c r="AV21" s="532"/>
      <c r="AW21" s="315"/>
      <c r="AX21" s="552"/>
      <c r="AY21" s="552"/>
      <c r="AZ21" s="552"/>
      <c r="BA21" s="552"/>
      <c r="BB21" s="552"/>
      <c r="BC21" s="554"/>
      <c r="BD21" s="530"/>
      <c r="BE21" s="554"/>
      <c r="BF21" s="554"/>
      <c r="BG21" s="554"/>
      <c r="BH21" s="552"/>
      <c r="BI21" s="552"/>
      <c r="BJ21" s="362"/>
      <c r="BK21" s="971"/>
      <c r="BL21" s="323">
        <v>0.48958333333333331</v>
      </c>
      <c r="BM21" s="1031"/>
      <c r="BN21" s="300"/>
      <c r="BP21" s="329"/>
      <c r="BQ21" s="337"/>
      <c r="BR21" s="335"/>
      <c r="BS21" s="308"/>
      <c r="BT21" s="300"/>
      <c r="BU21" s="300"/>
      <c r="BV21" s="535"/>
      <c r="BW21" s="1031"/>
      <c r="BX21" s="329"/>
      <c r="BY21" s="339"/>
      <c r="BZ21" s="899"/>
      <c r="CA21" s="329"/>
      <c r="CB21" s="308"/>
      <c r="CC21" s="530"/>
      <c r="CD21" s="292"/>
      <c r="CE21" s="292"/>
      <c r="CF21" s="292"/>
      <c r="CG21" s="292"/>
      <c r="CH21" s="292"/>
      <c r="CI21" s="292"/>
      <c r="CJ21" s="292"/>
      <c r="CK21" s="292"/>
      <c r="CL21" s="292"/>
      <c r="CM21" s="292"/>
      <c r="CN21" s="292"/>
      <c r="CO21" s="292"/>
      <c r="CP21" s="292"/>
      <c r="CQ21" s="292"/>
      <c r="CR21" s="292"/>
      <c r="CS21" s="292"/>
      <c r="CT21" s="308"/>
      <c r="CU21" s="874"/>
      <c r="CV21" s="874"/>
      <c r="CW21" s="874"/>
      <c r="CX21" s="874"/>
      <c r="CY21" s="874"/>
      <c r="CZ21" s="874"/>
      <c r="DA21" s="874"/>
      <c r="DB21" s="874"/>
      <c r="DC21" s="874"/>
      <c r="DD21" s="874"/>
      <c r="DE21" s="874"/>
      <c r="DF21" s="874"/>
      <c r="DG21" s="874"/>
    </row>
    <row r="22" spans="13:112" s="368" customFormat="1" ht="47" customHeight="1" x14ac:dyDescent="0.2">
      <c r="M22" s="323">
        <v>0.5</v>
      </c>
      <c r="N22" s="962"/>
      <c r="O22" s="962"/>
      <c r="P22" s="962"/>
      <c r="Q22" s="1033"/>
      <c r="R22" s="1027"/>
      <c r="S22" s="1024"/>
      <c r="T22" s="299"/>
      <c r="U22" s="791"/>
      <c r="V22" s="312"/>
      <c r="W22" s="312"/>
      <c r="X22" s="312"/>
      <c r="Y22" s="312"/>
      <c r="Z22" s="764"/>
      <c r="AA22" s="297">
        <v>0.5</v>
      </c>
      <c r="AB22" s="1004"/>
      <c r="AC22" s="1007"/>
      <c r="AD22" s="308"/>
      <c r="AE22" s="311"/>
      <c r="AF22" s="1001"/>
      <c r="AG22" s="308"/>
      <c r="AH22" s="308"/>
      <c r="AI22" s="308"/>
      <c r="AJ22" s="311"/>
      <c r="AK22" s="530"/>
      <c r="AL22" s="297">
        <v>0.5</v>
      </c>
      <c r="AM22" s="1004"/>
      <c r="AN22" s="1007"/>
      <c r="AO22" s="308"/>
      <c r="AP22" s="311"/>
      <c r="AQ22" s="1001"/>
      <c r="AR22" s="874"/>
      <c r="AS22" s="308"/>
      <c r="AT22" s="308"/>
      <c r="AU22" s="677"/>
      <c r="AV22" s="532"/>
      <c r="AW22" s="315"/>
      <c r="AX22" s="552"/>
      <c r="AY22" s="552"/>
      <c r="AZ22" s="552"/>
      <c r="BA22" s="552"/>
      <c r="BB22" s="552"/>
      <c r="BC22" s="302"/>
      <c r="BD22" s="530"/>
      <c r="BE22" s="554"/>
      <c r="BF22" s="554"/>
      <c r="BG22" s="554"/>
      <c r="BH22" s="552"/>
      <c r="BI22" s="552"/>
      <c r="BJ22" s="362"/>
      <c r="BK22" s="530"/>
      <c r="BL22" s="323">
        <v>0.5</v>
      </c>
      <c r="BM22" s="339"/>
      <c r="BN22" s="339"/>
      <c r="BP22" s="899"/>
      <c r="BQ22" s="337"/>
      <c r="BR22" s="335"/>
      <c r="BS22" s="308"/>
      <c r="BT22" s="339"/>
      <c r="BU22" s="339"/>
      <c r="BV22" s="535"/>
      <c r="BW22" s="499"/>
      <c r="BX22" s="899"/>
      <c r="BY22" s="339"/>
      <c r="BZ22" s="899"/>
      <c r="CA22" s="329"/>
      <c r="CB22" s="308"/>
      <c r="CC22" s="530"/>
      <c r="CD22" s="292"/>
      <c r="CE22" s="292"/>
      <c r="CF22" s="292"/>
      <c r="CG22" s="292"/>
      <c r="CH22" s="292"/>
      <c r="CI22" s="292"/>
      <c r="CJ22" s="292"/>
      <c r="CK22" s="292"/>
      <c r="CL22" s="292"/>
      <c r="CM22" s="292"/>
      <c r="CN22" s="292"/>
      <c r="CO22" s="292"/>
      <c r="CP22" s="292"/>
      <c r="CQ22" s="292"/>
      <c r="CR22" s="292"/>
      <c r="CS22" s="292"/>
      <c r="CT22" s="308"/>
      <c r="CU22" s="874"/>
      <c r="CV22" s="874"/>
      <c r="CW22" s="874"/>
      <c r="CX22" s="874"/>
      <c r="CY22" s="874"/>
      <c r="CZ22" s="874"/>
      <c r="DA22" s="874"/>
      <c r="DB22" s="874"/>
      <c r="DC22" s="874"/>
      <c r="DD22" s="874"/>
      <c r="DE22" s="874"/>
      <c r="DF22" s="874"/>
      <c r="DG22" s="874"/>
    </row>
    <row r="23" spans="13:112" s="368" customFormat="1" ht="49" customHeight="1" x14ac:dyDescent="0.2">
      <c r="M23" s="323">
        <v>0.51041666666666663</v>
      </c>
      <c r="N23" s="962"/>
      <c r="O23" s="962"/>
      <c r="P23" s="962"/>
      <c r="Q23" s="1033"/>
      <c r="R23" s="1027"/>
      <c r="S23" s="1024"/>
      <c r="T23" s="299"/>
      <c r="U23" s="799"/>
      <c r="V23" s="308"/>
      <c r="W23" s="308"/>
      <c r="X23" s="312"/>
      <c r="Y23" s="312"/>
      <c r="Z23" s="764"/>
      <c r="AA23" s="297">
        <v>0.51041666666666663</v>
      </c>
      <c r="AB23" s="1004"/>
      <c r="AC23" s="1007"/>
      <c r="AD23" s="308"/>
      <c r="AE23" s="363"/>
      <c r="AF23" s="1001"/>
      <c r="AG23" s="308"/>
      <c r="AH23" s="308"/>
      <c r="AI23" s="308"/>
      <c r="AJ23" s="311"/>
      <c r="AK23" s="530"/>
      <c r="AL23" s="297">
        <v>0.51041666666666663</v>
      </c>
      <c r="AM23" s="1004"/>
      <c r="AN23" s="1007"/>
      <c r="AO23" s="308"/>
      <c r="AP23" s="363"/>
      <c r="AQ23" s="1001"/>
      <c r="AR23" s="874"/>
      <c r="AS23" s="308"/>
      <c r="AT23" s="308"/>
      <c r="AU23" s="677"/>
      <c r="AV23" s="532"/>
      <c r="AW23" s="315"/>
      <c r="AX23" s="552"/>
      <c r="AY23" s="552"/>
      <c r="AZ23" s="552"/>
      <c r="BA23" s="552"/>
      <c r="BB23" s="552"/>
      <c r="BC23" s="302"/>
      <c r="BD23" s="530"/>
      <c r="BE23" s="554"/>
      <c r="BF23" s="554"/>
      <c r="BG23" s="554"/>
      <c r="BH23" s="552"/>
      <c r="BI23" s="552"/>
      <c r="BJ23" s="362"/>
      <c r="BK23" s="530"/>
      <c r="BL23" s="323">
        <v>0.51041666666666663</v>
      </c>
      <c r="BM23" s="339"/>
      <c r="BN23" s="339"/>
      <c r="BP23" s="899"/>
      <c r="BQ23" s="337"/>
      <c r="BR23" s="743"/>
      <c r="BS23" s="874"/>
      <c r="BT23" s="339"/>
      <c r="BU23" s="339"/>
      <c r="BV23" s="535"/>
      <c r="BW23" s="499"/>
      <c r="BX23" s="899"/>
      <c r="BY23" s="339"/>
      <c r="BZ23" s="899"/>
      <c r="CA23" s="899"/>
      <c r="CB23" s="874"/>
      <c r="CC23" s="530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308"/>
      <c r="CU23" s="874"/>
      <c r="CV23" s="874"/>
      <c r="CW23" s="874"/>
      <c r="CX23" s="874"/>
      <c r="CY23" s="874"/>
      <c r="CZ23" s="874"/>
      <c r="DA23" s="874"/>
      <c r="DB23" s="874"/>
      <c r="DC23" s="874"/>
      <c r="DD23" s="874"/>
      <c r="DE23" s="874"/>
      <c r="DF23" s="874"/>
      <c r="DG23" s="874"/>
    </row>
    <row r="24" spans="13:112" s="368" customFormat="1" ht="28" customHeight="1" x14ac:dyDescent="0.2">
      <c r="M24" s="323">
        <v>0.52083333333333337</v>
      </c>
      <c r="N24" s="962"/>
      <c r="O24" s="962"/>
      <c r="P24" s="962"/>
      <c r="Q24" s="1033"/>
      <c r="R24" s="1027"/>
      <c r="S24" s="1024"/>
      <c r="T24" s="299"/>
      <c r="U24" s="799"/>
      <c r="V24" s="308"/>
      <c r="W24" s="308"/>
      <c r="X24" s="312"/>
      <c r="Y24" s="312"/>
      <c r="Z24" s="764"/>
      <c r="AA24" s="297">
        <v>0.52083333333333337</v>
      </c>
      <c r="AB24" s="1004"/>
      <c r="AC24" s="1007"/>
      <c r="AD24" s="308"/>
      <c r="AE24" s="363"/>
      <c r="AF24" s="1001"/>
      <c r="AG24" s="308"/>
      <c r="AH24" s="308"/>
      <c r="AI24" s="312"/>
      <c r="AJ24" s="299"/>
      <c r="AK24" s="971" t="s">
        <v>669</v>
      </c>
      <c r="AL24" s="297">
        <v>0.52083333333333337</v>
      </c>
      <c r="AM24" s="1004"/>
      <c r="AN24" s="1007"/>
      <c r="AO24" s="308"/>
      <c r="AP24" s="363"/>
      <c r="AQ24" s="1001"/>
      <c r="AR24" s="874"/>
      <c r="AS24" s="308"/>
      <c r="AT24" s="312"/>
      <c r="AU24" s="677"/>
      <c r="AV24" s="532"/>
      <c r="AW24" s="315"/>
      <c r="AX24" s="552"/>
      <c r="AY24" s="552"/>
      <c r="AZ24" s="552"/>
      <c r="BA24" s="552"/>
      <c r="BB24" s="552"/>
      <c r="BC24" s="554"/>
      <c r="BD24" s="530"/>
      <c r="BE24" s="302"/>
      <c r="BF24" s="302"/>
      <c r="BG24" s="554"/>
      <c r="BH24" s="552"/>
      <c r="BI24" s="552"/>
      <c r="BJ24" s="362"/>
      <c r="BK24" s="530"/>
      <c r="BL24" s="323">
        <v>0.52083333333333337</v>
      </c>
      <c r="BM24" s="300"/>
      <c r="BN24" s="339"/>
      <c r="BP24" s="302"/>
      <c r="BQ24" s="337"/>
      <c r="BR24" s="743"/>
      <c r="BS24" s="874"/>
      <c r="BT24" s="339"/>
      <c r="BU24" s="339"/>
      <c r="BV24" s="535"/>
      <c r="BW24" s="294"/>
      <c r="BX24" s="899"/>
      <c r="BY24" s="339"/>
      <c r="BZ24" s="899"/>
      <c r="CA24" s="899"/>
      <c r="CB24" s="874"/>
      <c r="CC24" s="530"/>
      <c r="CD24" s="292"/>
      <c r="CE24" s="292"/>
      <c r="CF24" s="292"/>
      <c r="CG24" s="292"/>
      <c r="CH24" s="292"/>
      <c r="CI24" s="292"/>
      <c r="CJ24" s="292"/>
      <c r="CK24" s="292"/>
      <c r="CL24" s="292"/>
      <c r="CM24" s="292"/>
      <c r="CN24" s="292"/>
      <c r="CO24" s="292"/>
      <c r="CP24" s="292"/>
      <c r="CQ24" s="292"/>
      <c r="CR24" s="292"/>
      <c r="CS24" s="292"/>
      <c r="CT24" s="874"/>
      <c r="CU24" s="874"/>
      <c r="CV24" s="874"/>
      <c r="CW24" s="874"/>
      <c r="CX24" s="874"/>
      <c r="CY24" s="874"/>
      <c r="CZ24" s="874"/>
      <c r="DA24" s="874"/>
      <c r="DB24" s="874"/>
      <c r="DC24" s="874"/>
      <c r="DD24" s="874"/>
      <c r="DE24" s="874"/>
      <c r="DF24" s="874"/>
      <c r="DG24" s="874"/>
      <c r="DH24" s="347"/>
    </row>
    <row r="25" spans="13:112" s="368" customFormat="1" ht="28" customHeight="1" x14ac:dyDescent="0.2">
      <c r="M25" s="323">
        <v>0.53125</v>
      </c>
      <c r="N25" s="962"/>
      <c r="O25" s="962"/>
      <c r="P25" s="962"/>
      <c r="Q25" s="1033"/>
      <c r="R25" s="1027"/>
      <c r="S25" s="1024"/>
      <c r="T25" s="299"/>
      <c r="U25" s="799"/>
      <c r="V25" s="308"/>
      <c r="W25" s="308"/>
      <c r="X25" s="308"/>
      <c r="Y25" s="308"/>
      <c r="Z25" s="788"/>
      <c r="AA25" s="297">
        <v>0.53125</v>
      </c>
      <c r="AB25" s="1004"/>
      <c r="AC25" s="1007"/>
      <c r="AD25" s="308"/>
      <c r="AE25" s="363"/>
      <c r="AF25" s="1002"/>
      <c r="AG25" s="308"/>
      <c r="AH25" s="308"/>
      <c r="AI25" s="312"/>
      <c r="AJ25" s="299"/>
      <c r="AK25" s="971"/>
      <c r="AL25" s="297">
        <v>0.53125</v>
      </c>
      <c r="AM25" s="1004"/>
      <c r="AN25" s="1007"/>
      <c r="AO25" s="308"/>
      <c r="AP25" s="363"/>
      <c r="AQ25" s="1002"/>
      <c r="AR25" s="874"/>
      <c r="AS25" s="308"/>
      <c r="AT25" s="312"/>
      <c r="AU25" s="677"/>
      <c r="AV25" s="532"/>
      <c r="AW25" s="315"/>
      <c r="AX25" s="552"/>
      <c r="AY25" s="552"/>
      <c r="AZ25" s="552"/>
      <c r="BA25" s="552"/>
      <c r="BB25" s="552"/>
      <c r="BC25" s="554"/>
      <c r="BD25" s="530"/>
      <c r="BE25" s="302"/>
      <c r="BF25" s="302"/>
      <c r="BG25" s="554"/>
      <c r="BH25" s="552"/>
      <c r="BI25" s="552"/>
      <c r="BJ25" s="362"/>
      <c r="BK25" s="530"/>
      <c r="BL25" s="323">
        <v>0.53125</v>
      </c>
      <c r="BM25" s="339"/>
      <c r="BN25" s="339"/>
      <c r="BP25" s="899"/>
      <c r="BQ25" s="337"/>
      <c r="BR25" s="743"/>
      <c r="BS25" s="874"/>
      <c r="BT25" s="339"/>
      <c r="BU25" s="339"/>
      <c r="BV25" s="535"/>
      <c r="BW25" s="499"/>
      <c r="BX25" s="899"/>
      <c r="BY25" s="339"/>
      <c r="BZ25" s="899"/>
      <c r="CA25" s="329"/>
      <c r="CB25" s="308"/>
      <c r="CC25" s="530"/>
      <c r="CD25" s="292"/>
      <c r="CE25" s="292"/>
      <c r="CF25" s="292"/>
      <c r="CG25" s="292"/>
      <c r="CH25" s="292"/>
      <c r="CI25" s="292"/>
      <c r="CJ25" s="292"/>
      <c r="CK25" s="292"/>
      <c r="CL25" s="292"/>
      <c r="CM25" s="292"/>
      <c r="CN25" s="292"/>
      <c r="CO25" s="292"/>
      <c r="CP25" s="292"/>
      <c r="CQ25" s="292"/>
      <c r="CR25" s="292"/>
      <c r="CS25" s="292"/>
      <c r="CT25" s="874"/>
      <c r="CU25" s="874"/>
      <c r="CV25" s="874"/>
      <c r="CW25" s="874"/>
      <c r="CX25" s="874"/>
      <c r="CY25" s="874"/>
      <c r="CZ25" s="874"/>
      <c r="DA25" s="874"/>
      <c r="DB25" s="874"/>
      <c r="DC25" s="874"/>
      <c r="DD25" s="874"/>
      <c r="DE25" s="874"/>
      <c r="DF25" s="874"/>
      <c r="DG25" s="874"/>
      <c r="DH25" s="347"/>
    </row>
    <row r="26" spans="13:112" s="368" customFormat="1" ht="28" customHeight="1" x14ac:dyDescent="0.2">
      <c r="M26" s="323">
        <v>0.54166666666666663</v>
      </c>
      <c r="N26" s="962"/>
      <c r="O26" s="962"/>
      <c r="P26" s="962"/>
      <c r="Q26" s="1033"/>
      <c r="R26" s="1027"/>
      <c r="S26" s="1024"/>
      <c r="T26" s="299"/>
      <c r="U26" s="799"/>
      <c r="V26" s="308"/>
      <c r="W26" s="308"/>
      <c r="X26" s="308"/>
      <c r="Y26" s="308"/>
      <c r="Z26" s="788"/>
      <c r="AA26" s="297">
        <v>0.54166666666666663</v>
      </c>
      <c r="AB26" s="1005"/>
      <c r="AC26" s="1008"/>
      <c r="AD26" s="308"/>
      <c r="AE26" s="299"/>
      <c r="AF26" s="311"/>
      <c r="AG26" s="311"/>
      <c r="AH26" s="311"/>
      <c r="AI26" s="312"/>
      <c r="AJ26" s="338"/>
      <c r="AK26" s="971"/>
      <c r="AL26" s="297">
        <v>0.54166666666666663</v>
      </c>
      <c r="AM26" s="1005"/>
      <c r="AN26" s="1008"/>
      <c r="AO26" s="308"/>
      <c r="AP26" s="299"/>
      <c r="AQ26" s="311"/>
      <c r="AR26" s="311"/>
      <c r="AS26" s="308"/>
      <c r="AT26" s="312"/>
      <c r="AU26" s="677"/>
      <c r="AV26" s="532"/>
      <c r="AW26" s="315"/>
      <c r="AX26" s="552"/>
      <c r="AY26" s="552"/>
      <c r="AZ26" s="552"/>
      <c r="BA26" s="552"/>
      <c r="BB26" s="552"/>
      <c r="BC26" s="554"/>
      <c r="BD26" s="971" t="s">
        <v>669</v>
      </c>
      <c r="BE26" s="302"/>
      <c r="BF26" s="302"/>
      <c r="BG26" s="302"/>
      <c r="BH26" s="552"/>
      <c r="BI26" s="552"/>
      <c r="BJ26" s="362"/>
      <c r="BK26" s="530"/>
      <c r="BL26" s="323">
        <v>0.54166666666666663</v>
      </c>
      <c r="BM26" s="1029" t="s">
        <v>716</v>
      </c>
      <c r="BN26" s="300"/>
      <c r="BP26" s="329"/>
      <c r="BQ26" s="337"/>
      <c r="BR26" s="335"/>
      <c r="BS26" s="308"/>
      <c r="BT26" s="300"/>
      <c r="BU26" s="300"/>
      <c r="BV26" s="535"/>
      <c r="BW26" s="1035" t="s">
        <v>717</v>
      </c>
      <c r="BX26" s="329"/>
      <c r="BY26" s="300"/>
      <c r="BZ26" s="302"/>
      <c r="CA26" s="329"/>
      <c r="CB26" s="308"/>
      <c r="CC26" s="530"/>
      <c r="CD26" s="292"/>
      <c r="CE26" s="292"/>
      <c r="CF26" s="292"/>
      <c r="CG26" s="292"/>
      <c r="CH26" s="292"/>
      <c r="CI26" s="292"/>
      <c r="CJ26" s="292"/>
      <c r="CK26" s="292"/>
      <c r="CL26" s="292"/>
      <c r="CM26" s="292"/>
      <c r="CN26" s="292"/>
      <c r="CO26" s="292"/>
      <c r="CP26" s="292"/>
      <c r="CQ26" s="292"/>
      <c r="CR26" s="292"/>
      <c r="CS26" s="292"/>
      <c r="CT26" s="308"/>
      <c r="CU26" s="874"/>
      <c r="CV26" s="874"/>
      <c r="CW26" s="874"/>
      <c r="CX26" s="874"/>
      <c r="CY26" s="874"/>
      <c r="CZ26" s="874"/>
      <c r="DA26" s="874"/>
      <c r="DB26" s="874"/>
      <c r="DC26" s="874"/>
      <c r="DD26" s="874"/>
      <c r="DE26" s="874"/>
      <c r="DF26" s="874"/>
      <c r="DG26" s="874"/>
      <c r="DH26" s="347"/>
    </row>
    <row r="27" spans="13:112" s="368" customFormat="1" ht="28" customHeight="1" x14ac:dyDescent="0.2">
      <c r="M27" s="323">
        <v>0.55208333333333337</v>
      </c>
      <c r="N27" s="962"/>
      <c r="O27" s="962"/>
      <c r="P27" s="962"/>
      <c r="Q27" s="1033"/>
      <c r="R27" s="1027"/>
      <c r="S27" s="1024"/>
      <c r="T27" s="299"/>
      <c r="U27" s="799"/>
      <c r="V27" s="308"/>
      <c r="W27" s="308"/>
      <c r="X27" s="308"/>
      <c r="Y27" s="308"/>
      <c r="Z27" s="788"/>
      <c r="AA27" s="297">
        <v>0.55208333333333337</v>
      </c>
      <c r="AB27" s="312"/>
      <c r="AC27" s="312"/>
      <c r="AD27" s="312"/>
      <c r="AE27" s="312"/>
      <c r="AF27" s="312"/>
      <c r="AG27" s="308"/>
      <c r="AH27" s="308"/>
      <c r="AI27" s="308"/>
      <c r="AJ27" s="338"/>
      <c r="AK27" s="497"/>
      <c r="AL27" s="297">
        <v>0.55208333333333337</v>
      </c>
      <c r="AM27" s="312"/>
      <c r="AN27" s="312"/>
      <c r="AO27" s="312"/>
      <c r="AP27" s="312"/>
      <c r="AQ27" s="312"/>
      <c r="AR27" s="308"/>
      <c r="AS27" s="308"/>
      <c r="AT27" s="308"/>
      <c r="AU27" s="677"/>
      <c r="AV27" s="496"/>
      <c r="AW27" s="315"/>
      <c r="AX27" s="552"/>
      <c r="AY27" s="552"/>
      <c r="AZ27" s="552"/>
      <c r="BA27" s="552"/>
      <c r="BB27" s="552"/>
      <c r="BC27" s="554"/>
      <c r="BD27" s="971"/>
      <c r="BE27" s="302"/>
      <c r="BF27" s="302"/>
      <c r="BG27" s="302"/>
      <c r="BH27" s="552"/>
      <c r="BI27" s="552"/>
      <c r="BJ27" s="362"/>
      <c r="BK27" s="1045" t="s">
        <v>718</v>
      </c>
      <c r="BL27" s="323">
        <v>0.55208333333333337</v>
      </c>
      <c r="BM27" s="1030"/>
      <c r="BN27" s="300"/>
      <c r="BP27" s="329"/>
      <c r="BQ27" s="319"/>
      <c r="BR27" s="335"/>
      <c r="BS27" s="308"/>
      <c r="BT27" s="300"/>
      <c r="BU27" s="300"/>
      <c r="BV27" s="1038" t="s">
        <v>719</v>
      </c>
      <c r="BW27" s="1036"/>
      <c r="BX27" s="329"/>
      <c r="BY27" s="300"/>
      <c r="BZ27" s="302"/>
      <c r="CA27" s="329"/>
      <c r="CB27" s="308"/>
      <c r="CC27" s="530"/>
      <c r="CD27" s="292"/>
      <c r="CE27" s="292"/>
      <c r="CF27" s="292"/>
      <c r="CG27" s="292"/>
      <c r="CH27" s="292"/>
      <c r="CI27" s="292"/>
      <c r="CJ27" s="292"/>
      <c r="CK27" s="292"/>
      <c r="CL27" s="292"/>
      <c r="CM27" s="292"/>
      <c r="CN27" s="292"/>
      <c r="CO27" s="292"/>
      <c r="CP27" s="292"/>
      <c r="CQ27" s="292"/>
      <c r="CR27" s="292"/>
      <c r="CS27" s="292"/>
      <c r="CT27" s="308"/>
      <c r="CU27" s="874"/>
      <c r="CV27" s="874"/>
      <c r="CW27" s="874"/>
      <c r="CX27" s="874"/>
      <c r="CY27" s="874"/>
      <c r="CZ27" s="874"/>
      <c r="DA27" s="874"/>
      <c r="DB27" s="874"/>
      <c r="DC27" s="874"/>
      <c r="DD27" s="874"/>
      <c r="DE27" s="874"/>
      <c r="DF27" s="874"/>
      <c r="DG27" s="874"/>
      <c r="DH27" s="347"/>
    </row>
    <row r="28" spans="13:112" s="368" customFormat="1" ht="38.5" customHeight="1" x14ac:dyDescent="0.2">
      <c r="M28" s="323">
        <v>0.5625</v>
      </c>
      <c r="N28" s="962"/>
      <c r="O28" s="962"/>
      <c r="P28" s="962"/>
      <c r="Q28" s="1034"/>
      <c r="R28" s="1028"/>
      <c r="S28" s="1025"/>
      <c r="T28" s="311"/>
      <c r="U28" s="799"/>
      <c r="V28" s="308"/>
      <c r="W28" s="308"/>
      <c r="X28" s="308"/>
      <c r="Y28" s="308"/>
      <c r="Z28" s="788"/>
      <c r="AA28" s="297">
        <v>0.5625</v>
      </c>
      <c r="AB28" s="308"/>
      <c r="AC28" s="308"/>
      <c r="AD28" s="308"/>
      <c r="AE28" s="312"/>
      <c r="AF28" s="312"/>
      <c r="AG28" s="308"/>
      <c r="AH28" s="308"/>
      <c r="AI28" s="308"/>
      <c r="AJ28" s="714"/>
      <c r="AK28" s="971" t="s">
        <v>704</v>
      </c>
      <c r="AL28" s="297">
        <v>0.5625</v>
      </c>
      <c r="AM28" s="308"/>
      <c r="AN28" s="308"/>
      <c r="AO28" s="308"/>
      <c r="AP28" s="312"/>
      <c r="AQ28" s="312"/>
      <c r="AR28" s="308"/>
      <c r="AS28" s="308"/>
      <c r="AT28" s="308"/>
      <c r="AU28" s="677"/>
      <c r="AV28" s="1039" t="s">
        <v>704</v>
      </c>
      <c r="AW28" s="315"/>
      <c r="AX28" s="552"/>
      <c r="AY28" s="552"/>
      <c r="AZ28" s="552"/>
      <c r="BA28" s="552"/>
      <c r="BB28" s="552"/>
      <c r="BC28" s="554"/>
      <c r="BD28" s="971"/>
      <c r="BE28" s="302"/>
      <c r="BF28" s="302"/>
      <c r="BG28" s="302"/>
      <c r="BH28" s="552"/>
      <c r="BI28" s="552"/>
      <c r="BJ28" s="362"/>
      <c r="BK28" s="1045"/>
      <c r="BL28" s="323">
        <v>0.5625</v>
      </c>
      <c r="BM28" s="1030"/>
      <c r="BN28" s="300"/>
      <c r="BP28" s="329"/>
      <c r="BQ28" s="319"/>
      <c r="BR28" s="335"/>
      <c r="BS28" s="308"/>
      <c r="BT28" s="300"/>
      <c r="BU28" s="300"/>
      <c r="BV28" s="1038"/>
      <c r="BW28" s="1036"/>
      <c r="BX28" s="329"/>
      <c r="BY28" s="339"/>
      <c r="BZ28" s="899"/>
      <c r="CA28" s="329"/>
      <c r="CB28" s="308"/>
      <c r="CC28" s="530"/>
      <c r="CD28" s="292"/>
      <c r="CE28" s="292"/>
      <c r="CF28" s="292"/>
      <c r="CG28" s="292"/>
      <c r="CH28" s="292"/>
      <c r="CI28" s="292"/>
      <c r="CJ28" s="292"/>
      <c r="CK28" s="292"/>
      <c r="CL28" s="292"/>
      <c r="CM28" s="292"/>
      <c r="CN28" s="292"/>
      <c r="CO28" s="292"/>
      <c r="CP28" s="292"/>
      <c r="CQ28" s="292"/>
      <c r="CR28" s="292"/>
      <c r="CS28" s="292"/>
      <c r="CT28" s="308"/>
      <c r="CU28" s="874"/>
      <c r="CV28" s="874"/>
      <c r="CW28" s="874"/>
      <c r="CX28" s="874"/>
      <c r="CY28" s="874"/>
      <c r="CZ28" s="874"/>
      <c r="DA28" s="874"/>
      <c r="DB28" s="874"/>
      <c r="DC28" s="874"/>
      <c r="DD28" s="874"/>
      <c r="DE28" s="874"/>
      <c r="DF28" s="874"/>
      <c r="DG28" s="874"/>
    </row>
    <row r="29" spans="13:112" s="368" customFormat="1" ht="28" customHeight="1" x14ac:dyDescent="0.2">
      <c r="M29" s="323">
        <v>0.57291666666666663</v>
      </c>
      <c r="N29" s="962"/>
      <c r="O29" s="962"/>
      <c r="P29" s="962"/>
      <c r="Q29" s="299"/>
      <c r="R29" s="299"/>
      <c r="S29" s="299"/>
      <c r="T29" s="311"/>
      <c r="U29" s="799"/>
      <c r="V29" s="308"/>
      <c r="W29" s="308"/>
      <c r="X29" s="308"/>
      <c r="Y29" s="308"/>
      <c r="Z29" s="788"/>
      <c r="AA29" s="297">
        <v>0.57291666666666663</v>
      </c>
      <c r="AB29" s="308"/>
      <c r="AC29" s="308"/>
      <c r="AD29" s="308"/>
      <c r="AE29" s="312"/>
      <c r="AF29" s="312"/>
      <c r="AG29" s="308"/>
      <c r="AH29" s="308"/>
      <c r="AI29" s="308"/>
      <c r="AJ29" s="714"/>
      <c r="AK29" s="971"/>
      <c r="AL29" s="297">
        <v>0.57291666666666663</v>
      </c>
      <c r="AM29" s="308"/>
      <c r="AN29" s="308"/>
      <c r="AO29" s="308"/>
      <c r="AP29" s="312"/>
      <c r="AQ29" s="312"/>
      <c r="AR29" s="308"/>
      <c r="AS29" s="308"/>
      <c r="AT29" s="308"/>
      <c r="AU29" s="677"/>
      <c r="AV29" s="1039"/>
      <c r="AW29" s="315"/>
      <c r="AX29" s="552"/>
      <c r="AY29" s="552"/>
      <c r="AZ29" s="552"/>
      <c r="BA29" s="552"/>
      <c r="BB29" s="552"/>
      <c r="BC29" s="554"/>
      <c r="BD29" s="971" t="s">
        <v>670</v>
      </c>
      <c r="BE29" s="302"/>
      <c r="BF29" s="302"/>
      <c r="BG29" s="302"/>
      <c r="BH29" s="552"/>
      <c r="BI29" s="552"/>
      <c r="BJ29" s="362"/>
      <c r="BK29" s="1045"/>
      <c r="BL29" s="323">
        <v>0.57291666666666663</v>
      </c>
      <c r="BM29" s="1030"/>
      <c r="BN29" s="300"/>
      <c r="BP29" s="329"/>
      <c r="BQ29" s="337"/>
      <c r="BR29" s="335"/>
      <c r="BS29" s="308"/>
      <c r="BT29" s="300"/>
      <c r="BU29" s="300"/>
      <c r="BV29" s="1038"/>
      <c r="BW29" s="1036"/>
      <c r="BX29" s="329"/>
      <c r="BY29" s="339"/>
      <c r="BZ29" s="899"/>
      <c r="CA29" s="329"/>
      <c r="CB29" s="308"/>
      <c r="CC29" s="530"/>
      <c r="CD29" s="292"/>
      <c r="CE29" s="292"/>
      <c r="CF29" s="292"/>
      <c r="CG29" s="292"/>
      <c r="CH29" s="292"/>
      <c r="CI29" s="292"/>
      <c r="CJ29" s="292"/>
      <c r="CK29" s="292"/>
      <c r="CL29" s="292"/>
      <c r="CM29" s="292"/>
      <c r="CN29" s="292"/>
      <c r="CO29" s="292"/>
      <c r="CP29" s="292"/>
      <c r="CQ29" s="292"/>
      <c r="CR29" s="292"/>
      <c r="CS29" s="292"/>
      <c r="CT29" s="308"/>
      <c r="CU29" s="874"/>
      <c r="CV29" s="874"/>
      <c r="CW29" s="874"/>
      <c r="CX29" s="874"/>
      <c r="CY29" s="874"/>
      <c r="CZ29" s="874"/>
      <c r="DA29" s="874"/>
      <c r="DB29" s="874"/>
      <c r="DC29" s="874"/>
      <c r="DD29" s="874"/>
      <c r="DE29" s="874"/>
      <c r="DF29" s="874"/>
      <c r="DG29" s="874"/>
    </row>
    <row r="30" spans="13:112" s="368" customFormat="1" ht="28" customHeight="1" x14ac:dyDescent="0.2">
      <c r="M30" s="323">
        <v>0.58333333333333337</v>
      </c>
      <c r="N30" s="962"/>
      <c r="O30" s="962"/>
      <c r="P30" s="962"/>
      <c r="Q30" s="299"/>
      <c r="R30" s="311"/>
      <c r="S30" s="299"/>
      <c r="T30" s="299"/>
      <c r="U30" s="799"/>
      <c r="V30" s="308"/>
      <c r="W30" s="308"/>
      <c r="X30" s="308"/>
      <c r="Y30" s="308"/>
      <c r="Z30" s="788"/>
      <c r="AA30" s="297">
        <v>0.58333333333333337</v>
      </c>
      <c r="AB30" s="308"/>
      <c r="AC30" s="308"/>
      <c r="AD30" s="308"/>
      <c r="AE30" s="312"/>
      <c r="AF30" s="312"/>
      <c r="AG30" s="308"/>
      <c r="AH30" s="308"/>
      <c r="AI30" s="308"/>
      <c r="AJ30" s="714"/>
      <c r="AK30" s="890"/>
      <c r="AL30" s="297">
        <v>0.58333333333333337</v>
      </c>
      <c r="AM30" s="308"/>
      <c r="AN30" s="308"/>
      <c r="AO30" s="308"/>
      <c r="AP30" s="312"/>
      <c r="AQ30" s="312"/>
      <c r="AR30" s="308"/>
      <c r="AS30" s="308"/>
      <c r="AT30" s="308"/>
      <c r="AU30" s="677"/>
      <c r="AV30" s="897"/>
      <c r="AW30" s="298"/>
      <c r="AX30" s="343"/>
      <c r="AY30" s="552"/>
      <c r="AZ30" s="552"/>
      <c r="BA30" s="552"/>
      <c r="BB30" s="552"/>
      <c r="BC30" s="302"/>
      <c r="BD30" s="971"/>
      <c r="BE30" s="302"/>
      <c r="BF30" s="302"/>
      <c r="BG30" s="302"/>
      <c r="BH30" s="552"/>
      <c r="BI30" s="552"/>
      <c r="BJ30" s="362"/>
      <c r="BK30" s="1045"/>
      <c r="BL30" s="323">
        <v>0.58333333333333337</v>
      </c>
      <c r="BM30" s="1030"/>
      <c r="BN30" s="300"/>
      <c r="BP30" s="329"/>
      <c r="BQ30" s="337"/>
      <c r="BR30" s="335"/>
      <c r="BS30" s="308"/>
      <c r="BT30" s="300"/>
      <c r="BU30" s="300"/>
      <c r="BV30" s="626"/>
      <c r="BW30" s="1036"/>
      <c r="BX30" s="329"/>
      <c r="BY30" s="339"/>
      <c r="BZ30" s="899"/>
      <c r="CA30" s="329"/>
      <c r="CB30" s="308"/>
      <c r="CC30" s="530"/>
      <c r="CD30" s="292"/>
      <c r="CE30" s="292"/>
      <c r="CF30" s="292"/>
      <c r="CG30" s="292"/>
      <c r="CH30" s="292"/>
      <c r="CI30" s="292"/>
      <c r="CJ30" s="292"/>
      <c r="CK30" s="292"/>
      <c r="CL30" s="292"/>
      <c r="CM30" s="292"/>
      <c r="CN30" s="292"/>
      <c r="CO30" s="292"/>
      <c r="CP30" s="292"/>
      <c r="CQ30" s="292"/>
      <c r="CR30" s="292"/>
      <c r="CS30" s="292"/>
      <c r="CT30" s="308"/>
      <c r="CU30" s="874"/>
      <c r="CV30" s="874"/>
      <c r="CW30" s="874"/>
      <c r="CX30" s="874"/>
      <c r="CY30" s="874"/>
      <c r="CZ30" s="874"/>
      <c r="DA30" s="874"/>
      <c r="DB30" s="874"/>
      <c r="DC30" s="874"/>
      <c r="DD30" s="874"/>
      <c r="DE30" s="874"/>
      <c r="DF30" s="874"/>
      <c r="DG30" s="874"/>
    </row>
    <row r="31" spans="13:112" s="368" customFormat="1" ht="28" customHeight="1" x14ac:dyDescent="0.2">
      <c r="M31" s="323">
        <v>0.59375</v>
      </c>
      <c r="N31" s="963"/>
      <c r="O31" s="963"/>
      <c r="P31" s="963"/>
      <c r="Q31" s="299"/>
      <c r="R31" s="311"/>
      <c r="S31" s="299"/>
      <c r="T31" s="299"/>
      <c r="U31" s="799"/>
      <c r="V31" s="308"/>
      <c r="W31" s="308"/>
      <c r="X31" s="308"/>
      <c r="Y31" s="308"/>
      <c r="Z31" s="788"/>
      <c r="AA31" s="297">
        <v>0.59375</v>
      </c>
      <c r="AB31" s="308"/>
      <c r="AC31" s="308"/>
      <c r="AD31" s="308"/>
      <c r="AE31" s="312"/>
      <c r="AF31" s="312"/>
      <c r="AG31" s="308"/>
      <c r="AH31" s="308"/>
      <c r="AI31" s="308"/>
      <c r="AJ31" s="714"/>
      <c r="AK31" s="890"/>
      <c r="AL31" s="297">
        <v>0.59375</v>
      </c>
      <c r="AM31" s="308"/>
      <c r="AN31" s="308"/>
      <c r="AO31" s="308"/>
      <c r="AP31" s="312"/>
      <c r="AQ31" s="312"/>
      <c r="AR31" s="308"/>
      <c r="AS31" s="308"/>
      <c r="AT31" s="308"/>
      <c r="AU31" s="677"/>
      <c r="AV31" s="897"/>
      <c r="AW31" s="296"/>
      <c r="AX31" s="292"/>
      <c r="AY31" s="333"/>
      <c r="AZ31" s="333"/>
      <c r="BA31" s="333"/>
      <c r="BB31" s="300"/>
      <c r="BC31" s="300"/>
      <c r="BD31" s="971"/>
      <c r="BE31" s="292"/>
      <c r="BF31" s="292"/>
      <c r="BG31" s="292"/>
      <c r="BH31" s="292"/>
      <c r="BI31" s="292"/>
      <c r="BJ31" s="292"/>
      <c r="BK31" s="1045"/>
      <c r="BL31" s="323">
        <v>0.59375</v>
      </c>
      <c r="BM31" s="1030"/>
      <c r="BN31" s="300"/>
      <c r="BP31" s="329"/>
      <c r="BQ31" s="337"/>
      <c r="BR31" s="335"/>
      <c r="BS31" s="308"/>
      <c r="BT31" s="300"/>
      <c r="BU31" s="300"/>
      <c r="BV31" s="626"/>
      <c r="BW31" s="1036"/>
      <c r="BX31" s="329"/>
      <c r="BY31" s="339"/>
      <c r="BZ31" s="899"/>
      <c r="CA31" s="329"/>
      <c r="CB31" s="308"/>
      <c r="CC31" s="530"/>
      <c r="CD31" s="292"/>
      <c r="CE31" s="292"/>
      <c r="CF31" s="292"/>
      <c r="CG31" s="292"/>
      <c r="CH31" s="292"/>
      <c r="CI31" s="292"/>
      <c r="CJ31" s="292"/>
      <c r="CK31" s="292"/>
      <c r="CL31" s="292"/>
      <c r="CM31" s="292"/>
      <c r="CN31" s="292"/>
      <c r="CO31" s="292"/>
      <c r="CP31" s="292"/>
      <c r="CQ31" s="292"/>
      <c r="CR31" s="292"/>
      <c r="CS31" s="292"/>
      <c r="CT31" s="308"/>
      <c r="CU31" s="874"/>
      <c r="CV31" s="874"/>
      <c r="CW31" s="874"/>
      <c r="CX31" s="874"/>
      <c r="CY31" s="874"/>
      <c r="CZ31" s="874"/>
      <c r="DA31" s="874"/>
      <c r="DB31" s="874"/>
      <c r="DC31" s="874"/>
      <c r="DD31" s="874"/>
      <c r="DE31" s="874"/>
      <c r="DF31" s="874"/>
      <c r="DG31" s="874"/>
    </row>
    <row r="32" spans="13:112" s="368" customFormat="1" ht="28" customHeight="1" x14ac:dyDescent="0.2">
      <c r="M32" s="323">
        <v>0.60416666666666663</v>
      </c>
      <c r="N32" s="294"/>
      <c r="O32" s="299"/>
      <c r="P32" s="299"/>
      <c r="Q32" s="311"/>
      <c r="R32" s="311"/>
      <c r="S32" s="311"/>
      <c r="T32" s="299"/>
      <c r="U32" s="799"/>
      <c r="V32" s="308"/>
      <c r="W32" s="308"/>
      <c r="X32" s="308"/>
      <c r="Y32" s="308"/>
      <c r="Z32" s="788"/>
      <c r="AA32" s="297">
        <v>0.60416666666666663</v>
      </c>
      <c r="AB32" s="308"/>
      <c r="AC32" s="308"/>
      <c r="AD32" s="308"/>
      <c r="AE32" s="312"/>
      <c r="AF32" s="312"/>
      <c r="AG32" s="308"/>
      <c r="AH32" s="308"/>
      <c r="AI32" s="308"/>
      <c r="AJ32" s="714"/>
      <c r="AK32" s="890"/>
      <c r="AL32" s="297">
        <v>0.60416666666666663</v>
      </c>
      <c r="AM32" s="308"/>
      <c r="AN32" s="308"/>
      <c r="AO32" s="308"/>
      <c r="AP32" s="312"/>
      <c r="AQ32" s="312"/>
      <c r="AR32" s="308"/>
      <c r="AS32" s="308"/>
      <c r="AT32" s="308"/>
      <c r="AU32" s="677"/>
      <c r="AV32" s="897"/>
      <c r="AW32" s="306"/>
      <c r="AX32" s="333"/>
      <c r="AY32" s="292"/>
      <c r="AZ32" s="333"/>
      <c r="BA32" s="333"/>
      <c r="BB32" s="300"/>
      <c r="BC32" s="300"/>
      <c r="BD32" s="890"/>
      <c r="BE32" s="292"/>
      <c r="BF32" s="292"/>
      <c r="BG32" s="292"/>
      <c r="BH32" s="292"/>
      <c r="BI32" s="292"/>
      <c r="BJ32" s="292"/>
      <c r="BK32" s="1045"/>
      <c r="BL32" s="323">
        <v>0.60416666666666663</v>
      </c>
      <c r="BM32" s="1030"/>
      <c r="BN32" s="300"/>
      <c r="BP32" s="329"/>
      <c r="BQ32" s="337"/>
      <c r="BR32" s="335"/>
      <c r="BS32" s="308"/>
      <c r="BT32" s="300"/>
      <c r="BU32" s="300"/>
      <c r="BV32" s="1038" t="s">
        <v>720</v>
      </c>
      <c r="BW32" s="1036"/>
      <c r="BX32" s="329"/>
      <c r="BY32" s="339"/>
      <c r="BZ32" s="899"/>
      <c r="CA32" s="329"/>
      <c r="CB32" s="308"/>
      <c r="CC32" s="530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308"/>
      <c r="CU32" s="874"/>
      <c r="CV32" s="874"/>
      <c r="CW32" s="874"/>
      <c r="CX32" s="874"/>
      <c r="CY32" s="874"/>
      <c r="CZ32" s="874"/>
      <c r="DA32" s="874"/>
      <c r="DB32" s="874"/>
      <c r="DC32" s="874"/>
      <c r="DD32" s="874"/>
      <c r="DE32" s="874"/>
      <c r="DF32" s="874"/>
      <c r="DG32" s="874"/>
    </row>
    <row r="33" spans="13:111" s="368" customFormat="1" ht="28" customHeight="1" x14ac:dyDescent="0.2">
      <c r="M33" s="323">
        <v>0.61458333333333337</v>
      </c>
      <c r="N33" s="294"/>
      <c r="O33" s="299"/>
      <c r="P33" s="299"/>
      <c r="Q33" s="299"/>
      <c r="R33" s="299"/>
      <c r="S33" s="311"/>
      <c r="T33" s="299"/>
      <c r="U33" s="799"/>
      <c r="V33" s="308"/>
      <c r="W33" s="308"/>
      <c r="X33" s="308"/>
      <c r="Y33" s="308"/>
      <c r="Z33" s="788"/>
      <c r="AA33" s="297">
        <v>0.61458333333333337</v>
      </c>
      <c r="AB33" s="308"/>
      <c r="AC33" s="308"/>
      <c r="AD33" s="308"/>
      <c r="AE33" s="312"/>
      <c r="AF33" s="312"/>
      <c r="AG33" s="308"/>
      <c r="AH33" s="308"/>
      <c r="AI33" s="308"/>
      <c r="AJ33" s="714"/>
      <c r="AK33" s="890"/>
      <c r="AL33" s="297">
        <v>0.61458333333333337</v>
      </c>
      <c r="AM33" s="308"/>
      <c r="AN33" s="308"/>
      <c r="AO33" s="308"/>
      <c r="AP33" s="312"/>
      <c r="AQ33" s="312"/>
      <c r="AR33" s="308"/>
      <c r="AS33" s="308"/>
      <c r="AT33" s="308"/>
      <c r="AU33" s="677"/>
      <c r="AV33" s="897"/>
      <c r="AW33" s="299"/>
      <c r="AX33" s="300"/>
      <c r="AY33" s="300"/>
      <c r="AZ33" s="300"/>
      <c r="BA33" s="300"/>
      <c r="BB33" s="300"/>
      <c r="BC33" s="300"/>
      <c r="BD33" s="890"/>
      <c r="BE33" s="292"/>
      <c r="BF33" s="292"/>
      <c r="BG33" s="292"/>
      <c r="BH33" s="292"/>
      <c r="BI33" s="292"/>
      <c r="BJ33" s="292"/>
      <c r="BK33" s="1045"/>
      <c r="BL33" s="323">
        <v>0.61458333333333337</v>
      </c>
      <c r="BM33" s="1030"/>
      <c r="BN33" s="300"/>
      <c r="BP33" s="329"/>
      <c r="BQ33" s="337"/>
      <c r="BR33" s="335"/>
      <c r="BS33" s="308"/>
      <c r="BT33" s="300"/>
      <c r="BU33" s="300"/>
      <c r="BV33" s="1038"/>
      <c r="BW33" s="1036"/>
      <c r="BX33" s="329"/>
      <c r="BY33" s="339"/>
      <c r="BZ33" s="899"/>
      <c r="CA33" s="329"/>
      <c r="CB33" s="308"/>
      <c r="CC33" s="530"/>
      <c r="CD33" s="292"/>
      <c r="CE33" s="292"/>
      <c r="CF33" s="292"/>
      <c r="CG33" s="292"/>
      <c r="CH33" s="292"/>
      <c r="CI33" s="292"/>
      <c r="CJ33" s="292"/>
      <c r="CK33" s="292"/>
      <c r="CL33" s="292"/>
      <c r="CM33" s="292"/>
      <c r="CN33" s="292"/>
      <c r="CO33" s="292"/>
      <c r="CP33" s="292"/>
      <c r="CQ33" s="292"/>
      <c r="CR33" s="292"/>
      <c r="CS33" s="292"/>
      <c r="CT33" s="308"/>
      <c r="CU33" s="874"/>
      <c r="CV33" s="874"/>
      <c r="CW33" s="874"/>
      <c r="CX33" s="874"/>
      <c r="CY33" s="874"/>
      <c r="CZ33" s="874"/>
      <c r="DA33" s="874"/>
      <c r="DB33" s="874"/>
      <c r="DC33" s="874"/>
      <c r="DD33" s="874"/>
      <c r="DE33" s="874"/>
      <c r="DF33" s="874"/>
      <c r="DG33" s="874"/>
    </row>
    <row r="34" spans="13:111" s="368" customFormat="1" ht="28" customHeight="1" x14ac:dyDescent="0.2">
      <c r="M34" s="323">
        <v>0.625</v>
      </c>
      <c r="N34" s="294"/>
      <c r="O34" s="299"/>
      <c r="P34" s="299"/>
      <c r="Q34" s="311"/>
      <c r="R34" s="311"/>
      <c r="S34" s="299"/>
      <c r="T34" s="299"/>
      <c r="U34" s="799"/>
      <c r="V34" s="308"/>
      <c r="W34" s="308"/>
      <c r="X34" s="308"/>
      <c r="Y34" s="308"/>
      <c r="Z34" s="788"/>
      <c r="AA34" s="297">
        <v>0.625</v>
      </c>
      <c r="AB34" s="308"/>
      <c r="AC34" s="308"/>
      <c r="AD34" s="308"/>
      <c r="AE34" s="312"/>
      <c r="AF34" s="312"/>
      <c r="AG34" s="308"/>
      <c r="AH34" s="308"/>
      <c r="AI34" s="308"/>
      <c r="AJ34" s="714"/>
      <c r="AK34" s="530"/>
      <c r="AL34" s="297">
        <v>0.625</v>
      </c>
      <c r="AM34" s="308"/>
      <c r="AN34" s="308"/>
      <c r="AO34" s="308"/>
      <c r="AP34" s="312"/>
      <c r="AQ34" s="312"/>
      <c r="AR34" s="308"/>
      <c r="AS34" s="308"/>
      <c r="AT34" s="308"/>
      <c r="AU34" s="677"/>
      <c r="AV34" s="532"/>
      <c r="AW34" s="299"/>
      <c r="AX34" s="300"/>
      <c r="AY34" s="300"/>
      <c r="AZ34" s="300"/>
      <c r="BA34" s="300"/>
      <c r="BB34" s="300"/>
      <c r="BC34" s="300"/>
      <c r="BD34" s="971" t="s">
        <v>669</v>
      </c>
      <c r="BE34" s="292"/>
      <c r="BF34" s="292"/>
      <c r="BG34" s="292"/>
      <c r="BH34" s="292"/>
      <c r="BI34" s="292"/>
      <c r="BJ34" s="292"/>
      <c r="BK34" s="1045"/>
      <c r="BL34" s="323">
        <v>0.625</v>
      </c>
      <c r="BM34" s="1030"/>
      <c r="BN34" s="300"/>
      <c r="BP34" s="329"/>
      <c r="BQ34" s="337"/>
      <c r="BR34" s="335"/>
      <c r="BS34" s="308"/>
      <c r="BT34" s="300"/>
      <c r="BU34" s="300"/>
      <c r="BV34" s="1038"/>
      <c r="BW34" s="1036"/>
      <c r="BX34" s="329"/>
      <c r="BY34" s="339"/>
      <c r="BZ34" s="899"/>
      <c r="CA34" s="329"/>
      <c r="CB34" s="308"/>
      <c r="CC34" s="530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292"/>
      <c r="CO34" s="292"/>
      <c r="CP34" s="292"/>
      <c r="CQ34" s="292"/>
      <c r="CR34" s="292"/>
      <c r="CS34" s="292"/>
      <c r="CT34" s="308"/>
      <c r="CU34" s="874"/>
      <c r="CV34" s="874"/>
      <c r="CW34" s="874"/>
      <c r="CX34" s="874"/>
      <c r="CY34" s="874"/>
      <c r="CZ34" s="874"/>
      <c r="DA34" s="874"/>
      <c r="DB34" s="874"/>
      <c r="DC34" s="874"/>
      <c r="DD34" s="874"/>
      <c r="DE34" s="874"/>
      <c r="DF34" s="874"/>
      <c r="DG34" s="874"/>
    </row>
    <row r="35" spans="13:111" s="368" customFormat="1" ht="28" customHeight="1" x14ac:dyDescent="0.2">
      <c r="M35" s="323">
        <v>0.63541666666666663</v>
      </c>
      <c r="N35" s="294"/>
      <c r="O35" s="299"/>
      <c r="P35" s="299"/>
      <c r="Q35" s="311"/>
      <c r="R35" s="311"/>
      <c r="S35" s="299"/>
      <c r="T35" s="714"/>
      <c r="U35" s="802"/>
      <c r="V35" s="345"/>
      <c r="W35" s="345"/>
      <c r="X35" s="308"/>
      <c r="Y35" s="308"/>
      <c r="Z35" s="788"/>
      <c r="AA35" s="297">
        <v>0.63541666666666663</v>
      </c>
      <c r="AB35" s="308"/>
      <c r="AC35" s="308"/>
      <c r="AD35" s="308"/>
      <c r="AE35" s="312"/>
      <c r="AF35" s="312"/>
      <c r="AG35" s="312"/>
      <c r="AH35" s="312"/>
      <c r="AI35" s="312"/>
      <c r="AJ35" s="299"/>
      <c r="AK35" s="530"/>
      <c r="AL35" s="297">
        <v>0.63541666666666663</v>
      </c>
      <c r="AM35" s="308"/>
      <c r="AN35" s="308"/>
      <c r="AO35" s="308"/>
      <c r="AP35" s="312"/>
      <c r="AQ35" s="312"/>
      <c r="AR35" s="312"/>
      <c r="AS35" s="312"/>
      <c r="AT35" s="312"/>
      <c r="AU35" s="677"/>
      <c r="AV35" s="532"/>
      <c r="AW35" s="299"/>
      <c r="AX35" s="300"/>
      <c r="AY35" s="300"/>
      <c r="AZ35" s="300"/>
      <c r="BA35" s="300"/>
      <c r="BB35" s="300"/>
      <c r="BC35" s="300"/>
      <c r="BD35" s="971"/>
      <c r="BE35" s="292"/>
      <c r="BF35" s="292"/>
      <c r="BG35" s="292"/>
      <c r="BH35" s="292"/>
      <c r="BI35" s="292"/>
      <c r="BJ35" s="292"/>
      <c r="BK35" s="1045"/>
      <c r="BL35" s="323">
        <v>0.63541666666666663</v>
      </c>
      <c r="BM35" s="1030"/>
      <c r="BN35" s="300"/>
      <c r="BP35" s="329"/>
      <c r="BQ35" s="337"/>
      <c r="BR35" s="335"/>
      <c r="BS35" s="308"/>
      <c r="BT35" s="300"/>
      <c r="BU35" s="300"/>
      <c r="BV35" s="535"/>
      <c r="BW35" s="1036"/>
      <c r="BX35" s="329"/>
      <c r="BY35" s="339"/>
      <c r="BZ35" s="899"/>
      <c r="CA35" s="329"/>
      <c r="CB35" s="308"/>
      <c r="CC35" s="530"/>
      <c r="CD35" s="292"/>
      <c r="CE35" s="292"/>
      <c r="CF35" s="292"/>
      <c r="CG35" s="292"/>
      <c r="CH35" s="292"/>
      <c r="CI35" s="292"/>
      <c r="CJ35" s="292"/>
      <c r="CK35" s="292"/>
      <c r="CL35" s="292"/>
      <c r="CM35" s="292"/>
      <c r="CN35" s="292"/>
      <c r="CO35" s="292"/>
      <c r="CP35" s="292"/>
      <c r="CQ35" s="292"/>
      <c r="CR35" s="292"/>
      <c r="CS35" s="292"/>
      <c r="CT35" s="308"/>
      <c r="CU35" s="874"/>
      <c r="CV35" s="874"/>
      <c r="CW35" s="874"/>
      <c r="CX35" s="874"/>
      <c r="CY35" s="874"/>
      <c r="CZ35" s="874"/>
      <c r="DA35" s="874"/>
      <c r="DB35" s="874"/>
      <c r="DC35" s="874"/>
      <c r="DD35" s="874"/>
      <c r="DE35" s="874"/>
      <c r="DF35" s="874"/>
      <c r="DG35" s="874"/>
    </row>
    <row r="36" spans="13:111" s="368" customFormat="1" ht="28" customHeight="1" x14ac:dyDescent="0.2">
      <c r="M36" s="323">
        <v>0.64583333333333337</v>
      </c>
      <c r="N36" s="294"/>
      <c r="O36" s="299"/>
      <c r="P36" s="299"/>
      <c r="Q36" s="311"/>
      <c r="R36" s="311"/>
      <c r="S36" s="311"/>
      <c r="T36" s="714"/>
      <c r="U36" s="791"/>
      <c r="V36" s="312"/>
      <c r="W36" s="312"/>
      <c r="X36" s="308"/>
      <c r="Y36" s="308"/>
      <c r="Z36" s="788"/>
      <c r="AA36" s="297">
        <v>0.64583333333333337</v>
      </c>
      <c r="AB36" s="299"/>
      <c r="AC36" s="299"/>
      <c r="AD36" s="299"/>
      <c r="AE36" s="299"/>
      <c r="AF36" s="299"/>
      <c r="AG36" s="299"/>
      <c r="AH36" s="299"/>
      <c r="AI36" s="299"/>
      <c r="AJ36" s="299"/>
      <c r="AK36" s="971" t="s">
        <v>670</v>
      </c>
      <c r="AL36" s="297">
        <v>0.64583333333333337</v>
      </c>
      <c r="AM36" s="299"/>
      <c r="AN36" s="299"/>
      <c r="AO36" s="299"/>
      <c r="AP36" s="299"/>
      <c r="AQ36" s="299"/>
      <c r="AR36" s="311"/>
      <c r="AS36" s="311"/>
      <c r="AT36" s="311"/>
      <c r="AU36" s="677"/>
      <c r="AV36" s="1039" t="s">
        <v>659</v>
      </c>
      <c r="AW36" s="299"/>
      <c r="AX36" s="300"/>
      <c r="AY36" s="300"/>
      <c r="AZ36" s="300"/>
      <c r="BA36" s="300"/>
      <c r="BB36" s="300"/>
      <c r="BC36" s="300"/>
      <c r="BD36" s="971"/>
      <c r="BE36" s="292"/>
      <c r="BF36" s="292"/>
      <c r="BG36" s="292"/>
      <c r="BH36" s="292"/>
      <c r="BI36" s="292"/>
      <c r="BJ36" s="292"/>
      <c r="BK36" s="1045"/>
      <c r="BL36" s="323">
        <v>0.64583333333333337</v>
      </c>
      <c r="BM36" s="1030"/>
      <c r="BN36" s="300"/>
      <c r="BP36" s="329"/>
      <c r="BQ36" s="337"/>
      <c r="BR36" s="335"/>
      <c r="BS36" s="308"/>
      <c r="BT36" s="300"/>
      <c r="BU36" s="300"/>
      <c r="BV36" s="626"/>
      <c r="BW36" s="1036"/>
      <c r="BX36" s="329"/>
      <c r="BY36" s="339"/>
      <c r="BZ36" s="899"/>
      <c r="CA36" s="329"/>
      <c r="CB36" s="308"/>
      <c r="CC36" s="890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308"/>
      <c r="CU36" s="874"/>
      <c r="CV36" s="874"/>
      <c r="CW36" s="874"/>
      <c r="CX36" s="874"/>
      <c r="CY36" s="874"/>
      <c r="CZ36" s="874"/>
      <c r="DA36" s="874"/>
      <c r="DB36" s="874"/>
      <c r="DC36" s="874"/>
      <c r="DD36" s="874"/>
      <c r="DE36" s="874"/>
      <c r="DF36" s="874"/>
      <c r="DG36" s="874"/>
    </row>
    <row r="37" spans="13:111" s="368" customFormat="1" ht="28" customHeight="1" x14ac:dyDescent="0.2">
      <c r="M37" s="323">
        <v>0.65625</v>
      </c>
      <c r="N37" s="294"/>
      <c r="O37" s="299"/>
      <c r="P37" s="299"/>
      <c r="Q37" s="311"/>
      <c r="R37" s="311"/>
      <c r="S37" s="311"/>
      <c r="T37" s="714"/>
      <c r="U37" s="791"/>
      <c r="V37" s="312"/>
      <c r="W37" s="312"/>
      <c r="X37" s="312"/>
      <c r="Y37" s="312"/>
      <c r="Z37" s="764"/>
      <c r="AA37" s="297">
        <v>0.65625</v>
      </c>
      <c r="AB37" s="311"/>
      <c r="AC37" s="311"/>
      <c r="AD37" s="311"/>
      <c r="AE37" s="299"/>
      <c r="AF37" s="299"/>
      <c r="AG37" s="299"/>
      <c r="AH37" s="299"/>
      <c r="AI37" s="299"/>
      <c r="AJ37" s="299"/>
      <c r="AK37" s="971"/>
      <c r="AL37" s="297">
        <v>0.65625</v>
      </c>
      <c r="AM37" s="311"/>
      <c r="AN37" s="311"/>
      <c r="AO37" s="311"/>
      <c r="AP37" s="299"/>
      <c r="AQ37" s="299"/>
      <c r="AR37" s="299"/>
      <c r="AS37" s="299"/>
      <c r="AT37" s="299"/>
      <c r="AU37" s="677"/>
      <c r="AV37" s="1039"/>
      <c r="AW37" s="299"/>
      <c r="AX37" s="300"/>
      <c r="AY37" s="300"/>
      <c r="AZ37" s="300"/>
      <c r="BA37" s="300"/>
      <c r="BB37" s="300"/>
      <c r="BC37" s="300"/>
      <c r="BD37" s="890"/>
      <c r="BE37" s="292"/>
      <c r="BF37" s="292"/>
      <c r="BG37" s="292"/>
      <c r="BH37" s="292"/>
      <c r="BI37" s="292"/>
      <c r="BJ37" s="292"/>
      <c r="BK37" s="1045"/>
      <c r="BL37" s="323">
        <v>0.65625</v>
      </c>
      <c r="BM37" s="1030"/>
      <c r="BN37" s="300"/>
      <c r="BP37" s="329"/>
      <c r="BQ37" s="337"/>
      <c r="BR37" s="335"/>
      <c r="BS37" s="308"/>
      <c r="BT37" s="300"/>
      <c r="BU37" s="300"/>
      <c r="BV37" s="626"/>
      <c r="BW37" s="1036"/>
      <c r="BX37" s="329"/>
      <c r="BY37" s="339"/>
      <c r="BZ37" s="899"/>
      <c r="CA37" s="329"/>
      <c r="CB37" s="308"/>
      <c r="CC37" s="890"/>
      <c r="CD37" s="292"/>
      <c r="CE37" s="292"/>
      <c r="CF37" s="292"/>
      <c r="CG37" s="292"/>
      <c r="CH37" s="292"/>
      <c r="CI37" s="292"/>
      <c r="CJ37" s="292"/>
      <c r="CK37" s="292"/>
      <c r="CL37" s="292"/>
      <c r="CM37" s="292"/>
      <c r="CN37" s="292"/>
      <c r="CO37" s="292"/>
      <c r="CP37" s="292"/>
      <c r="CQ37" s="292"/>
      <c r="CR37" s="292"/>
      <c r="CS37" s="292"/>
      <c r="CT37" s="308"/>
      <c r="CU37" s="874"/>
      <c r="CV37" s="874"/>
      <c r="CW37" s="874"/>
      <c r="CX37" s="874"/>
      <c r="CY37" s="874"/>
      <c r="CZ37" s="874"/>
      <c r="DA37" s="874"/>
      <c r="DB37" s="874"/>
      <c r="DC37" s="874"/>
      <c r="DD37" s="874"/>
      <c r="DE37" s="874"/>
      <c r="DF37" s="874"/>
      <c r="DG37" s="874"/>
    </row>
    <row r="38" spans="13:111" s="368" customFormat="1" ht="11.25" customHeight="1" x14ac:dyDescent="0.2">
      <c r="M38" s="323">
        <v>0.66666666666666663</v>
      </c>
      <c r="N38" s="294"/>
      <c r="O38" s="299"/>
      <c r="P38" s="299"/>
      <c r="Q38" s="348"/>
      <c r="R38" s="348"/>
      <c r="S38" s="311"/>
      <c r="T38" s="714"/>
      <c r="U38" s="791"/>
      <c r="V38" s="312"/>
      <c r="W38" s="312"/>
      <c r="X38" s="312"/>
      <c r="Y38" s="312"/>
      <c r="Z38" s="764"/>
      <c r="AA38" s="297">
        <v>0.66666666666666663</v>
      </c>
      <c r="AB38" s="299"/>
      <c r="AC38" s="299"/>
      <c r="AD38" s="299"/>
      <c r="AE38" s="299"/>
      <c r="AF38" s="299"/>
      <c r="AG38" s="299"/>
      <c r="AH38" s="299"/>
      <c r="AI38" s="299"/>
      <c r="AJ38" s="314"/>
      <c r="AK38" s="971"/>
      <c r="AL38" s="297">
        <v>0.66666666666666663</v>
      </c>
      <c r="AM38" s="299"/>
      <c r="AN38" s="299"/>
      <c r="AO38" s="299"/>
      <c r="AP38" s="299"/>
      <c r="AQ38" s="299"/>
      <c r="AR38" s="299"/>
      <c r="AS38" s="299"/>
      <c r="AT38" s="299"/>
      <c r="AU38" s="677"/>
      <c r="AV38" s="1039"/>
      <c r="AW38" s="299"/>
      <c r="AX38" s="300"/>
      <c r="AY38" s="300"/>
      <c r="AZ38" s="300"/>
      <c r="BA38" s="300"/>
      <c r="BB38" s="300"/>
      <c r="BC38" s="300"/>
      <c r="BD38" s="890"/>
      <c r="BE38" s="292"/>
      <c r="BF38" s="292"/>
      <c r="BG38" s="292"/>
      <c r="BH38" s="292"/>
      <c r="BI38" s="292"/>
      <c r="BJ38" s="292"/>
      <c r="BK38" s="1045"/>
      <c r="BL38" s="323">
        <v>0.66666666666666663</v>
      </c>
      <c r="BM38" s="1030"/>
      <c r="BN38" s="300"/>
      <c r="BP38" s="329"/>
      <c r="BQ38" s="337"/>
      <c r="BR38" s="335"/>
      <c r="BS38" s="308"/>
      <c r="BT38" s="300"/>
      <c r="BU38" s="300"/>
      <c r="BV38" s="626"/>
      <c r="BW38" s="1036"/>
      <c r="BX38" s="329"/>
      <c r="BY38" s="339"/>
      <c r="BZ38" s="899"/>
      <c r="CA38" s="329"/>
      <c r="CB38" s="308"/>
      <c r="CC38" s="890"/>
      <c r="CD38" s="292"/>
      <c r="CE38" s="292"/>
      <c r="CF38" s="292"/>
      <c r="CG38" s="292"/>
      <c r="CH38" s="292"/>
      <c r="CI38" s="292"/>
      <c r="CJ38" s="292"/>
      <c r="CK38" s="292"/>
      <c r="CL38" s="292"/>
      <c r="CM38" s="292"/>
      <c r="CN38" s="292"/>
      <c r="CO38" s="292"/>
      <c r="CP38" s="292"/>
      <c r="CQ38" s="292"/>
      <c r="CR38" s="292"/>
      <c r="CS38" s="292"/>
      <c r="CT38" s="308"/>
      <c r="CU38" s="874"/>
      <c r="CV38" s="874"/>
      <c r="CW38" s="874"/>
      <c r="CX38" s="874"/>
      <c r="CY38" s="874"/>
      <c r="CZ38" s="874"/>
      <c r="DA38" s="874"/>
      <c r="DB38" s="874"/>
      <c r="DC38" s="874"/>
      <c r="DD38" s="874"/>
      <c r="DE38" s="874"/>
      <c r="DF38" s="874"/>
      <c r="DG38" s="874"/>
    </row>
    <row r="39" spans="13:111" s="368" customFormat="1" ht="31" customHeight="1" x14ac:dyDescent="0.2">
      <c r="M39" s="323">
        <v>0.67708333333333337</v>
      </c>
      <c r="N39" s="294"/>
      <c r="O39" s="299"/>
      <c r="P39" s="299"/>
      <c r="Q39" s="311"/>
      <c r="R39" s="311"/>
      <c r="S39" s="311"/>
      <c r="T39" s="306"/>
      <c r="U39" s="791"/>
      <c r="V39" s="312"/>
      <c r="W39" s="312"/>
      <c r="X39" s="312"/>
      <c r="Y39" s="312"/>
      <c r="Z39" s="764"/>
      <c r="AA39" s="297">
        <v>0.67708333333333337</v>
      </c>
      <c r="AB39" s="299"/>
      <c r="AC39" s="299"/>
      <c r="AD39" s="299"/>
      <c r="AE39" s="299"/>
      <c r="AF39" s="299"/>
      <c r="AG39" s="299"/>
      <c r="AH39" s="299"/>
      <c r="AI39" s="299"/>
      <c r="AJ39" s="714"/>
      <c r="AK39" s="890"/>
      <c r="AL39" s="297">
        <v>0.67708333333333337</v>
      </c>
      <c r="AM39" s="299"/>
      <c r="AN39" s="299"/>
      <c r="AO39" s="299"/>
      <c r="AP39" s="299"/>
      <c r="AQ39" s="299"/>
      <c r="AR39" s="299"/>
      <c r="AS39" s="299"/>
      <c r="AT39" s="299"/>
      <c r="AU39" s="677"/>
      <c r="AV39" s="897"/>
      <c r="AW39" s="299"/>
      <c r="AX39" s="300"/>
      <c r="AY39" s="300"/>
      <c r="AZ39" s="300"/>
      <c r="BA39" s="300"/>
      <c r="BB39" s="300"/>
      <c r="BC39" s="300"/>
      <c r="BD39" s="890"/>
      <c r="BE39" s="292"/>
      <c r="BF39" s="292"/>
      <c r="BG39" s="292"/>
      <c r="BH39" s="292"/>
      <c r="BI39" s="292"/>
      <c r="BJ39" s="292"/>
      <c r="BK39" s="1045"/>
      <c r="BL39" s="323">
        <v>0.67708333333333337</v>
      </c>
      <c r="BM39" s="1030"/>
      <c r="BN39" s="300"/>
      <c r="BP39" s="329"/>
      <c r="BQ39" s="337"/>
      <c r="BR39" s="335"/>
      <c r="BS39" s="308"/>
      <c r="BT39" s="300"/>
      <c r="BU39" s="300"/>
      <c r="BV39" s="626"/>
      <c r="BW39" s="1036"/>
      <c r="BX39" s="329"/>
      <c r="BY39" s="339"/>
      <c r="BZ39" s="899"/>
      <c r="CA39" s="329"/>
      <c r="CB39" s="308"/>
      <c r="CC39" s="890"/>
      <c r="CD39" s="292"/>
      <c r="CE39" s="292"/>
      <c r="CF39" s="292"/>
      <c r="CG39" s="292"/>
      <c r="CH39" s="292"/>
      <c r="CI39" s="292"/>
      <c r="CJ39" s="292"/>
      <c r="CK39" s="292"/>
      <c r="CL39" s="292"/>
      <c r="CM39" s="292"/>
      <c r="CN39" s="292"/>
      <c r="CO39" s="292"/>
      <c r="CP39" s="292"/>
      <c r="CQ39" s="292"/>
      <c r="CR39" s="292"/>
      <c r="CS39" s="292"/>
      <c r="CT39" s="308"/>
      <c r="CU39" s="874"/>
      <c r="CV39" s="874"/>
      <c r="CW39" s="874"/>
      <c r="CX39" s="874"/>
      <c r="CY39" s="874"/>
      <c r="CZ39" s="874"/>
      <c r="DA39" s="874"/>
      <c r="DB39" s="874"/>
      <c r="DC39" s="874"/>
      <c r="DD39" s="874"/>
      <c r="DE39" s="874"/>
      <c r="DF39" s="874"/>
      <c r="DG39" s="874"/>
    </row>
    <row r="40" spans="13:111" s="368" customFormat="1" ht="11.25" customHeight="1" x14ac:dyDescent="0.2">
      <c r="M40" s="323">
        <v>0.6875</v>
      </c>
      <c r="N40" s="294"/>
      <c r="O40" s="299"/>
      <c r="P40" s="299"/>
      <c r="Q40" s="311"/>
      <c r="R40" s="311"/>
      <c r="S40" s="348"/>
      <c r="T40" s="367"/>
      <c r="U40" s="791"/>
      <c r="V40" s="312"/>
      <c r="W40" s="312"/>
      <c r="X40" s="312"/>
      <c r="Y40" s="312"/>
      <c r="Z40" s="764"/>
      <c r="AA40" s="297">
        <v>0.6875</v>
      </c>
      <c r="AB40" s="299"/>
      <c r="AC40" s="299"/>
      <c r="AD40" s="299"/>
      <c r="AE40" s="299"/>
      <c r="AF40" s="299"/>
      <c r="AG40" s="299"/>
      <c r="AH40" s="299"/>
      <c r="AI40" s="299"/>
      <c r="AJ40" s="714"/>
      <c r="AK40" s="530"/>
      <c r="AL40" s="297">
        <v>0.6875</v>
      </c>
      <c r="AM40" s="299"/>
      <c r="AN40" s="299"/>
      <c r="AO40" s="299"/>
      <c r="AP40" s="299"/>
      <c r="AQ40" s="299"/>
      <c r="AR40" s="299"/>
      <c r="AS40" s="299"/>
      <c r="AT40" s="299"/>
      <c r="AU40" s="677"/>
      <c r="AV40" s="532"/>
      <c r="AW40" s="299"/>
      <c r="AX40" s="300"/>
      <c r="AY40" s="300"/>
      <c r="AZ40" s="300"/>
      <c r="BA40" s="300"/>
      <c r="BB40" s="300"/>
      <c r="BC40" s="300"/>
      <c r="BD40" s="530"/>
      <c r="BE40" s="292"/>
      <c r="BF40" s="292"/>
      <c r="BG40" s="292"/>
      <c r="BH40" s="292"/>
      <c r="BI40" s="292"/>
      <c r="BJ40" s="292"/>
      <c r="BK40" s="1045"/>
      <c r="BL40" s="323">
        <v>0.6875</v>
      </c>
      <c r="BM40" s="1030"/>
      <c r="BN40" s="300"/>
      <c r="BP40" s="329"/>
      <c r="BQ40" s="337"/>
      <c r="BR40" s="335"/>
      <c r="BS40" s="308"/>
      <c r="BT40" s="339"/>
      <c r="BU40" s="339"/>
      <c r="BV40" s="535"/>
      <c r="BW40" s="1036"/>
      <c r="BX40" s="329"/>
      <c r="BY40" s="350"/>
      <c r="BZ40" s="356"/>
      <c r="CA40" s="329"/>
      <c r="CB40" s="308"/>
      <c r="CC40" s="530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308"/>
      <c r="CU40" s="874"/>
      <c r="CV40" s="874"/>
      <c r="CW40" s="874"/>
      <c r="CX40" s="874"/>
      <c r="CY40" s="874"/>
      <c r="CZ40" s="874"/>
      <c r="DA40" s="874"/>
      <c r="DB40" s="874"/>
      <c r="DC40" s="874"/>
      <c r="DD40" s="874"/>
      <c r="DE40" s="874"/>
      <c r="DF40" s="874"/>
      <c r="DG40" s="874"/>
    </row>
    <row r="41" spans="13:111" s="368" customFormat="1" ht="11.25" customHeight="1" x14ac:dyDescent="0.2">
      <c r="M41" s="318">
        <v>0.69791666666666663</v>
      </c>
      <c r="N41" s="294"/>
      <c r="O41" s="299"/>
      <c r="P41" s="299"/>
      <c r="Q41" s="299"/>
      <c r="R41" s="299"/>
      <c r="S41" s="299"/>
      <c r="T41" s="367"/>
      <c r="U41" s="791"/>
      <c r="V41" s="312"/>
      <c r="W41" s="312"/>
      <c r="X41" s="312"/>
      <c r="Y41" s="312"/>
      <c r="Z41" s="764"/>
      <c r="AA41" s="297">
        <v>0.69791666666666663</v>
      </c>
      <c r="AB41" s="299"/>
      <c r="AC41" s="299"/>
      <c r="AD41" s="299"/>
      <c r="AE41" s="299"/>
      <c r="AF41" s="299"/>
      <c r="AG41" s="299"/>
      <c r="AH41" s="299"/>
      <c r="AI41" s="299"/>
      <c r="AJ41" s="714"/>
      <c r="AK41" s="530"/>
      <c r="AL41" s="297">
        <v>0.69791666666666663</v>
      </c>
      <c r="AM41" s="299"/>
      <c r="AN41" s="299"/>
      <c r="AO41" s="299"/>
      <c r="AP41" s="299"/>
      <c r="AQ41" s="299"/>
      <c r="AR41" s="299"/>
      <c r="AS41" s="299"/>
      <c r="AT41" s="299"/>
      <c r="AU41" s="677"/>
      <c r="AV41" s="532"/>
      <c r="AW41" s="299"/>
      <c r="AX41" s="300"/>
      <c r="AY41" s="300"/>
      <c r="AZ41" s="300"/>
      <c r="BA41" s="300"/>
      <c r="BB41" s="300"/>
      <c r="BC41" s="300"/>
      <c r="BD41" s="530"/>
      <c r="BE41" s="292"/>
      <c r="BF41" s="292"/>
      <c r="BG41" s="292"/>
      <c r="BH41" s="292"/>
      <c r="BI41" s="292"/>
      <c r="BJ41" s="292"/>
      <c r="BK41" s="1045"/>
      <c r="BL41" s="323">
        <v>0.69791666666666663</v>
      </c>
      <c r="BM41" s="1030"/>
      <c r="BN41" s="300"/>
      <c r="BP41" s="329"/>
      <c r="BQ41" s="500"/>
      <c r="BR41" s="628"/>
      <c r="BS41" s="629"/>
      <c r="BT41" s="350"/>
      <c r="BU41" s="350"/>
      <c r="BV41" s="535"/>
      <c r="BW41" s="1036"/>
      <c r="BX41" s="329"/>
      <c r="BY41" s="339"/>
      <c r="BZ41" s="329"/>
      <c r="CA41" s="329"/>
      <c r="CB41" s="308"/>
      <c r="CC41" s="530"/>
      <c r="CD41" s="292"/>
      <c r="CE41" s="292"/>
      <c r="CF41" s="292"/>
      <c r="CG41" s="292"/>
      <c r="CH41" s="292"/>
      <c r="CI41" s="292"/>
      <c r="CJ41" s="292"/>
      <c r="CK41" s="292"/>
      <c r="CL41" s="292"/>
      <c r="CM41" s="292"/>
      <c r="CN41" s="292"/>
      <c r="CO41" s="292"/>
      <c r="CP41" s="292"/>
      <c r="CQ41" s="292"/>
      <c r="CR41" s="292"/>
      <c r="CS41" s="292"/>
      <c r="CT41" s="308"/>
      <c r="CU41" s="874"/>
      <c r="CV41" s="874"/>
      <c r="CW41" s="874"/>
      <c r="CX41" s="874"/>
      <c r="CY41" s="874"/>
      <c r="CZ41" s="874"/>
      <c r="DA41" s="874"/>
      <c r="DB41" s="874"/>
      <c r="DC41" s="874"/>
      <c r="DD41" s="874"/>
      <c r="DE41" s="874"/>
      <c r="DF41" s="874"/>
      <c r="DG41" s="874"/>
    </row>
    <row r="42" spans="13:111" s="368" customFormat="1" ht="11.25" customHeight="1" x14ac:dyDescent="0.2">
      <c r="M42" s="323">
        <v>0.70833333333333337</v>
      </c>
      <c r="N42" s="294"/>
      <c r="O42" s="299"/>
      <c r="P42" s="299"/>
      <c r="Q42" s="299"/>
      <c r="R42" s="299"/>
      <c r="S42" s="299"/>
      <c r="T42" s="367"/>
      <c r="U42" s="791"/>
      <c r="V42" s="312"/>
      <c r="W42" s="312"/>
      <c r="X42" s="312"/>
      <c r="Y42" s="312"/>
      <c r="Z42" s="764"/>
      <c r="AA42" s="297">
        <v>0.70833333333333337</v>
      </c>
      <c r="AB42" s="299"/>
      <c r="AC42" s="299"/>
      <c r="AD42" s="299"/>
      <c r="AE42" s="299"/>
      <c r="AF42" s="299"/>
      <c r="AG42" s="299"/>
      <c r="AH42" s="299"/>
      <c r="AI42" s="299"/>
      <c r="AJ42" s="714"/>
      <c r="AK42" s="530"/>
      <c r="AL42" s="297">
        <v>0.70833333333333337</v>
      </c>
      <c r="AM42" s="299"/>
      <c r="AN42" s="299"/>
      <c r="AO42" s="299"/>
      <c r="AP42" s="299"/>
      <c r="AQ42" s="299"/>
      <c r="AR42" s="299"/>
      <c r="AS42" s="299"/>
      <c r="AT42" s="311"/>
      <c r="AU42" s="677"/>
      <c r="AV42" s="532"/>
      <c r="AW42" s="299"/>
      <c r="AX42" s="300"/>
      <c r="AY42" s="300"/>
      <c r="AZ42" s="300"/>
      <c r="BA42" s="300"/>
      <c r="BB42" s="300"/>
      <c r="BC42" s="300"/>
      <c r="BD42" s="530"/>
      <c r="BE42" s="292"/>
      <c r="BF42" s="292"/>
      <c r="BG42" s="292"/>
      <c r="BH42" s="292"/>
      <c r="BI42" s="292"/>
      <c r="BJ42" s="292"/>
      <c r="BK42" s="1045"/>
      <c r="BL42" s="323">
        <v>0.70833333333333337</v>
      </c>
      <c r="BM42" s="1030"/>
      <c r="BN42" s="300"/>
      <c r="BP42" s="329"/>
      <c r="BQ42" s="328"/>
      <c r="BR42" s="310"/>
      <c r="BS42" s="313"/>
      <c r="BT42" s="292"/>
      <c r="BU42" s="292"/>
      <c r="BV42" s="1038" t="s">
        <v>671</v>
      </c>
      <c r="BW42" s="1036"/>
      <c r="BX42" s="329"/>
      <c r="BY42" s="339"/>
      <c r="BZ42" s="329"/>
      <c r="CA42" s="329"/>
      <c r="CB42" s="308"/>
      <c r="CC42" s="530"/>
      <c r="CD42" s="292"/>
      <c r="CE42" s="292"/>
      <c r="CF42" s="292"/>
      <c r="CG42" s="292"/>
      <c r="CH42" s="292"/>
      <c r="CI42" s="292"/>
      <c r="CJ42" s="292"/>
      <c r="CK42" s="292"/>
      <c r="CL42" s="292"/>
      <c r="CM42" s="292"/>
      <c r="CN42" s="292"/>
      <c r="CO42" s="292"/>
      <c r="CP42" s="292"/>
      <c r="CQ42" s="292"/>
      <c r="CR42" s="292"/>
      <c r="CS42" s="292"/>
      <c r="CT42" s="364"/>
      <c r="CU42" s="364"/>
      <c r="CV42" s="364"/>
      <c r="CW42" s="364"/>
      <c r="CX42" s="364"/>
      <c r="CY42" s="364"/>
      <c r="CZ42" s="364"/>
      <c r="DA42" s="364"/>
      <c r="DB42" s="364"/>
      <c r="DC42" s="364"/>
      <c r="DD42" s="364"/>
      <c r="DE42" s="364"/>
      <c r="DF42" s="364"/>
      <c r="DG42" s="364"/>
    </row>
    <row r="43" spans="13:111" s="368" customFormat="1" ht="11.25" customHeight="1" x14ac:dyDescent="0.2">
      <c r="M43" s="323">
        <v>0.71875</v>
      </c>
      <c r="N43" s="294"/>
      <c r="O43" s="299"/>
      <c r="P43" s="299"/>
      <c r="Q43" s="299"/>
      <c r="R43" s="299"/>
      <c r="S43" s="299"/>
      <c r="T43" s="367"/>
      <c r="U43" s="791"/>
      <c r="V43" s="312"/>
      <c r="W43" s="312"/>
      <c r="X43" s="312"/>
      <c r="Y43" s="312"/>
      <c r="Z43" s="764"/>
      <c r="AA43" s="297">
        <v>0.71875</v>
      </c>
      <c r="AB43" s="299"/>
      <c r="AC43" s="299"/>
      <c r="AD43" s="299"/>
      <c r="AE43" s="299"/>
      <c r="AF43" s="299"/>
      <c r="AG43" s="299"/>
      <c r="AH43" s="299"/>
      <c r="AI43" s="299"/>
      <c r="AJ43" s="714"/>
      <c r="AK43" s="530"/>
      <c r="AL43" s="297">
        <v>0.71875</v>
      </c>
      <c r="AM43" s="299"/>
      <c r="AN43" s="299"/>
      <c r="AO43" s="299"/>
      <c r="AP43" s="299"/>
      <c r="AQ43" s="299"/>
      <c r="AR43" s="299"/>
      <c r="AS43" s="299"/>
      <c r="AT43" s="367"/>
      <c r="AU43" s="328"/>
      <c r="AV43" s="1039" t="s">
        <v>671</v>
      </c>
      <c r="AW43" s="299"/>
      <c r="AX43" s="300"/>
      <c r="AY43" s="300"/>
      <c r="AZ43" s="300"/>
      <c r="BA43" s="300"/>
      <c r="BB43" s="300"/>
      <c r="BC43" s="300"/>
      <c r="BD43" s="530"/>
      <c r="BE43" s="292"/>
      <c r="BF43" s="292"/>
      <c r="BG43" s="292"/>
      <c r="BH43" s="292"/>
      <c r="BI43" s="292"/>
      <c r="BJ43" s="292"/>
      <c r="BK43" s="1045"/>
      <c r="BL43" s="323">
        <v>0.71875</v>
      </c>
      <c r="BM43" s="1031"/>
      <c r="BN43" s="300"/>
      <c r="BP43" s="329"/>
      <c r="BQ43" s="328"/>
      <c r="BR43" s="295"/>
      <c r="BS43" s="292"/>
      <c r="BT43" s="292"/>
      <c r="BU43" s="292"/>
      <c r="BV43" s="1038"/>
      <c r="BW43" s="1037"/>
      <c r="BX43" s="329"/>
      <c r="BY43" s="339"/>
      <c r="BZ43" s="329"/>
      <c r="CA43" s="329"/>
      <c r="CB43" s="308"/>
      <c r="CC43" s="530"/>
      <c r="CD43" s="292"/>
      <c r="CE43" s="292"/>
      <c r="CF43" s="292"/>
      <c r="CG43" s="292"/>
      <c r="CH43" s="292"/>
      <c r="CI43" s="292"/>
      <c r="CJ43" s="292"/>
      <c r="CK43" s="292"/>
      <c r="CL43" s="292"/>
      <c r="CM43" s="292"/>
      <c r="CN43" s="292"/>
      <c r="CO43" s="292"/>
      <c r="CP43" s="292"/>
      <c r="CQ43" s="292"/>
      <c r="CR43" s="292"/>
      <c r="CS43" s="292"/>
    </row>
    <row r="44" spans="13:111" s="368" customFormat="1" ht="11.25" customHeight="1" x14ac:dyDescent="0.2">
      <c r="M44" s="323">
        <v>0.72916666666666663</v>
      </c>
      <c r="N44" s="294"/>
      <c r="O44" s="299"/>
      <c r="P44" s="299"/>
      <c r="Q44" s="299"/>
      <c r="R44" s="299"/>
      <c r="S44" s="299"/>
      <c r="T44" s="367"/>
      <c r="U44" s="791"/>
      <c r="V44" s="312"/>
      <c r="W44" s="312"/>
      <c r="X44" s="312"/>
      <c r="Y44" s="312"/>
      <c r="Z44" s="764"/>
      <c r="AA44" s="297">
        <v>0.72916666666666663</v>
      </c>
      <c r="AB44" s="299"/>
      <c r="AC44" s="299"/>
      <c r="AD44" s="299"/>
      <c r="AE44" s="299"/>
      <c r="AF44" s="299"/>
      <c r="AG44" s="299"/>
      <c r="AH44" s="299"/>
      <c r="AI44" s="299"/>
      <c r="AJ44" s="714"/>
      <c r="AK44" s="971" t="s">
        <v>670</v>
      </c>
      <c r="AL44" s="297">
        <v>0.72916666666666663</v>
      </c>
      <c r="AM44" s="299"/>
      <c r="AN44" s="299"/>
      <c r="AO44" s="299"/>
      <c r="AP44" s="299"/>
      <c r="AQ44" s="299"/>
      <c r="AR44" s="311"/>
      <c r="AS44" s="311"/>
      <c r="AT44" s="367"/>
      <c r="AU44" s="328"/>
      <c r="AV44" s="1039"/>
      <c r="AW44" s="299"/>
      <c r="AX44" s="300"/>
      <c r="AY44" s="300"/>
      <c r="AZ44" s="300"/>
      <c r="BA44" s="300"/>
      <c r="BB44" s="300"/>
      <c r="BC44" s="350"/>
      <c r="BD44" s="530"/>
      <c r="BE44" s="292"/>
      <c r="BF44" s="292"/>
      <c r="BG44" s="292"/>
      <c r="BH44" s="292"/>
      <c r="BI44" s="292"/>
      <c r="BJ44" s="292"/>
      <c r="BK44" s="1045"/>
      <c r="BL44" s="323">
        <v>0.72916666666666663</v>
      </c>
      <c r="BM44" s="292"/>
      <c r="BN44" s="292"/>
      <c r="BO44" s="292"/>
      <c r="BP44" s="343"/>
      <c r="BQ44" s="328"/>
      <c r="BR44" s="295"/>
      <c r="BS44" s="292"/>
      <c r="BT44" s="292"/>
      <c r="BU44" s="292"/>
      <c r="BV44" s="1039"/>
      <c r="BW44" s="295"/>
      <c r="BX44" s="292"/>
      <c r="BY44" s="292"/>
      <c r="BZ44" s="329"/>
      <c r="CA44" s="329"/>
      <c r="CB44" s="308"/>
      <c r="CC44" s="530"/>
      <c r="CD44" s="292"/>
      <c r="CE44" s="292"/>
      <c r="CF44" s="292"/>
      <c r="CG44" s="292"/>
      <c r="CH44" s="292"/>
      <c r="CI44" s="292"/>
      <c r="CJ44" s="292"/>
      <c r="CK44" s="292"/>
      <c r="CL44" s="292"/>
      <c r="CM44" s="292"/>
      <c r="CN44" s="292"/>
      <c r="CO44" s="292"/>
      <c r="CP44" s="292"/>
      <c r="CQ44" s="292"/>
      <c r="CR44" s="292"/>
      <c r="CS44" s="292"/>
    </row>
    <row r="45" spans="13:111" s="368" customFormat="1" ht="11.25" customHeight="1" x14ac:dyDescent="0.2">
      <c r="M45" s="323">
        <v>0.73958333333333337</v>
      </c>
      <c r="N45" s="294"/>
      <c r="O45" s="299"/>
      <c r="P45" s="299"/>
      <c r="Q45" s="299"/>
      <c r="R45" s="299"/>
      <c r="S45" s="299"/>
      <c r="T45" s="367"/>
      <c r="U45" s="791"/>
      <c r="V45" s="312"/>
      <c r="W45" s="312"/>
      <c r="X45" s="312"/>
      <c r="Y45" s="312"/>
      <c r="Z45" s="764"/>
      <c r="AA45" s="297">
        <v>0.73958333333333337</v>
      </c>
      <c r="AB45" s="299"/>
      <c r="AC45" s="299"/>
      <c r="AD45" s="299"/>
      <c r="AE45" s="299"/>
      <c r="AF45" s="299"/>
      <c r="AG45" s="311"/>
      <c r="AH45" s="311"/>
      <c r="AI45" s="367"/>
      <c r="AJ45" s="714"/>
      <c r="AK45" s="971"/>
      <c r="AL45" s="297">
        <v>0.73958333333333337</v>
      </c>
      <c r="AM45" s="299"/>
      <c r="AN45" s="299"/>
      <c r="AO45" s="299"/>
      <c r="AP45" s="299"/>
      <c r="AQ45" s="299"/>
      <c r="AR45" s="311"/>
      <c r="AS45" s="311"/>
      <c r="AT45" s="367"/>
      <c r="AU45" s="319"/>
      <c r="AV45" s="1039"/>
      <c r="AW45" s="299"/>
      <c r="AX45" s="300"/>
      <c r="AY45" s="300"/>
      <c r="AZ45" s="300"/>
      <c r="BA45" s="300"/>
      <c r="BB45" s="300"/>
      <c r="BC45" s="300"/>
      <c r="BD45" s="971" t="s">
        <v>671</v>
      </c>
      <c r="BE45" s="300"/>
      <c r="BF45" s="300"/>
      <c r="BG45" s="300"/>
      <c r="BH45" s="300"/>
      <c r="BI45" s="300"/>
      <c r="BJ45" s="300"/>
      <c r="BK45" s="1045"/>
      <c r="BL45" s="323">
        <v>0.73958333333333337</v>
      </c>
      <c r="BM45" s="300"/>
      <c r="BN45" s="300"/>
      <c r="BO45" s="300"/>
      <c r="BP45" s="302"/>
      <c r="BQ45" s="319"/>
      <c r="BR45" s="294"/>
      <c r="BS45" s="300"/>
      <c r="BT45" s="300"/>
      <c r="BU45" s="300"/>
      <c r="BV45" s="1039"/>
      <c r="BW45" s="294"/>
      <c r="BX45" s="300"/>
      <c r="BY45" s="300"/>
      <c r="BZ45" s="302"/>
      <c r="CA45" s="329"/>
      <c r="CB45" s="308"/>
      <c r="CC45" s="530"/>
      <c r="CD45" s="300"/>
      <c r="CE45" s="300"/>
      <c r="CF45" s="300"/>
      <c r="CG45" s="300"/>
      <c r="CH45" s="300"/>
      <c r="CI45" s="300"/>
      <c r="CJ45" s="300"/>
      <c r="CK45" s="300"/>
      <c r="CL45" s="300"/>
      <c r="CM45" s="300"/>
      <c r="CN45" s="300"/>
      <c r="CO45" s="300"/>
      <c r="CP45" s="300"/>
      <c r="CQ45" s="300"/>
      <c r="CR45" s="300"/>
      <c r="CS45" s="300"/>
    </row>
    <row r="46" spans="13:111" s="368" customFormat="1" ht="11.25" customHeight="1" x14ac:dyDescent="0.2">
      <c r="M46" s="323">
        <v>0.75</v>
      </c>
      <c r="N46" s="294"/>
      <c r="O46" s="299"/>
      <c r="P46" s="299"/>
      <c r="Q46" s="299"/>
      <c r="R46" s="299"/>
      <c r="S46" s="299"/>
      <c r="T46" s="299"/>
      <c r="U46" s="791"/>
      <c r="V46" s="312"/>
      <c r="W46" s="312"/>
      <c r="X46" s="312"/>
      <c r="Y46" s="312"/>
      <c r="Z46" s="764"/>
      <c r="AA46" s="297">
        <v>0.75</v>
      </c>
      <c r="AB46" s="297"/>
      <c r="AC46" s="297"/>
      <c r="AD46" s="299"/>
      <c r="AE46" s="299"/>
      <c r="AF46" s="299"/>
      <c r="AG46" s="299"/>
      <c r="AH46" s="299"/>
      <c r="AI46" s="299"/>
      <c r="AJ46" s="714"/>
      <c r="AK46" s="971"/>
      <c r="AL46" s="297">
        <v>0.75</v>
      </c>
      <c r="AM46" s="297"/>
      <c r="AN46" s="297"/>
      <c r="AO46" s="299"/>
      <c r="AP46" s="299"/>
      <c r="AQ46" s="299"/>
      <c r="AR46" s="299"/>
      <c r="AS46" s="299"/>
      <c r="AT46" s="299"/>
      <c r="AU46" s="319"/>
      <c r="AV46" s="1039"/>
      <c r="AW46" s="299"/>
      <c r="AX46" s="300"/>
      <c r="AY46" s="300"/>
      <c r="AZ46" s="300"/>
      <c r="BA46" s="300"/>
      <c r="BB46" s="300"/>
      <c r="BC46" s="300"/>
      <c r="BD46" s="971"/>
      <c r="BE46" s="300"/>
      <c r="BF46" s="300"/>
      <c r="BG46" s="300"/>
      <c r="BH46" s="300"/>
      <c r="BI46" s="300"/>
      <c r="BJ46" s="300"/>
      <c r="BK46" s="1045"/>
      <c r="BL46" s="323">
        <v>0.75</v>
      </c>
      <c r="BM46" s="300"/>
      <c r="BN46" s="300"/>
      <c r="BO46" s="300"/>
      <c r="BP46" s="302"/>
      <c r="BQ46" s="319"/>
      <c r="BR46" s="294"/>
      <c r="BS46" s="300"/>
      <c r="BT46" s="300"/>
      <c r="BU46" s="300"/>
      <c r="BV46" s="1039"/>
      <c r="BW46" s="294"/>
      <c r="BX46" s="300"/>
      <c r="BY46" s="300"/>
      <c r="BZ46" s="302"/>
      <c r="CA46" s="302"/>
      <c r="CB46" s="312"/>
      <c r="CC46" s="530"/>
      <c r="CD46" s="300"/>
      <c r="CE46" s="300"/>
      <c r="CF46" s="300"/>
      <c r="CG46" s="300"/>
      <c r="CH46" s="300"/>
      <c r="CI46" s="300"/>
      <c r="CJ46" s="300"/>
      <c r="CK46" s="300"/>
      <c r="CL46" s="300"/>
      <c r="CM46" s="300"/>
      <c r="CN46" s="300"/>
      <c r="CO46" s="300"/>
      <c r="CP46" s="300"/>
      <c r="CQ46" s="300"/>
      <c r="CR46" s="300"/>
      <c r="CS46" s="300"/>
    </row>
    <row r="47" spans="13:111" s="368" customFormat="1" ht="11.25" customHeight="1" x14ac:dyDescent="0.2">
      <c r="M47" s="323">
        <v>0.76041666666666663</v>
      </c>
      <c r="N47" s="294"/>
      <c r="O47" s="299"/>
      <c r="P47" s="299"/>
      <c r="Q47" s="299"/>
      <c r="R47" s="299"/>
      <c r="S47" s="299"/>
      <c r="T47" s="299"/>
      <c r="U47" s="791"/>
      <c r="V47" s="312"/>
      <c r="W47" s="312"/>
      <c r="X47" s="312"/>
      <c r="Y47" s="312"/>
      <c r="Z47" s="764"/>
      <c r="AA47" s="297">
        <v>0.76041666666666663</v>
      </c>
      <c r="AB47" s="297"/>
      <c r="AC47" s="297"/>
      <c r="AD47" s="299"/>
      <c r="AE47" s="299"/>
      <c r="AF47" s="299"/>
      <c r="AG47" s="299"/>
      <c r="AH47" s="299"/>
      <c r="AI47" s="299"/>
      <c r="AJ47" s="714"/>
      <c r="AK47" s="530"/>
      <c r="AL47" s="297">
        <v>0.76041666666666663</v>
      </c>
      <c r="AM47" s="297"/>
      <c r="AN47" s="297"/>
      <c r="AO47" s="299"/>
      <c r="AP47" s="299"/>
      <c r="AQ47" s="299"/>
      <c r="AR47" s="299"/>
      <c r="AS47" s="299"/>
      <c r="AT47" s="299"/>
      <c r="AU47" s="319"/>
      <c r="AV47" s="1039"/>
      <c r="AW47" s="299"/>
      <c r="AX47" s="300"/>
      <c r="AY47" s="300"/>
      <c r="AZ47" s="300"/>
      <c r="BA47" s="300"/>
      <c r="BB47" s="300"/>
      <c r="BC47" s="300"/>
      <c r="BD47" s="971"/>
      <c r="BE47" s="300"/>
      <c r="BF47" s="300"/>
      <c r="BG47" s="300"/>
      <c r="BH47" s="300"/>
      <c r="BI47" s="300"/>
      <c r="BJ47" s="300"/>
      <c r="BK47" s="1045"/>
      <c r="BL47" s="323">
        <v>0.76041666666666663</v>
      </c>
      <c r="BM47" s="300"/>
      <c r="BN47" s="300"/>
      <c r="BO47" s="300"/>
      <c r="BP47" s="302"/>
      <c r="BQ47" s="319"/>
      <c r="BR47" s="294"/>
      <c r="BS47" s="300"/>
      <c r="BT47" s="300"/>
      <c r="BU47" s="300"/>
      <c r="BV47" s="1039"/>
      <c r="BW47" s="294"/>
      <c r="BX47" s="300"/>
      <c r="BY47" s="300"/>
      <c r="BZ47" s="302"/>
      <c r="CA47" s="302"/>
      <c r="CB47" s="312"/>
      <c r="CC47" s="530"/>
      <c r="CD47" s="300"/>
      <c r="CE47" s="300"/>
      <c r="CF47" s="300"/>
      <c r="CG47" s="300"/>
      <c r="CH47" s="300"/>
      <c r="CI47" s="300"/>
      <c r="CJ47" s="300"/>
      <c r="CK47" s="300"/>
      <c r="CL47" s="300"/>
      <c r="CM47" s="300"/>
      <c r="CN47" s="300"/>
      <c r="CO47" s="300"/>
      <c r="CP47" s="300"/>
      <c r="CQ47" s="300"/>
      <c r="CR47" s="300"/>
      <c r="CS47" s="300"/>
    </row>
    <row r="48" spans="13:111" s="368" customFormat="1" ht="11.25" customHeight="1" x14ac:dyDescent="0.2">
      <c r="M48" s="323">
        <v>0.77083333333333337</v>
      </c>
      <c r="N48" s="294"/>
      <c r="O48" s="299"/>
      <c r="P48" s="299"/>
      <c r="Q48" s="299"/>
      <c r="R48" s="299"/>
      <c r="S48" s="299"/>
      <c r="T48" s="299"/>
      <c r="U48" s="791"/>
      <c r="V48" s="312"/>
      <c r="W48" s="312"/>
      <c r="X48" s="312"/>
      <c r="Y48" s="312"/>
      <c r="Z48" s="764"/>
      <c r="AA48" s="297">
        <v>0.77083333333333337</v>
      </c>
      <c r="AB48" s="297"/>
      <c r="AC48" s="297"/>
      <c r="AD48" s="299"/>
      <c r="AE48" s="299"/>
      <c r="AF48" s="299"/>
      <c r="AG48" s="299"/>
      <c r="AH48" s="299"/>
      <c r="AI48" s="299"/>
      <c r="AJ48" s="714"/>
      <c r="AK48" s="530"/>
      <c r="AL48" s="297">
        <v>0.77083333333333337</v>
      </c>
      <c r="AM48" s="297"/>
      <c r="AN48" s="297"/>
      <c r="AO48" s="299"/>
      <c r="AP48" s="299"/>
      <c r="AQ48" s="299"/>
      <c r="AR48" s="299"/>
      <c r="AS48" s="299"/>
      <c r="AT48" s="299"/>
      <c r="AU48" s="319"/>
      <c r="AV48" s="1039"/>
      <c r="AW48" s="299"/>
      <c r="AX48" s="300"/>
      <c r="AY48" s="300"/>
      <c r="AZ48" s="300"/>
      <c r="BA48" s="300"/>
      <c r="BB48" s="300"/>
      <c r="BC48" s="300"/>
      <c r="BD48" s="971"/>
      <c r="BE48" s="300"/>
      <c r="BF48" s="300"/>
      <c r="BG48" s="300"/>
      <c r="BH48" s="300"/>
      <c r="BI48" s="300"/>
      <c r="BJ48" s="300"/>
      <c r="BK48" s="1045"/>
      <c r="BL48" s="323">
        <v>0.77083333333333337</v>
      </c>
      <c r="BM48" s="300"/>
      <c r="BN48" s="300"/>
      <c r="BO48" s="300"/>
      <c r="BP48" s="300"/>
      <c r="BQ48" s="319"/>
      <c r="BR48" s="294"/>
      <c r="BS48" s="300"/>
      <c r="BT48" s="300"/>
      <c r="BU48" s="300"/>
      <c r="BV48" s="1039"/>
      <c r="BW48" s="294"/>
      <c r="BX48" s="300"/>
      <c r="BY48" s="300"/>
      <c r="BZ48" s="302"/>
      <c r="CA48" s="302"/>
      <c r="CB48" s="312"/>
      <c r="CC48" s="530"/>
      <c r="CD48" s="300"/>
      <c r="CE48" s="300"/>
      <c r="CF48" s="300"/>
      <c r="CG48" s="300"/>
      <c r="CH48" s="300"/>
      <c r="CI48" s="300"/>
      <c r="CJ48" s="300"/>
      <c r="CK48" s="300"/>
      <c r="CL48" s="300"/>
      <c r="CM48" s="300"/>
      <c r="CN48" s="300"/>
      <c r="CO48" s="300"/>
      <c r="CP48" s="300"/>
      <c r="CQ48" s="300"/>
      <c r="CR48" s="300"/>
      <c r="CS48" s="300"/>
    </row>
    <row r="49" spans="13:97" s="368" customFormat="1" ht="11.25" customHeight="1" x14ac:dyDescent="0.2">
      <c r="M49" s="323">
        <v>0.78125</v>
      </c>
      <c r="N49" s="294"/>
      <c r="O49" s="299"/>
      <c r="P49" s="299"/>
      <c r="Q49" s="299"/>
      <c r="R49" s="299"/>
      <c r="S49" s="299"/>
      <c r="T49" s="299"/>
      <c r="U49" s="791"/>
      <c r="V49" s="312"/>
      <c r="W49" s="312"/>
      <c r="X49" s="312"/>
      <c r="Y49" s="312"/>
      <c r="Z49" s="764"/>
      <c r="AA49" s="297">
        <v>0.78125</v>
      </c>
      <c r="AB49" s="297"/>
      <c r="AC49" s="297"/>
      <c r="AD49" s="299"/>
      <c r="AE49" s="299"/>
      <c r="AF49" s="299"/>
      <c r="AG49" s="299"/>
      <c r="AH49" s="299"/>
      <c r="AI49" s="299"/>
      <c r="AJ49" s="714"/>
      <c r="AK49" s="530"/>
      <c r="AL49" s="297">
        <v>0.78125</v>
      </c>
      <c r="AM49" s="297"/>
      <c r="AN49" s="297"/>
      <c r="AO49" s="299"/>
      <c r="AP49" s="299"/>
      <c r="AQ49" s="299"/>
      <c r="AR49" s="299"/>
      <c r="AS49" s="299"/>
      <c r="AT49" s="299"/>
      <c r="AU49" s="319"/>
      <c r="AV49" s="1039"/>
      <c r="AW49" s="299"/>
      <c r="AX49" s="300"/>
      <c r="AY49" s="300"/>
      <c r="AZ49" s="300"/>
      <c r="BA49" s="300"/>
      <c r="BB49" s="300"/>
      <c r="BC49" s="300"/>
      <c r="BD49" s="971"/>
      <c r="BE49" s="300"/>
      <c r="BF49" s="300"/>
      <c r="BG49" s="300"/>
      <c r="BH49" s="300"/>
      <c r="BI49" s="300"/>
      <c r="BJ49" s="300"/>
      <c r="BK49" s="1045"/>
      <c r="BL49" s="323">
        <v>0.78125</v>
      </c>
      <c r="BM49" s="300"/>
      <c r="BN49" s="300"/>
      <c r="BO49" s="300"/>
      <c r="BP49" s="300"/>
      <c r="BQ49" s="319"/>
      <c r="BR49" s="294"/>
      <c r="BS49" s="300"/>
      <c r="BT49" s="300"/>
      <c r="BU49" s="300"/>
      <c r="BV49" s="1039"/>
      <c r="BW49" s="294"/>
      <c r="BX49" s="300"/>
      <c r="BY49" s="300"/>
      <c r="BZ49" s="302"/>
      <c r="CA49" s="302"/>
      <c r="CB49" s="312"/>
      <c r="CC49" s="530"/>
      <c r="CD49" s="300"/>
      <c r="CE49" s="300"/>
      <c r="CF49" s="300"/>
      <c r="CG49" s="300"/>
      <c r="CH49" s="300"/>
      <c r="CI49" s="300"/>
      <c r="CJ49" s="300"/>
      <c r="CK49" s="300"/>
      <c r="CL49" s="300"/>
      <c r="CM49" s="300"/>
      <c r="CN49" s="300"/>
      <c r="CO49" s="300"/>
      <c r="CP49" s="300"/>
      <c r="CQ49" s="300"/>
      <c r="CR49" s="300"/>
      <c r="CS49" s="300"/>
    </row>
    <row r="50" spans="13:97" s="368" customFormat="1" ht="26" customHeight="1" x14ac:dyDescent="0.2">
      <c r="M50" s="323">
        <v>0.79166666666666663</v>
      </c>
      <c r="N50" s="352"/>
      <c r="O50" s="351"/>
      <c r="P50" s="351"/>
      <c r="Q50" s="351"/>
      <c r="R50" s="351"/>
      <c r="S50" s="351"/>
      <c r="T50" s="351"/>
      <c r="U50" s="803"/>
      <c r="V50" s="804"/>
      <c r="W50" s="804"/>
      <c r="X50" s="804"/>
      <c r="Y50" s="804"/>
      <c r="Z50" s="768"/>
      <c r="AA50" s="505">
        <v>0.79166666666666663</v>
      </c>
      <c r="AB50" s="850"/>
      <c r="AC50" s="850"/>
      <c r="AD50" s="781"/>
      <c r="AE50" s="781"/>
      <c r="AF50" s="781"/>
      <c r="AG50" s="351"/>
      <c r="AH50" s="351"/>
      <c r="AI50" s="351"/>
      <c r="AJ50" s="714"/>
      <c r="AK50" s="716" t="s">
        <v>671</v>
      </c>
      <c r="AL50" s="505">
        <v>0.79166666666666663</v>
      </c>
      <c r="AM50" s="505"/>
      <c r="AN50" s="505"/>
      <c r="AO50" s="351"/>
      <c r="AP50" s="351"/>
      <c r="AQ50" s="351"/>
      <c r="AR50" s="351"/>
      <c r="AS50" s="351"/>
      <c r="AT50" s="351"/>
      <c r="AU50" s="353"/>
      <c r="AV50" s="1040"/>
      <c r="AW50" s="351"/>
      <c r="AX50" s="351"/>
      <c r="AY50" s="351"/>
      <c r="AZ50" s="351"/>
      <c r="BA50" s="351"/>
      <c r="BB50" s="351"/>
      <c r="BC50" s="351"/>
      <c r="BD50" s="1044"/>
      <c r="BE50" s="351"/>
      <c r="BF50" s="351"/>
      <c r="BG50" s="351"/>
      <c r="BH50" s="351"/>
      <c r="BI50" s="351"/>
      <c r="BJ50" s="351"/>
      <c r="BK50" s="1046"/>
      <c r="BL50" s="504">
        <v>0.79166666666666663</v>
      </c>
      <c r="BM50" s="351"/>
      <c r="BN50" s="351"/>
      <c r="BO50" s="351"/>
      <c r="BP50" s="351"/>
      <c r="BQ50" s="353"/>
      <c r="BR50" s="352"/>
      <c r="BS50" s="351"/>
      <c r="BT50" s="351"/>
      <c r="BU50" s="351"/>
      <c r="BV50" s="1040"/>
      <c r="BW50" s="352"/>
      <c r="BX50" s="351"/>
      <c r="BY50" s="351"/>
      <c r="BZ50" s="596"/>
      <c r="CA50" s="596"/>
      <c r="CB50" s="717"/>
      <c r="CC50" s="711"/>
      <c r="CD50" s="300"/>
      <c r="CE50" s="300"/>
      <c r="CF50" s="300"/>
      <c r="CG50" s="300"/>
      <c r="CH50" s="300"/>
      <c r="CI50" s="300"/>
      <c r="CJ50" s="300"/>
      <c r="CK50" s="300"/>
      <c r="CL50" s="300"/>
      <c r="CM50" s="300"/>
      <c r="CN50" s="300"/>
      <c r="CO50" s="300"/>
      <c r="CP50" s="300"/>
      <c r="CQ50" s="300"/>
      <c r="CR50" s="300"/>
      <c r="CS50" s="300"/>
    </row>
    <row r="51" spans="13:97" ht="18.5" customHeight="1" x14ac:dyDescent="0.25">
      <c r="M51" s="467"/>
      <c r="N51" s="194"/>
      <c r="O51" s="194"/>
      <c r="P51" s="194"/>
      <c r="Q51" s="194"/>
      <c r="R51" s="194"/>
      <c r="S51" s="194"/>
      <c r="AM51" s="308"/>
      <c r="AN51" s="308"/>
      <c r="AO51" s="308"/>
      <c r="AP51" s="312"/>
      <c r="AQ51" s="312"/>
      <c r="CA51" s="519"/>
      <c r="CB51" s="519"/>
      <c r="CC51" s="471"/>
      <c r="CD51" s="264"/>
      <c r="CE51" s="264"/>
      <c r="CF51" s="264"/>
      <c r="CG51" s="264"/>
      <c r="CH51" s="264"/>
      <c r="CI51" s="264"/>
      <c r="CJ51" s="264"/>
      <c r="CK51" s="264"/>
      <c r="CL51" s="264"/>
      <c r="CM51" s="264"/>
      <c r="CN51" s="264"/>
      <c r="CO51" s="264"/>
      <c r="CP51" s="264"/>
    </row>
    <row r="52" spans="13:97" ht="11.25" customHeight="1" x14ac:dyDescent="0.25">
      <c r="M52" s="467"/>
      <c r="N52" s="194"/>
      <c r="O52" s="194"/>
      <c r="P52" s="194"/>
      <c r="Q52" s="194"/>
      <c r="R52" s="194"/>
      <c r="S52" s="194"/>
      <c r="AM52" s="518"/>
      <c r="AN52" s="518"/>
      <c r="AO52" s="518"/>
      <c r="AP52" s="518"/>
      <c r="AQ52" s="518"/>
      <c r="CA52" s="511"/>
      <c r="CB52" s="511"/>
      <c r="CC52" s="471"/>
      <c r="CD52" s="264"/>
      <c r="CE52" s="264"/>
      <c r="CF52" s="264"/>
      <c r="CG52" s="264"/>
      <c r="CH52" s="264"/>
      <c r="CI52" s="264"/>
      <c r="CJ52" s="264"/>
      <c r="CK52" s="264"/>
      <c r="CL52" s="264"/>
      <c r="CM52" s="264"/>
      <c r="CN52" s="264"/>
      <c r="CO52" s="264"/>
      <c r="CP52" s="264"/>
    </row>
    <row r="53" spans="13:97" ht="11.25" customHeight="1" x14ac:dyDescent="0.25">
      <c r="M53" s="467"/>
      <c r="N53" s="194"/>
      <c r="O53" s="194"/>
      <c r="P53" s="194"/>
      <c r="Q53" s="194"/>
      <c r="R53" s="194"/>
      <c r="S53" s="194"/>
      <c r="AM53" s="518"/>
      <c r="AN53" s="518"/>
      <c r="AO53" s="518"/>
      <c r="AP53" s="518"/>
      <c r="AQ53" s="518"/>
      <c r="CC53" s="519"/>
      <c r="CD53" s="519"/>
      <c r="CE53" s="519"/>
      <c r="CF53" s="519"/>
      <c r="CG53" s="519"/>
      <c r="CH53" s="519"/>
      <c r="CI53" s="519"/>
      <c r="CJ53" s="519"/>
      <c r="CK53" s="519"/>
      <c r="CL53" s="519"/>
      <c r="CM53" s="519"/>
      <c r="CN53" s="519"/>
      <c r="CO53" s="519"/>
      <c r="CP53" s="519"/>
    </row>
    <row r="54" spans="13:97" ht="11.25" customHeight="1" x14ac:dyDescent="0.2">
      <c r="M54" s="467"/>
      <c r="N54" s="194"/>
      <c r="O54" s="194"/>
      <c r="P54" s="194"/>
      <c r="Q54" s="194"/>
      <c r="R54" s="194"/>
      <c r="S54" s="194"/>
      <c r="AM54" s="472"/>
      <c r="AN54" s="472"/>
      <c r="AO54" s="472"/>
      <c r="AP54" s="472"/>
      <c r="AQ54" s="472"/>
    </row>
    <row r="55" spans="13:97" ht="11.25" customHeight="1" x14ac:dyDescent="0.2">
      <c r="M55" s="467"/>
      <c r="N55" s="194"/>
      <c r="O55" s="194"/>
      <c r="P55" s="679"/>
      <c r="Q55" s="679"/>
      <c r="R55" s="679"/>
      <c r="S55" s="679"/>
      <c r="AM55" s="472"/>
      <c r="AN55" s="472"/>
      <c r="AO55" s="472"/>
      <c r="AP55" s="472"/>
      <c r="AQ55" s="472"/>
    </row>
    <row r="56" spans="13:97" ht="11.25" customHeight="1" x14ac:dyDescent="0.2">
      <c r="M56" s="467"/>
      <c r="N56" s="194"/>
      <c r="O56" s="194"/>
      <c r="P56" s="679"/>
      <c r="Q56" s="679"/>
      <c r="R56" s="679"/>
      <c r="S56" s="679"/>
      <c r="AK56" s="472"/>
      <c r="AL56" s="472"/>
      <c r="AM56" s="472"/>
      <c r="AN56" s="472"/>
      <c r="AO56" s="472"/>
      <c r="AP56" s="472"/>
      <c r="AQ56" s="472"/>
    </row>
    <row r="57" spans="13:97" ht="11.25" customHeight="1" x14ac:dyDescent="0.2">
      <c r="M57" s="467"/>
      <c r="N57" s="194"/>
      <c r="O57" s="194"/>
      <c r="P57" s="679"/>
      <c r="Q57" s="679"/>
      <c r="R57" s="679"/>
      <c r="S57" s="679"/>
      <c r="AK57" s="472"/>
      <c r="AL57" s="472"/>
      <c r="AM57" s="472"/>
      <c r="AN57" s="472"/>
      <c r="AO57" s="472"/>
      <c r="AP57" s="472"/>
      <c r="AQ57" s="472"/>
      <c r="AR57" s="623"/>
      <c r="AS57" s="623"/>
      <c r="AT57" s="312"/>
    </row>
    <row r="58" spans="13:97" ht="11.25" customHeight="1" x14ac:dyDescent="0.2">
      <c r="M58" s="467"/>
      <c r="N58" s="194"/>
      <c r="O58" s="194"/>
      <c r="P58" s="679"/>
      <c r="Q58" s="679"/>
      <c r="R58" s="679"/>
      <c r="S58" s="679"/>
      <c r="U58" s="471"/>
      <c r="AB58" s="621"/>
      <c r="AC58" s="621"/>
      <c r="AD58" s="623"/>
      <c r="AE58" s="623"/>
      <c r="AF58" s="623"/>
      <c r="AG58" s="623"/>
      <c r="AH58" s="623"/>
      <c r="AK58" s="472"/>
      <c r="AL58" s="472"/>
      <c r="AM58" s="472"/>
      <c r="AN58" s="472"/>
      <c r="AO58" s="472"/>
      <c r="AP58" s="472"/>
      <c r="AQ58" s="472"/>
      <c r="AR58" s="569"/>
      <c r="AS58" s="569"/>
      <c r="AT58" s="558"/>
      <c r="BM58" s="298"/>
      <c r="BN58" s="298"/>
    </row>
    <row r="59" spans="13:97" ht="11" customHeight="1" x14ac:dyDescent="0.2">
      <c r="M59" s="467"/>
      <c r="N59" s="194"/>
      <c r="O59" s="194"/>
      <c r="P59" s="679"/>
      <c r="Q59" s="679"/>
      <c r="R59" s="679"/>
      <c r="S59" s="679"/>
      <c r="U59" s="471"/>
      <c r="AB59" s="326"/>
      <c r="AC59" s="326"/>
      <c r="AD59" s="312"/>
      <c r="AE59" s="312"/>
      <c r="AF59" s="569"/>
      <c r="AG59" s="569"/>
      <c r="AH59" s="569"/>
      <c r="AK59" s="472"/>
      <c r="AL59" s="472"/>
      <c r="AM59" s="472"/>
      <c r="AN59" s="472"/>
      <c r="AO59" s="472"/>
      <c r="AP59" s="472"/>
      <c r="AQ59" s="472"/>
      <c r="AR59" s="308"/>
      <c r="AS59" s="308"/>
      <c r="AT59" s="308"/>
      <c r="BM59" s="558"/>
      <c r="BN59" s="558"/>
    </row>
    <row r="60" spans="13:97" ht="11.25" customHeight="1" x14ac:dyDescent="0.2">
      <c r="M60" s="467"/>
      <c r="N60" s="194"/>
      <c r="O60" s="194"/>
      <c r="P60" s="679"/>
      <c r="Q60" s="679"/>
      <c r="R60" s="679"/>
      <c r="S60" s="679"/>
      <c r="U60" s="471"/>
      <c r="AB60" s="312"/>
      <c r="AC60" s="312"/>
      <c r="AD60" s="312"/>
      <c r="AE60" s="312"/>
      <c r="AF60" s="308"/>
      <c r="AG60" s="308"/>
      <c r="AH60" s="308"/>
      <c r="AK60" s="472"/>
      <c r="AL60" s="472"/>
      <c r="AR60" s="308"/>
      <c r="AS60" s="308"/>
      <c r="AT60" s="308"/>
      <c r="BM60" s="308"/>
      <c r="BN60" s="308"/>
    </row>
    <row r="61" spans="13:97" ht="11.25" customHeight="1" x14ac:dyDescent="0.2">
      <c r="N61" s="194"/>
      <c r="O61" s="194"/>
      <c r="P61" s="194"/>
      <c r="Q61" s="194"/>
      <c r="R61" s="194"/>
      <c r="S61" s="194"/>
      <c r="U61" s="471"/>
      <c r="AB61" s="308"/>
      <c r="AC61" s="308"/>
      <c r="AD61" s="312"/>
      <c r="AE61" s="312"/>
      <c r="AF61" s="308"/>
      <c r="AG61" s="308"/>
      <c r="AH61" s="308"/>
      <c r="AK61" s="472"/>
      <c r="AL61" s="472"/>
      <c r="AR61" s="308"/>
      <c r="AS61" s="308"/>
      <c r="AT61" s="308"/>
      <c r="BM61" s="308"/>
      <c r="BN61" s="308"/>
    </row>
    <row r="62" spans="13:97" ht="11.25" customHeight="1" x14ac:dyDescent="0.2">
      <c r="N62" s="194"/>
      <c r="O62" s="194"/>
      <c r="P62" s="266"/>
      <c r="Q62" s="266"/>
      <c r="R62" s="266"/>
      <c r="S62" s="266"/>
      <c r="U62" s="471"/>
      <c r="AB62" s="308"/>
      <c r="AC62" s="308"/>
      <c r="AD62" s="312"/>
      <c r="AE62" s="312"/>
      <c r="AF62" s="308"/>
      <c r="AG62" s="308"/>
      <c r="AH62" s="308"/>
      <c r="AR62" s="308"/>
      <c r="AS62" s="308"/>
      <c r="AT62" s="308"/>
      <c r="BM62" s="308"/>
      <c r="BN62" s="308"/>
    </row>
    <row r="63" spans="13:97" ht="11.25" customHeight="1" x14ac:dyDescent="0.2">
      <c r="N63" s="194"/>
      <c r="O63" s="194"/>
      <c r="P63" s="679"/>
      <c r="Q63" s="679"/>
      <c r="R63" s="679"/>
      <c r="S63" s="679"/>
      <c r="U63" s="471"/>
      <c r="AB63" s="308"/>
      <c r="AC63" s="308"/>
      <c r="AD63" s="312"/>
      <c r="AE63" s="312"/>
      <c r="AF63" s="308"/>
      <c r="AG63" s="308"/>
      <c r="AH63" s="308"/>
      <c r="AK63" s="469"/>
      <c r="AL63" s="469"/>
      <c r="AR63" s="308"/>
      <c r="AS63" s="308"/>
      <c r="AT63" s="308"/>
      <c r="BM63" s="308"/>
      <c r="BN63" s="308"/>
    </row>
    <row r="64" spans="13:97" ht="11.25" customHeight="1" x14ac:dyDescent="0.2">
      <c r="N64" s="194"/>
      <c r="O64" s="194"/>
      <c r="P64" s="679"/>
      <c r="Q64" s="679"/>
      <c r="R64" s="679"/>
      <c r="S64" s="679"/>
      <c r="AB64" s="308"/>
      <c r="AC64" s="308"/>
      <c r="AD64" s="312"/>
      <c r="AE64" s="312"/>
      <c r="AF64" s="308"/>
      <c r="AG64" s="308"/>
      <c r="AH64" s="308"/>
      <c r="AK64" s="472"/>
      <c r="AL64" s="472"/>
      <c r="AR64" s="308"/>
      <c r="AS64" s="308"/>
      <c r="AT64" s="308"/>
      <c r="BM64" s="308"/>
      <c r="BN64" s="308"/>
    </row>
    <row r="65" spans="16:66" ht="11.25" customHeight="1" x14ac:dyDescent="0.2">
      <c r="P65" s="471"/>
      <c r="Q65" s="471"/>
      <c r="R65" s="471"/>
      <c r="S65" s="471"/>
      <c r="U65" s="464"/>
      <c r="X65" s="471"/>
      <c r="Y65" s="471"/>
      <c r="Z65" s="471"/>
      <c r="AA65" s="471"/>
      <c r="AB65" s="308"/>
      <c r="AC65" s="308"/>
      <c r="AD65" s="308"/>
      <c r="AE65" s="312"/>
      <c r="AF65" s="308"/>
      <c r="AG65" s="308"/>
      <c r="AH65" s="308"/>
      <c r="AK65" s="472"/>
      <c r="AL65" s="472"/>
      <c r="AR65" s="308"/>
      <c r="AS65" s="308"/>
      <c r="AT65" s="308"/>
      <c r="BM65" s="308"/>
      <c r="BN65" s="308"/>
    </row>
    <row r="66" spans="16:66" ht="11.25" customHeight="1" x14ac:dyDescent="0.2">
      <c r="P66" s="471"/>
      <c r="Q66" s="471"/>
      <c r="R66" s="471"/>
      <c r="S66" s="471"/>
      <c r="U66" s="471"/>
      <c r="X66" s="471"/>
      <c r="Y66" s="471"/>
      <c r="Z66" s="471"/>
      <c r="AA66" s="471"/>
      <c r="AB66" s="308"/>
      <c r="AC66" s="308"/>
      <c r="AD66" s="308"/>
      <c r="AE66" s="312"/>
      <c r="AF66" s="308"/>
      <c r="AG66" s="308"/>
      <c r="AH66" s="308"/>
      <c r="AK66" s="472"/>
      <c r="AL66" s="472"/>
      <c r="AR66" s="308"/>
      <c r="AS66" s="308"/>
      <c r="AT66" s="308"/>
      <c r="BM66" s="308"/>
      <c r="BN66" s="308"/>
    </row>
    <row r="67" spans="16:66" ht="11.25" customHeight="1" x14ac:dyDescent="0.2">
      <c r="U67" s="471"/>
      <c r="X67" s="471"/>
      <c r="Y67" s="471"/>
      <c r="Z67" s="471"/>
      <c r="AA67" s="471"/>
      <c r="AB67" s="308"/>
      <c r="AC67" s="308"/>
      <c r="AD67" s="308"/>
      <c r="AE67" s="312"/>
      <c r="AF67" s="308"/>
      <c r="AG67" s="308"/>
      <c r="AH67" s="308"/>
      <c r="AK67" s="472"/>
      <c r="AL67" s="472"/>
      <c r="AR67" s="308"/>
      <c r="AS67" s="308"/>
      <c r="AT67" s="312"/>
      <c r="BM67" s="308"/>
      <c r="BN67" s="308"/>
    </row>
    <row r="68" spans="16:66" ht="11.25" customHeight="1" x14ac:dyDescent="0.2">
      <c r="U68" s="471"/>
      <c r="X68" s="471"/>
      <c r="Y68" s="471"/>
      <c r="Z68" s="471"/>
      <c r="AA68" s="471"/>
      <c r="AB68" s="308"/>
      <c r="AC68" s="308"/>
      <c r="AD68" s="308"/>
      <c r="AE68" s="312"/>
      <c r="AF68" s="308"/>
      <c r="AG68" s="308"/>
      <c r="AH68" s="308"/>
      <c r="AK68" s="472"/>
      <c r="AL68" s="472"/>
      <c r="AR68" s="308"/>
      <c r="AS68" s="308"/>
      <c r="AT68" s="312"/>
      <c r="BM68" s="308"/>
      <c r="BN68" s="308"/>
    </row>
    <row r="69" spans="16:66" ht="11.25" customHeight="1" x14ac:dyDescent="0.2">
      <c r="U69" s="471"/>
      <c r="X69" s="471"/>
      <c r="Y69" s="471"/>
      <c r="Z69" s="471"/>
      <c r="AA69" s="471"/>
      <c r="AB69" s="329"/>
      <c r="AC69" s="329"/>
      <c r="AD69" s="329"/>
      <c r="AE69" s="302"/>
      <c r="AF69" s="329"/>
      <c r="AG69" s="329"/>
      <c r="AH69" s="329"/>
      <c r="AK69" s="472"/>
      <c r="AL69" s="472"/>
      <c r="AR69" s="312"/>
      <c r="AS69" s="312"/>
      <c r="AT69" s="308"/>
      <c r="BM69" s="874"/>
      <c r="BN69" s="874"/>
    </row>
    <row r="70" spans="16:66" ht="11.25" customHeight="1" x14ac:dyDescent="0.2">
      <c r="U70" s="471"/>
      <c r="X70" s="471"/>
      <c r="Y70" s="471"/>
      <c r="Z70" s="471"/>
      <c r="AA70" s="471"/>
      <c r="AB70" s="329"/>
      <c r="AC70" s="329"/>
      <c r="AD70" s="329"/>
      <c r="AE70" s="302"/>
      <c r="AF70" s="302"/>
      <c r="AG70" s="302"/>
      <c r="AH70" s="302"/>
      <c r="AR70" s="312"/>
      <c r="AS70" s="312"/>
      <c r="AT70" s="308"/>
      <c r="BM70" s="308"/>
      <c r="BN70" s="308"/>
    </row>
    <row r="71" spans="16:66" ht="11.25" customHeight="1" x14ac:dyDescent="0.2">
      <c r="U71" s="471"/>
      <c r="X71" s="514"/>
      <c r="Y71" s="514"/>
      <c r="Z71" s="514"/>
      <c r="AA71" s="514"/>
      <c r="AB71" s="329"/>
      <c r="AC71" s="329"/>
      <c r="AD71" s="329"/>
      <c r="AE71" s="302"/>
      <c r="AF71" s="302"/>
      <c r="AG71" s="302"/>
      <c r="AH71" s="302"/>
      <c r="AK71" s="472"/>
      <c r="AL71" s="472"/>
      <c r="AR71" s="308"/>
      <c r="AS71" s="308"/>
      <c r="AT71" s="308"/>
      <c r="BM71" s="308"/>
      <c r="BN71" s="308"/>
    </row>
    <row r="72" spans="16:66" ht="11.25" customHeight="1" x14ac:dyDescent="0.2">
      <c r="X72" s="464"/>
      <c r="Y72" s="464"/>
      <c r="Z72" s="464"/>
      <c r="AA72" s="464"/>
      <c r="AB72" s="329"/>
      <c r="AC72" s="329"/>
      <c r="AD72" s="329"/>
      <c r="AE72" s="302"/>
      <c r="AF72" s="329"/>
      <c r="AG72" s="329"/>
      <c r="AH72" s="329"/>
      <c r="AK72" s="472"/>
      <c r="AL72" s="472"/>
      <c r="AR72" s="308"/>
      <c r="AS72" s="308"/>
      <c r="AT72" s="308"/>
      <c r="BM72" s="308"/>
      <c r="BN72" s="308"/>
    </row>
    <row r="73" spans="16:66" ht="11.25" customHeight="1" x14ac:dyDescent="0.2">
      <c r="U73" s="464"/>
      <c r="X73" s="471"/>
      <c r="Y73" s="471"/>
      <c r="Z73" s="471"/>
      <c r="AA73" s="471"/>
      <c r="AB73" s="329"/>
      <c r="AC73" s="329"/>
      <c r="AD73" s="329"/>
      <c r="AE73" s="302"/>
      <c r="AF73" s="329"/>
      <c r="AG73" s="329"/>
      <c r="AH73" s="329"/>
      <c r="AK73" s="469"/>
      <c r="AL73" s="469"/>
      <c r="AR73" s="308"/>
      <c r="AS73" s="308"/>
      <c r="AT73" s="308"/>
      <c r="BM73" s="308"/>
      <c r="BN73" s="308"/>
    </row>
    <row r="74" spans="16:66" ht="11.25" customHeight="1" x14ac:dyDescent="0.2">
      <c r="U74" s="471"/>
      <c r="X74" s="471"/>
      <c r="Y74" s="471"/>
      <c r="Z74" s="471"/>
      <c r="AA74" s="471"/>
      <c r="AB74" s="329"/>
      <c r="AC74" s="329"/>
      <c r="AD74" s="329"/>
      <c r="AE74" s="302"/>
      <c r="AF74" s="329"/>
      <c r="AG74" s="329"/>
      <c r="AH74" s="329"/>
      <c r="AK74" s="472"/>
      <c r="AL74" s="472"/>
      <c r="AR74" s="308"/>
      <c r="AS74" s="308"/>
      <c r="AT74" s="308"/>
      <c r="BM74" s="308"/>
      <c r="BN74" s="308"/>
    </row>
    <row r="75" spans="16:66" ht="11.25" customHeight="1" x14ac:dyDescent="0.2">
      <c r="U75" s="471"/>
      <c r="X75" s="471"/>
      <c r="Y75" s="471"/>
      <c r="Z75" s="471"/>
      <c r="AA75" s="471"/>
      <c r="AB75" s="329"/>
      <c r="AC75" s="329"/>
      <c r="AD75" s="329"/>
      <c r="AE75" s="302"/>
      <c r="AF75" s="329"/>
      <c r="AG75" s="329"/>
      <c r="AH75" s="329"/>
      <c r="AK75" s="469"/>
      <c r="AL75" s="469"/>
      <c r="AR75" s="308"/>
      <c r="AS75" s="308"/>
      <c r="AT75" s="308"/>
      <c r="BM75" s="308"/>
      <c r="BN75" s="308"/>
    </row>
    <row r="76" spans="16:66" ht="11.25" customHeight="1" x14ac:dyDescent="0.2">
      <c r="U76" s="471"/>
      <c r="X76" s="471"/>
      <c r="Y76" s="471"/>
      <c r="Z76" s="471"/>
      <c r="AA76" s="471"/>
      <c r="AB76" s="329"/>
      <c r="AC76" s="329"/>
      <c r="AD76" s="329"/>
      <c r="AE76" s="329"/>
      <c r="AF76" s="329"/>
      <c r="AG76" s="329"/>
      <c r="AH76" s="329"/>
      <c r="AK76" s="472"/>
      <c r="AL76" s="472"/>
      <c r="AR76" s="308"/>
      <c r="AS76" s="308"/>
      <c r="AT76" s="308"/>
      <c r="BM76" s="874"/>
      <c r="BN76" s="874"/>
    </row>
    <row r="77" spans="16:66" ht="11.25" customHeight="1" x14ac:dyDescent="0.2">
      <c r="U77" s="471"/>
      <c r="X77" s="471"/>
      <c r="Y77" s="471"/>
      <c r="Z77" s="471"/>
      <c r="AA77" s="471"/>
      <c r="AB77" s="329"/>
      <c r="AC77" s="329"/>
      <c r="AD77" s="329"/>
      <c r="AE77" s="374"/>
      <c r="AF77" s="329"/>
      <c r="AG77" s="329"/>
      <c r="AH77" s="329"/>
      <c r="AK77" s="472"/>
      <c r="AL77" s="472"/>
      <c r="AR77" s="308"/>
      <c r="AS77" s="308"/>
      <c r="AT77" s="312"/>
      <c r="BM77" s="874"/>
      <c r="BN77" s="874"/>
    </row>
    <row r="78" spans="16:66" ht="11.25" customHeight="1" x14ac:dyDescent="0.2">
      <c r="U78" s="471"/>
      <c r="X78" s="471"/>
      <c r="Y78" s="471"/>
      <c r="Z78" s="471"/>
      <c r="AA78" s="471"/>
      <c r="AB78" s="329"/>
      <c r="AC78" s="329"/>
      <c r="AD78" s="329"/>
      <c r="AE78" s="374"/>
      <c r="AF78" s="329"/>
      <c r="AG78" s="329"/>
      <c r="AH78" s="329"/>
      <c r="AK78" s="472"/>
      <c r="AL78" s="472"/>
      <c r="AR78" s="308"/>
      <c r="AS78" s="308"/>
      <c r="AT78" s="312"/>
      <c r="BM78" s="312"/>
      <c r="BN78" s="874"/>
    </row>
    <row r="79" spans="16:66" ht="11.25" customHeight="1" x14ac:dyDescent="0.2">
      <c r="U79" s="471"/>
      <c r="AB79" s="329"/>
      <c r="AC79" s="329"/>
      <c r="AD79" s="329"/>
      <c r="AE79" s="374"/>
      <c r="AF79" s="329"/>
      <c r="AG79" s="329"/>
      <c r="AH79" s="329"/>
      <c r="AK79" s="472"/>
      <c r="AL79" s="472"/>
      <c r="AR79" s="308"/>
      <c r="AS79" s="308"/>
      <c r="AT79" s="312"/>
      <c r="BM79" s="874"/>
      <c r="BN79" s="874"/>
    </row>
    <row r="80" spans="16:66" ht="11.25" customHeight="1" x14ac:dyDescent="0.2">
      <c r="X80" s="464"/>
      <c r="Y80" s="464"/>
      <c r="Z80" s="464"/>
      <c r="AA80" s="464"/>
      <c r="AB80" s="329"/>
      <c r="AC80" s="329"/>
      <c r="AD80" s="329"/>
      <c r="AE80" s="302"/>
      <c r="AF80" s="329"/>
      <c r="AG80" s="329"/>
      <c r="AH80" s="329"/>
      <c r="AK80" s="472"/>
      <c r="AL80" s="472"/>
      <c r="AR80" s="308"/>
      <c r="AS80" s="308"/>
      <c r="AT80" s="308"/>
      <c r="BM80" s="308"/>
      <c r="BN80" s="308"/>
    </row>
    <row r="81" spans="24:66" ht="11.25" customHeight="1" x14ac:dyDescent="0.2">
      <c r="X81" s="471"/>
      <c r="Y81" s="471"/>
      <c r="Z81" s="471"/>
      <c r="AA81" s="471"/>
      <c r="AB81" s="471"/>
      <c r="AC81" s="471"/>
      <c r="AD81" s="471"/>
      <c r="AE81" s="471"/>
      <c r="AF81" s="471"/>
      <c r="AG81" s="471"/>
      <c r="AH81" s="468"/>
      <c r="AK81" s="472"/>
      <c r="AL81" s="472"/>
      <c r="AR81" s="308"/>
      <c r="AS81" s="308"/>
      <c r="AT81" s="308"/>
      <c r="BM81" s="308"/>
      <c r="BN81" s="308"/>
    </row>
    <row r="82" spans="24:66" ht="11.25" customHeight="1" x14ac:dyDescent="0.2">
      <c r="X82" s="471"/>
      <c r="Y82" s="471"/>
      <c r="Z82" s="471"/>
      <c r="AA82" s="471"/>
      <c r="AB82" s="471"/>
      <c r="AC82" s="471"/>
      <c r="AD82" s="471"/>
      <c r="AE82" s="471"/>
      <c r="AF82" s="471"/>
      <c r="AG82" s="471"/>
      <c r="AH82" s="468"/>
      <c r="AK82" s="518"/>
      <c r="AL82" s="518"/>
      <c r="AR82" s="468"/>
      <c r="BM82" s="308"/>
      <c r="BN82" s="308"/>
    </row>
    <row r="83" spans="24:66" ht="11.25" customHeight="1" x14ac:dyDescent="0.2">
      <c r="X83" s="471"/>
      <c r="Y83" s="471"/>
      <c r="Z83" s="471"/>
      <c r="AA83" s="471"/>
      <c r="AB83" s="471"/>
      <c r="AC83" s="471"/>
      <c r="AD83" s="471"/>
      <c r="AE83" s="471"/>
      <c r="AF83" s="471"/>
      <c r="AG83" s="471"/>
      <c r="AH83" s="468"/>
      <c r="AK83" s="518"/>
      <c r="AL83" s="518"/>
      <c r="AR83" s="468"/>
      <c r="BM83" s="308"/>
      <c r="BN83" s="308"/>
    </row>
    <row r="84" spans="24:66" ht="11.25" customHeight="1" x14ac:dyDescent="0.2">
      <c r="X84" s="471"/>
      <c r="Y84" s="471"/>
      <c r="Z84" s="471"/>
      <c r="AA84" s="471"/>
      <c r="AB84" s="471"/>
      <c r="AC84" s="471"/>
      <c r="AD84" s="471"/>
      <c r="AE84" s="471"/>
      <c r="AF84" s="471"/>
      <c r="AG84" s="471"/>
      <c r="AH84" s="468"/>
      <c r="AK84" s="472"/>
      <c r="AL84" s="472"/>
      <c r="AR84" s="468"/>
      <c r="BM84" s="308"/>
      <c r="BN84" s="308"/>
    </row>
    <row r="85" spans="24:66" ht="11.25" customHeight="1" x14ac:dyDescent="0.2">
      <c r="X85" s="471"/>
      <c r="Y85" s="471"/>
      <c r="Z85" s="471"/>
      <c r="AA85" s="471"/>
      <c r="AB85" s="471"/>
      <c r="AC85" s="471"/>
      <c r="AD85" s="471"/>
      <c r="AE85" s="471"/>
      <c r="AF85" s="471"/>
      <c r="AG85" s="471"/>
      <c r="AH85" s="468"/>
      <c r="AK85" s="472"/>
      <c r="AL85" s="472"/>
      <c r="AR85" s="468"/>
      <c r="BM85" s="308"/>
      <c r="BN85" s="308"/>
    </row>
    <row r="86" spans="24:66" ht="11.25" customHeight="1" x14ac:dyDescent="0.2">
      <c r="X86" s="471"/>
      <c r="Y86" s="471"/>
      <c r="Z86" s="471"/>
      <c r="AA86" s="471"/>
      <c r="AB86" s="471"/>
      <c r="AC86" s="471"/>
      <c r="AD86" s="471"/>
      <c r="AE86" s="471"/>
      <c r="AF86" s="471"/>
      <c r="AG86" s="471"/>
      <c r="AH86" s="468"/>
      <c r="AK86" s="472"/>
      <c r="AL86" s="472"/>
      <c r="AR86" s="468"/>
      <c r="BM86" s="308"/>
      <c r="BN86" s="308"/>
    </row>
    <row r="87" spans="24:66" ht="11.25" customHeight="1" x14ac:dyDescent="0.2">
      <c r="AK87" s="472"/>
      <c r="AL87" s="472"/>
      <c r="BM87" s="308"/>
      <c r="BN87" s="308"/>
    </row>
    <row r="88" spans="24:66" ht="11.25" customHeight="1" x14ac:dyDescent="0.2">
      <c r="AK88" s="472"/>
      <c r="AL88" s="472"/>
      <c r="BM88" s="308"/>
      <c r="BN88" s="308"/>
    </row>
    <row r="89" spans="24:66" ht="11.25" customHeight="1" x14ac:dyDescent="0.2">
      <c r="AK89" s="472"/>
      <c r="AL89" s="472"/>
      <c r="BM89" s="308"/>
      <c r="BN89" s="308"/>
    </row>
    <row r="90" spans="24:66" ht="11.25" customHeight="1" x14ac:dyDescent="0.2">
      <c r="BM90" s="308"/>
      <c r="BN90" s="308"/>
    </row>
    <row r="91" spans="24:66" ht="11.25" customHeight="1" x14ac:dyDescent="0.2">
      <c r="BM91" s="308"/>
      <c r="BN91" s="308"/>
    </row>
    <row r="92" spans="24:66" ht="11.25" customHeight="1" x14ac:dyDescent="0.2">
      <c r="BM92" s="308"/>
      <c r="BN92" s="308"/>
    </row>
    <row r="93" spans="24:66" ht="11.25" customHeight="1" x14ac:dyDescent="0.2">
      <c r="BM93" s="308"/>
      <c r="BN93" s="308"/>
    </row>
    <row r="94" spans="24:66" ht="11.25" customHeight="1" x14ac:dyDescent="0.2">
      <c r="BM94" s="308"/>
      <c r="BN94" s="308"/>
    </row>
    <row r="95" spans="24:66" x14ac:dyDescent="0.2">
      <c r="BM95" s="308"/>
      <c r="BN95" s="308"/>
    </row>
    <row r="96" spans="24:66" x14ac:dyDescent="0.2">
      <c r="BM96" s="308"/>
      <c r="BN96" s="308"/>
    </row>
    <row r="97" spans="65:66" x14ac:dyDescent="0.2">
      <c r="BM97" s="308"/>
      <c r="BN97" s="308"/>
    </row>
  </sheetData>
  <mergeCells count="63">
    <mergeCell ref="AQ6:AQ15"/>
    <mergeCell ref="AM7:AM14"/>
    <mergeCell ref="AN7:AN14"/>
    <mergeCell ref="AM17:AM26"/>
    <mergeCell ref="AK44:AK46"/>
    <mergeCell ref="AK8:AK9"/>
    <mergeCell ref="BD45:BD50"/>
    <mergeCell ref="BM26:BM43"/>
    <mergeCell ref="BK27:BK50"/>
    <mergeCell ref="AK36:AK38"/>
    <mergeCell ref="AV36:AV38"/>
    <mergeCell ref="BD26:BD28"/>
    <mergeCell ref="BD29:BD31"/>
    <mergeCell ref="BD34:BD36"/>
    <mergeCell ref="AK24:AK26"/>
    <mergeCell ref="AN17:AN26"/>
    <mergeCell ref="AQ18:AQ25"/>
    <mergeCell ref="AV8:AV9"/>
    <mergeCell ref="BD8:BD9"/>
    <mergeCell ref="BK8:BK9"/>
    <mergeCell ref="BW6:BW13"/>
    <mergeCell ref="BV11:BV12"/>
    <mergeCell ref="BM6:BM13"/>
    <mergeCell ref="BW16:BW21"/>
    <mergeCell ref="BM16:BM21"/>
    <mergeCell ref="Q21:Q28"/>
    <mergeCell ref="R21:R28"/>
    <mergeCell ref="S21:S28"/>
    <mergeCell ref="BW26:BW43"/>
    <mergeCell ref="AK28:AK29"/>
    <mergeCell ref="BV27:BV29"/>
    <mergeCell ref="BV32:BV34"/>
    <mergeCell ref="BK20:BK21"/>
    <mergeCell ref="BD18:BD20"/>
    <mergeCell ref="AK16:AK18"/>
    <mergeCell ref="AV16:AV18"/>
    <mergeCell ref="AV28:AV29"/>
    <mergeCell ref="BV42:BV50"/>
    <mergeCell ref="AV43:AV50"/>
    <mergeCell ref="N9:N16"/>
    <mergeCell ref="O9:O16"/>
    <mergeCell ref="P9:P16"/>
    <mergeCell ref="N20:N31"/>
    <mergeCell ref="O20:O31"/>
    <mergeCell ref="P20:P31"/>
    <mergeCell ref="M1:CS1"/>
    <mergeCell ref="N3:S3"/>
    <mergeCell ref="U3:Z3"/>
    <mergeCell ref="AB3:AI3"/>
    <mergeCell ref="AL3:AT3"/>
    <mergeCell ref="AW3:BA3"/>
    <mergeCell ref="BE3:BJ3"/>
    <mergeCell ref="BL3:BU3"/>
    <mergeCell ref="BW3:BZ3"/>
    <mergeCell ref="AB7:AB14"/>
    <mergeCell ref="AC7:AC14"/>
    <mergeCell ref="AF6:AF15"/>
    <mergeCell ref="AF18:AF25"/>
    <mergeCell ref="Q6:Q17"/>
    <mergeCell ref="R6:R17"/>
    <mergeCell ref="S6:S17"/>
    <mergeCell ref="AB17:AB26"/>
    <mergeCell ref="AC17:AC26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0A5F6-EAAF-4CF6-ACB7-7C57E044F9EF}">
  <sheetPr filterMode="1">
    <tabColor theme="4"/>
  </sheetPr>
  <dimension ref="A1:BD23"/>
  <sheetViews>
    <sheetView zoomScale="90" zoomScaleNormal="90" workbookViewId="0">
      <selection activeCell="U27" sqref="U27"/>
    </sheetView>
  </sheetViews>
  <sheetFormatPr baseColWidth="10" defaultColWidth="8.83203125" defaultRowHeight="15" x14ac:dyDescent="0.2"/>
  <cols>
    <col min="2" max="2" width="45.83203125" style="101" customWidth="1"/>
    <col min="3" max="3" width="13.83203125" customWidth="1"/>
    <col min="4" max="4" width="14.1640625" customWidth="1"/>
    <col min="5" max="5" width="15.1640625" customWidth="1"/>
    <col min="6" max="7" width="11.1640625" customWidth="1"/>
    <col min="8" max="8" width="10" customWidth="1"/>
    <col min="9" max="11" width="10.5" customWidth="1"/>
    <col min="12" max="13" width="11.1640625" hidden="1" customWidth="1"/>
    <col min="14" max="14" width="10" hidden="1" customWidth="1"/>
    <col min="15" max="15" width="10" customWidth="1"/>
    <col min="16" max="16" width="11.1640625" customWidth="1"/>
    <col min="17" max="17" width="12" customWidth="1"/>
    <col min="18" max="19" width="15.5" customWidth="1"/>
    <col min="20" max="20" width="12.1640625" customWidth="1"/>
    <col min="21" max="22" width="10" customWidth="1"/>
    <col min="23" max="23" width="12" customWidth="1"/>
    <col min="24" max="25" width="11.1640625" customWidth="1"/>
    <col min="26" max="26" width="11.5" customWidth="1"/>
    <col min="27" max="27" width="12.5" customWidth="1"/>
    <col min="28" max="28" width="13.1640625" customWidth="1"/>
    <col min="29" max="29" width="11.5" customWidth="1"/>
    <col min="30" max="30" width="12" customWidth="1"/>
    <col min="31" max="31" width="11.5" customWidth="1"/>
    <col min="32" max="32" width="12.83203125" customWidth="1"/>
    <col min="33" max="33" width="15.1640625" customWidth="1"/>
    <col min="34" max="34" width="14.1640625" customWidth="1"/>
    <col min="35" max="35" width="12.1640625" customWidth="1"/>
    <col min="36" max="36" width="10.1640625" bestFit="1" customWidth="1"/>
    <col min="37" max="37" width="13.5" customWidth="1"/>
    <col min="38" max="38" width="13.1640625" customWidth="1"/>
    <col min="39" max="40" width="11.5" customWidth="1"/>
    <col min="41" max="41" width="11.83203125" customWidth="1"/>
    <col min="42" max="44" width="10.5" bestFit="1" customWidth="1"/>
    <col min="45" max="45" width="11.5" customWidth="1"/>
    <col min="46" max="46" width="10.1640625" bestFit="1" customWidth="1"/>
    <col min="47" max="49" width="13.5" bestFit="1" customWidth="1"/>
    <col min="50" max="50" width="12.1640625" customWidth="1"/>
    <col min="51" max="51" width="11.5" bestFit="1" customWidth="1"/>
    <col min="52" max="52" width="13.83203125" customWidth="1"/>
    <col min="53" max="53" width="14.83203125" customWidth="1"/>
    <col min="54" max="54" width="13.1640625" customWidth="1"/>
    <col min="55" max="55" width="11.5" customWidth="1"/>
    <col min="56" max="56" width="10.1640625" bestFit="1" customWidth="1"/>
  </cols>
  <sheetData>
    <row r="1" spans="1:56" s="106" customFormat="1" ht="32" x14ac:dyDescent="0.2">
      <c r="A1" s="912" t="s">
        <v>74</v>
      </c>
      <c r="B1" s="912"/>
      <c r="C1" s="913" t="s">
        <v>75</v>
      </c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886"/>
      <c r="W1" s="107" t="s">
        <v>76</v>
      </c>
      <c r="X1" s="107" t="s">
        <v>77</v>
      </c>
      <c r="Y1" s="107" t="s">
        <v>78</v>
      </c>
      <c r="Z1" s="107" t="s">
        <v>77</v>
      </c>
      <c r="AA1" s="910" t="s">
        <v>79</v>
      </c>
      <c r="AB1" s="911"/>
      <c r="AC1" s="911"/>
      <c r="AD1" s="911"/>
      <c r="AE1" s="911"/>
      <c r="AF1" s="908" t="s">
        <v>80</v>
      </c>
      <c r="AG1" s="909"/>
      <c r="AH1" s="909"/>
      <c r="AI1" s="909"/>
      <c r="AJ1" s="909"/>
      <c r="AK1" s="910" t="s">
        <v>81</v>
      </c>
      <c r="AL1" s="911"/>
      <c r="AM1" s="911"/>
      <c r="AN1" s="911"/>
      <c r="AO1" s="911"/>
      <c r="AP1" s="908" t="s">
        <v>82</v>
      </c>
      <c r="AQ1" s="909"/>
      <c r="AR1" s="909"/>
      <c r="AS1" s="909"/>
      <c r="AT1" s="909"/>
      <c r="AU1" s="910" t="s">
        <v>83</v>
      </c>
      <c r="AV1" s="911"/>
      <c r="AW1" s="911"/>
      <c r="AX1" s="911"/>
      <c r="AY1" s="911"/>
      <c r="AZ1" s="908" t="s">
        <v>84</v>
      </c>
      <c r="BA1" s="909"/>
      <c r="BB1" s="909"/>
      <c r="BC1" s="909"/>
      <c r="BD1" s="909"/>
    </row>
    <row r="2" spans="1:56" ht="32" x14ac:dyDescent="0.2">
      <c r="A2" s="119" t="s">
        <v>85</v>
      </c>
      <c r="B2" s="112" t="s">
        <v>4</v>
      </c>
      <c r="C2" s="116" t="s">
        <v>79</v>
      </c>
      <c r="D2" s="116" t="s">
        <v>80</v>
      </c>
      <c r="E2" s="116" t="s">
        <v>81</v>
      </c>
      <c r="F2" s="116" t="s">
        <v>86</v>
      </c>
      <c r="G2" s="116" t="s">
        <v>87</v>
      </c>
      <c r="H2" s="116" t="s">
        <v>88</v>
      </c>
      <c r="I2" s="116" t="s">
        <v>79</v>
      </c>
      <c r="J2" s="116" t="s">
        <v>80</v>
      </c>
      <c r="K2" s="116" t="s">
        <v>81</v>
      </c>
      <c r="L2" s="116" t="s">
        <v>86</v>
      </c>
      <c r="M2" s="116" t="s">
        <v>87</v>
      </c>
      <c r="N2" s="116" t="s">
        <v>88</v>
      </c>
      <c r="O2" s="160" t="s">
        <v>89</v>
      </c>
      <c r="P2" s="160" t="s">
        <v>90</v>
      </c>
      <c r="Q2" s="160" t="s">
        <v>91</v>
      </c>
      <c r="R2" s="160" t="s">
        <v>92</v>
      </c>
      <c r="S2" s="112" t="s">
        <v>93</v>
      </c>
      <c r="T2" s="112" t="s">
        <v>94</v>
      </c>
      <c r="U2" s="112" t="s">
        <v>95</v>
      </c>
      <c r="V2" s="112" t="s">
        <v>96</v>
      </c>
      <c r="W2" s="112" t="s">
        <v>97</v>
      </c>
      <c r="X2" s="112" t="s">
        <v>98</v>
      </c>
      <c r="Y2" s="112" t="s">
        <v>99</v>
      </c>
      <c r="Z2" s="112" t="s">
        <v>100</v>
      </c>
      <c r="AA2" s="113" t="s">
        <v>101</v>
      </c>
      <c r="AB2" s="113" t="s">
        <v>102</v>
      </c>
      <c r="AC2" s="113" t="s">
        <v>103</v>
      </c>
      <c r="AD2" s="113" t="s">
        <v>104</v>
      </c>
      <c r="AE2" s="113" t="s">
        <v>105</v>
      </c>
      <c r="AF2" s="114" t="s">
        <v>101</v>
      </c>
      <c r="AG2" s="114" t="s">
        <v>102</v>
      </c>
      <c r="AH2" s="114" t="s">
        <v>103</v>
      </c>
      <c r="AI2" s="114" t="s">
        <v>104</v>
      </c>
      <c r="AJ2" s="114" t="s">
        <v>105</v>
      </c>
      <c r="AK2" s="113" t="s">
        <v>101</v>
      </c>
      <c r="AL2" s="113" t="s">
        <v>102</v>
      </c>
      <c r="AM2" s="113" t="s">
        <v>103</v>
      </c>
      <c r="AN2" s="113" t="s">
        <v>104</v>
      </c>
      <c r="AO2" s="113" t="s">
        <v>105</v>
      </c>
      <c r="AP2" s="114" t="s">
        <v>101</v>
      </c>
      <c r="AQ2" s="114" t="s">
        <v>102</v>
      </c>
      <c r="AR2" s="114" t="s">
        <v>103</v>
      </c>
      <c r="AS2" s="114" t="s">
        <v>104</v>
      </c>
      <c r="AT2" s="114" t="s">
        <v>105</v>
      </c>
      <c r="AU2" s="113" t="s">
        <v>101</v>
      </c>
      <c r="AV2" s="113" t="s">
        <v>102</v>
      </c>
      <c r="AW2" s="113" t="s">
        <v>103</v>
      </c>
      <c r="AX2" s="113" t="s">
        <v>104</v>
      </c>
      <c r="AY2" s="113" t="s">
        <v>105</v>
      </c>
      <c r="AZ2" s="114" t="s">
        <v>101</v>
      </c>
      <c r="BA2" s="114" t="s">
        <v>102</v>
      </c>
      <c r="BB2" s="114" t="s">
        <v>103</v>
      </c>
      <c r="BC2" s="114" t="s">
        <v>104</v>
      </c>
      <c r="BD2" s="114" t="s">
        <v>105</v>
      </c>
    </row>
    <row r="3" spans="1:56" s="109" customFormat="1" hidden="1" x14ac:dyDescent="0.2">
      <c r="A3" s="110">
        <v>1</v>
      </c>
      <c r="B3" s="110">
        <v>1</v>
      </c>
      <c r="C3" s="110">
        <v>1</v>
      </c>
      <c r="D3" s="110">
        <v>1</v>
      </c>
      <c r="E3" s="110">
        <v>1</v>
      </c>
      <c r="F3" s="110">
        <v>1</v>
      </c>
      <c r="G3" s="110">
        <v>1</v>
      </c>
      <c r="H3" s="110">
        <v>1</v>
      </c>
      <c r="I3" s="110">
        <v>1</v>
      </c>
      <c r="J3" s="110">
        <v>1</v>
      </c>
      <c r="K3" s="110">
        <v>1</v>
      </c>
      <c r="L3" s="110">
        <v>1</v>
      </c>
      <c r="M3" s="110">
        <v>1</v>
      </c>
      <c r="N3" s="110">
        <v>1</v>
      </c>
      <c r="O3" s="110">
        <v>1</v>
      </c>
      <c r="P3" s="110">
        <v>1</v>
      </c>
      <c r="Q3" s="110">
        <v>1</v>
      </c>
      <c r="R3" s="110">
        <v>1</v>
      </c>
      <c r="S3" s="110">
        <v>1</v>
      </c>
      <c r="T3" s="110">
        <v>1</v>
      </c>
      <c r="U3" s="110">
        <v>1</v>
      </c>
      <c r="V3" s="110">
        <v>1</v>
      </c>
      <c r="W3" s="110">
        <v>1</v>
      </c>
      <c r="X3" s="110">
        <v>1</v>
      </c>
      <c r="Y3" s="110">
        <v>1</v>
      </c>
      <c r="Z3" s="110">
        <v>1</v>
      </c>
      <c r="AA3" s="110">
        <v>1</v>
      </c>
      <c r="AB3" s="110">
        <v>1</v>
      </c>
      <c r="AC3" s="110"/>
      <c r="AD3" s="110">
        <v>1</v>
      </c>
      <c r="AE3" s="110">
        <v>1</v>
      </c>
      <c r="AF3" s="110">
        <v>1</v>
      </c>
      <c r="AG3" s="110">
        <v>1</v>
      </c>
      <c r="AH3" s="110"/>
      <c r="AI3" s="110">
        <v>1</v>
      </c>
      <c r="AJ3" s="110">
        <v>1</v>
      </c>
      <c r="AK3" s="110">
        <v>1</v>
      </c>
      <c r="AL3" s="110">
        <v>1</v>
      </c>
      <c r="AM3" s="110"/>
      <c r="AN3" s="110">
        <v>1</v>
      </c>
      <c r="AO3" s="110">
        <v>1</v>
      </c>
      <c r="AP3" s="110">
        <v>1</v>
      </c>
      <c r="AQ3" s="110">
        <v>1</v>
      </c>
      <c r="AR3" s="110"/>
      <c r="AS3" s="110">
        <v>1</v>
      </c>
      <c r="AT3" s="110">
        <v>1</v>
      </c>
      <c r="AU3" s="110">
        <v>1</v>
      </c>
      <c r="AV3" s="110">
        <v>1</v>
      </c>
      <c r="AW3" s="110"/>
      <c r="AX3" s="110">
        <v>1</v>
      </c>
      <c r="AY3" s="110">
        <v>1</v>
      </c>
      <c r="AZ3" s="110">
        <v>1</v>
      </c>
      <c r="BA3" s="110">
        <v>1</v>
      </c>
      <c r="BB3" s="110"/>
      <c r="BC3" s="110">
        <v>1</v>
      </c>
      <c r="BD3" s="110">
        <v>1</v>
      </c>
    </row>
    <row r="4" spans="1:56" ht="64" hidden="1" x14ac:dyDescent="0.2">
      <c r="A4" s="59">
        <v>1</v>
      </c>
      <c r="B4" s="104" t="s">
        <v>106</v>
      </c>
      <c r="C4" s="104" t="s">
        <v>107</v>
      </c>
      <c r="D4" s="104"/>
      <c r="E4" s="104" t="s">
        <v>108</v>
      </c>
      <c r="F4" s="104"/>
      <c r="G4" s="118" t="s">
        <v>109</v>
      </c>
      <c r="H4" s="104"/>
      <c r="I4" s="104">
        <v>1.5</v>
      </c>
      <c r="J4" s="104"/>
      <c r="K4" s="104">
        <v>1.5</v>
      </c>
      <c r="L4" s="104"/>
      <c r="M4" s="118">
        <v>0.5</v>
      </c>
      <c r="N4" s="104"/>
      <c r="O4" s="120">
        <v>44039</v>
      </c>
      <c r="P4" s="120">
        <v>44039</v>
      </c>
      <c r="Q4" s="120">
        <v>44039</v>
      </c>
      <c r="R4" s="120">
        <v>44039</v>
      </c>
      <c r="S4" s="105">
        <v>48</v>
      </c>
      <c r="T4" s="105">
        <v>68</v>
      </c>
      <c r="U4" s="105">
        <v>50</v>
      </c>
      <c r="V4" s="105">
        <v>67</v>
      </c>
      <c r="W4" s="105">
        <f>ROUNDUP(S4/9,0)</f>
        <v>6</v>
      </c>
      <c r="X4" s="105">
        <f t="shared" ref="X4:Z4" si="0">ROUNDUP(T4/9,0)</f>
        <v>8</v>
      </c>
      <c r="Y4" s="105">
        <f t="shared" si="0"/>
        <v>6</v>
      </c>
      <c r="Z4" s="105">
        <f t="shared" si="0"/>
        <v>8</v>
      </c>
      <c r="AA4" s="102" t="s">
        <v>110</v>
      </c>
      <c r="AB4" s="102" t="s">
        <v>111</v>
      </c>
      <c r="AC4" s="102" t="s">
        <v>112</v>
      </c>
      <c r="AD4" s="102" t="s">
        <v>113</v>
      </c>
      <c r="AE4" s="102" t="s">
        <v>114</v>
      </c>
      <c r="AF4" s="103"/>
      <c r="AG4" s="103"/>
      <c r="AH4" s="103"/>
      <c r="AI4" s="103"/>
      <c r="AJ4" s="103"/>
      <c r="AK4" s="102" t="s">
        <v>110</v>
      </c>
      <c r="AL4" s="102" t="s">
        <v>111</v>
      </c>
      <c r="AM4" s="102" t="s">
        <v>112</v>
      </c>
      <c r="AN4" s="102" t="s">
        <v>113</v>
      </c>
      <c r="AO4" s="102" t="s">
        <v>114</v>
      </c>
      <c r="AP4" s="103"/>
      <c r="AQ4" s="103"/>
      <c r="AR4" s="103"/>
      <c r="AS4" s="103"/>
      <c r="AT4" s="103"/>
      <c r="AU4" s="122" t="s">
        <v>115</v>
      </c>
      <c r="AV4" s="122" t="s">
        <v>116</v>
      </c>
      <c r="AW4" s="122" t="s">
        <v>117</v>
      </c>
      <c r="AX4" s="122" t="s">
        <v>118</v>
      </c>
      <c r="AY4" s="122" t="s">
        <v>119</v>
      </c>
      <c r="AZ4" s="103"/>
      <c r="BA4" s="103"/>
      <c r="BB4" s="103"/>
      <c r="BC4" s="103"/>
      <c r="BD4" s="103"/>
    </row>
    <row r="5" spans="1:56" ht="64" hidden="1" x14ac:dyDescent="0.2">
      <c r="A5" s="59">
        <v>1</v>
      </c>
      <c r="B5" s="104" t="s">
        <v>120</v>
      </c>
      <c r="C5" s="104" t="s">
        <v>121</v>
      </c>
      <c r="D5" s="104" t="s">
        <v>121</v>
      </c>
      <c r="E5" s="104" t="s">
        <v>122</v>
      </c>
      <c r="F5" s="104" t="s">
        <v>123</v>
      </c>
      <c r="G5" s="104" t="s">
        <v>124</v>
      </c>
      <c r="H5" s="118" t="s">
        <v>109</v>
      </c>
      <c r="I5" s="104">
        <v>1.5</v>
      </c>
      <c r="J5" s="104">
        <v>1.5</v>
      </c>
      <c r="K5" s="104">
        <v>1.5</v>
      </c>
      <c r="L5" s="104">
        <v>1</v>
      </c>
      <c r="M5" s="104">
        <v>1.5</v>
      </c>
      <c r="N5" s="118">
        <v>0.5</v>
      </c>
      <c r="O5" s="120">
        <v>44039</v>
      </c>
      <c r="P5" s="120">
        <v>44039</v>
      </c>
      <c r="Q5" s="120">
        <v>44039</v>
      </c>
      <c r="R5" s="120">
        <v>44039</v>
      </c>
      <c r="S5" s="105">
        <v>48</v>
      </c>
      <c r="T5" s="105">
        <v>68</v>
      </c>
      <c r="U5" s="105">
        <v>50</v>
      </c>
      <c r="V5" s="105">
        <v>67</v>
      </c>
      <c r="W5" s="105">
        <f t="shared" ref="W5:W23" si="1">ROUNDUP(S5/9,0)</f>
        <v>6</v>
      </c>
      <c r="X5" s="105">
        <f t="shared" ref="X5:X23" si="2">ROUNDUP(T5/9,0)</f>
        <v>8</v>
      </c>
      <c r="Y5" s="105">
        <f t="shared" ref="Y5:Y23" si="3">ROUNDUP(U5/9,0)</f>
        <v>6</v>
      </c>
      <c r="Z5" s="105">
        <f t="shared" ref="Z5:Z23" si="4">ROUNDUP(V5/9,0)</f>
        <v>8</v>
      </c>
      <c r="AA5" s="102" t="s">
        <v>110</v>
      </c>
      <c r="AB5" s="102" t="s">
        <v>111</v>
      </c>
      <c r="AC5" s="102" t="s">
        <v>112</v>
      </c>
      <c r="AD5" s="102" t="s">
        <v>113</v>
      </c>
      <c r="AE5" s="102" t="s">
        <v>114</v>
      </c>
      <c r="AF5" s="123" t="s">
        <v>110</v>
      </c>
      <c r="AG5" s="123" t="s">
        <v>111</v>
      </c>
      <c r="AH5" s="123" t="s">
        <v>112</v>
      </c>
      <c r="AI5" s="123" t="s">
        <v>113</v>
      </c>
      <c r="AJ5" s="123" t="s">
        <v>114</v>
      </c>
      <c r="AK5" s="102" t="s">
        <v>110</v>
      </c>
      <c r="AL5" s="102" t="s">
        <v>111</v>
      </c>
      <c r="AM5" s="102" t="s">
        <v>112</v>
      </c>
      <c r="AN5" s="102" t="s">
        <v>113</v>
      </c>
      <c r="AO5" s="102" t="s">
        <v>114</v>
      </c>
      <c r="AP5" s="123" t="s">
        <v>125</v>
      </c>
      <c r="AQ5" s="123" t="s">
        <v>126</v>
      </c>
      <c r="AR5" s="123" t="s">
        <v>127</v>
      </c>
      <c r="AS5" s="123" t="s">
        <v>128</v>
      </c>
      <c r="AT5" s="123" t="s">
        <v>129</v>
      </c>
      <c r="AU5" s="102" t="s">
        <v>110</v>
      </c>
      <c r="AV5" s="102" t="s">
        <v>111</v>
      </c>
      <c r="AW5" s="102" t="s">
        <v>112</v>
      </c>
      <c r="AX5" s="102" t="s">
        <v>113</v>
      </c>
      <c r="AY5" s="102" t="s">
        <v>114</v>
      </c>
      <c r="AZ5" s="124" t="s">
        <v>115</v>
      </c>
      <c r="BA5" s="124" t="s">
        <v>116</v>
      </c>
      <c r="BB5" s="124" t="s">
        <v>117</v>
      </c>
      <c r="BC5" s="124" t="s">
        <v>118</v>
      </c>
      <c r="BD5" s="124" t="s">
        <v>119</v>
      </c>
    </row>
    <row r="6" spans="1:56" ht="59.5" hidden="1" customHeight="1" x14ac:dyDescent="0.2">
      <c r="A6" s="59">
        <v>1</v>
      </c>
      <c r="B6" s="104" t="s">
        <v>130</v>
      </c>
      <c r="C6" s="104"/>
      <c r="D6" s="104" t="s">
        <v>131</v>
      </c>
      <c r="E6" s="104"/>
      <c r="F6" s="104" t="s">
        <v>132</v>
      </c>
      <c r="G6" s="104"/>
      <c r="H6" s="118" t="s">
        <v>109</v>
      </c>
      <c r="I6" s="104"/>
      <c r="J6" s="104">
        <v>1</v>
      </c>
      <c r="K6" s="104"/>
      <c r="L6" s="104">
        <v>1</v>
      </c>
      <c r="M6" s="104"/>
      <c r="N6" s="118">
        <v>0.5</v>
      </c>
      <c r="O6" s="120">
        <v>44039</v>
      </c>
      <c r="P6" s="120">
        <v>44039</v>
      </c>
      <c r="Q6" s="120">
        <v>44039</v>
      </c>
      <c r="R6" s="120">
        <v>44039</v>
      </c>
      <c r="S6" s="105">
        <v>48</v>
      </c>
      <c r="T6" s="105">
        <v>68</v>
      </c>
      <c r="U6" s="105">
        <v>50</v>
      </c>
      <c r="V6" s="105">
        <v>67</v>
      </c>
      <c r="W6" s="105">
        <f t="shared" si="1"/>
        <v>6</v>
      </c>
      <c r="X6" s="105">
        <f t="shared" si="2"/>
        <v>8</v>
      </c>
      <c r="Y6" s="105">
        <f t="shared" si="3"/>
        <v>6</v>
      </c>
      <c r="Z6" s="105">
        <f t="shared" si="4"/>
        <v>8</v>
      </c>
      <c r="AA6" s="59"/>
      <c r="AB6" s="59"/>
      <c r="AC6" s="59"/>
      <c r="AD6" s="59"/>
      <c r="AE6" s="59"/>
      <c r="AF6" s="123" t="s">
        <v>125</v>
      </c>
      <c r="AG6" s="123" t="s">
        <v>126</v>
      </c>
      <c r="AH6" s="123" t="s">
        <v>127</v>
      </c>
      <c r="AI6" s="123" t="s">
        <v>128</v>
      </c>
      <c r="AJ6" s="123" t="s">
        <v>129</v>
      </c>
      <c r="AK6" s="59"/>
      <c r="AL6" s="59"/>
      <c r="AM6" s="59"/>
      <c r="AN6" s="59"/>
      <c r="AO6" s="59"/>
      <c r="AP6" s="123" t="s">
        <v>125</v>
      </c>
      <c r="AQ6" s="123" t="s">
        <v>126</v>
      </c>
      <c r="AR6" s="123" t="s">
        <v>127</v>
      </c>
      <c r="AS6" s="123" t="s">
        <v>128</v>
      </c>
      <c r="AT6" s="123" t="s">
        <v>129</v>
      </c>
      <c r="AU6" s="59"/>
      <c r="AV6" s="59"/>
      <c r="AW6" s="59"/>
      <c r="AX6" s="59"/>
      <c r="AY6" s="59"/>
      <c r="AZ6" s="124" t="s">
        <v>115</v>
      </c>
      <c r="BA6" s="124" t="s">
        <v>116</v>
      </c>
      <c r="BB6" s="124" t="s">
        <v>117</v>
      </c>
      <c r="BC6" s="124" t="s">
        <v>118</v>
      </c>
      <c r="BD6" s="124" t="s">
        <v>119</v>
      </c>
    </row>
    <row r="7" spans="1:56" s="115" customFormat="1" hidden="1" x14ac:dyDescent="0.2">
      <c r="A7" s="110">
        <v>2</v>
      </c>
      <c r="B7" s="110">
        <v>2</v>
      </c>
      <c r="C7" s="110">
        <v>2</v>
      </c>
      <c r="D7" s="110">
        <v>2</v>
      </c>
      <c r="E7" s="110">
        <v>2</v>
      </c>
      <c r="F7" s="110">
        <v>2</v>
      </c>
      <c r="G7" s="110">
        <v>2</v>
      </c>
      <c r="H7" s="110">
        <v>2</v>
      </c>
      <c r="I7" s="110">
        <v>2</v>
      </c>
      <c r="J7" s="110">
        <v>2</v>
      </c>
      <c r="K7" s="110">
        <v>2</v>
      </c>
      <c r="L7" s="110">
        <v>2</v>
      </c>
      <c r="M7" s="110">
        <v>2</v>
      </c>
      <c r="N7" s="110">
        <v>2</v>
      </c>
      <c r="O7" s="110">
        <v>2</v>
      </c>
      <c r="P7" s="110">
        <v>2</v>
      </c>
      <c r="Q7" s="110">
        <v>2</v>
      </c>
      <c r="R7" s="110">
        <v>2</v>
      </c>
      <c r="S7" s="110">
        <v>2</v>
      </c>
      <c r="T7" s="110">
        <v>2</v>
      </c>
      <c r="U7" s="110">
        <v>2</v>
      </c>
      <c r="V7" s="110">
        <v>2</v>
      </c>
      <c r="W7" s="110">
        <v>2</v>
      </c>
      <c r="X7" s="110">
        <v>2</v>
      </c>
      <c r="Y7" s="110">
        <v>2</v>
      </c>
      <c r="Z7" s="110">
        <v>2</v>
      </c>
      <c r="AA7" s="110">
        <v>2</v>
      </c>
      <c r="AB7" s="110">
        <v>2</v>
      </c>
      <c r="AC7" s="110"/>
      <c r="AD7" s="110">
        <v>2</v>
      </c>
      <c r="AE7" s="110">
        <v>2</v>
      </c>
      <c r="AF7" s="110">
        <v>2</v>
      </c>
      <c r="AG7" s="110">
        <v>2</v>
      </c>
      <c r="AH7" s="110"/>
      <c r="AI7" s="110">
        <v>2</v>
      </c>
      <c r="AJ7" s="110">
        <v>2</v>
      </c>
      <c r="AK7" s="110">
        <v>2</v>
      </c>
      <c r="AL7" s="110">
        <v>2</v>
      </c>
      <c r="AM7" s="110"/>
      <c r="AN7" s="110">
        <v>2</v>
      </c>
      <c r="AO7" s="110">
        <v>2</v>
      </c>
      <c r="AP7" s="110">
        <v>2</v>
      </c>
      <c r="AQ7" s="110">
        <v>2</v>
      </c>
      <c r="AR7" s="110"/>
      <c r="AS7" s="110">
        <v>2</v>
      </c>
      <c r="AT7" s="110">
        <v>2</v>
      </c>
      <c r="AU7" s="110">
        <v>2</v>
      </c>
      <c r="AV7" s="110">
        <v>2</v>
      </c>
      <c r="AW7" s="110"/>
      <c r="AX7" s="110">
        <v>2</v>
      </c>
      <c r="AY7" s="110">
        <v>2</v>
      </c>
      <c r="AZ7" s="110">
        <v>2</v>
      </c>
      <c r="BA7" s="110">
        <v>2</v>
      </c>
      <c r="BB7" s="110"/>
      <c r="BC7" s="110">
        <v>2</v>
      </c>
      <c r="BD7" s="110">
        <v>2</v>
      </c>
    </row>
    <row r="8" spans="1:56" ht="67.5" hidden="1" customHeight="1" x14ac:dyDescent="0.2">
      <c r="A8" s="93">
        <v>2</v>
      </c>
      <c r="B8" s="104" t="s">
        <v>133</v>
      </c>
      <c r="C8" s="104" t="s">
        <v>134</v>
      </c>
      <c r="D8" s="104"/>
      <c r="E8" s="104" t="s">
        <v>135</v>
      </c>
      <c r="F8" s="104"/>
      <c r="G8" s="118" t="s">
        <v>109</v>
      </c>
      <c r="H8" s="104"/>
      <c r="I8" s="104">
        <v>1.5</v>
      </c>
      <c r="J8" s="104"/>
      <c r="K8" s="104">
        <v>1.5</v>
      </c>
      <c r="L8" s="104"/>
      <c r="M8" s="118">
        <v>0.5</v>
      </c>
      <c r="N8" s="104"/>
      <c r="O8" s="120">
        <v>44053</v>
      </c>
      <c r="P8" s="120">
        <v>44053</v>
      </c>
      <c r="Q8" s="120">
        <v>44053</v>
      </c>
      <c r="R8" s="120">
        <v>44053</v>
      </c>
      <c r="S8" s="105">
        <v>50</v>
      </c>
      <c r="T8" s="105">
        <v>67</v>
      </c>
      <c r="U8" s="105">
        <v>50</v>
      </c>
      <c r="V8" s="105">
        <v>59</v>
      </c>
      <c r="W8" s="105">
        <f t="shared" si="1"/>
        <v>6</v>
      </c>
      <c r="X8" s="105">
        <f t="shared" si="2"/>
        <v>8</v>
      </c>
      <c r="Y8" s="105">
        <f t="shared" si="3"/>
        <v>6</v>
      </c>
      <c r="Z8" s="105">
        <f t="shared" si="4"/>
        <v>7</v>
      </c>
      <c r="AA8" s="102" t="s">
        <v>110</v>
      </c>
      <c r="AB8" s="102" t="s">
        <v>111</v>
      </c>
      <c r="AC8" s="102" t="s">
        <v>112</v>
      </c>
      <c r="AD8" s="102" t="s">
        <v>113</v>
      </c>
      <c r="AE8" s="102" t="s">
        <v>136</v>
      </c>
      <c r="AF8" s="103"/>
      <c r="AG8" s="103"/>
      <c r="AH8" s="103"/>
      <c r="AI8" s="103"/>
      <c r="AJ8" s="103"/>
      <c r="AK8" s="102" t="s">
        <v>110</v>
      </c>
      <c r="AL8" s="102" t="s">
        <v>111</v>
      </c>
      <c r="AM8" s="102" t="s">
        <v>112</v>
      </c>
      <c r="AN8" s="102" t="s">
        <v>113</v>
      </c>
      <c r="AO8" s="102" t="s">
        <v>136</v>
      </c>
      <c r="AP8" s="103"/>
      <c r="AQ8" s="103"/>
      <c r="AR8" s="103"/>
      <c r="AS8" s="103"/>
      <c r="AT8" s="103"/>
      <c r="AU8" s="122" t="s">
        <v>115</v>
      </c>
      <c r="AV8" s="122" t="s">
        <v>116</v>
      </c>
      <c r="AW8" s="122" t="s">
        <v>117</v>
      </c>
      <c r="AX8" s="122" t="s">
        <v>118</v>
      </c>
      <c r="AY8" s="122" t="s">
        <v>137</v>
      </c>
      <c r="AZ8" s="103"/>
      <c r="BA8" s="103"/>
      <c r="BB8" s="103"/>
      <c r="BC8" s="103"/>
      <c r="BD8" s="103"/>
    </row>
    <row r="9" spans="1:56" ht="64" hidden="1" x14ac:dyDescent="0.2">
      <c r="A9" s="93">
        <v>2</v>
      </c>
      <c r="B9" s="104" t="s">
        <v>138</v>
      </c>
      <c r="C9" s="104"/>
      <c r="D9" s="104">
        <v>1.5</v>
      </c>
      <c r="E9" s="104">
        <v>1.5</v>
      </c>
      <c r="F9" s="104">
        <v>1.5</v>
      </c>
      <c r="G9" s="104">
        <v>1.5</v>
      </c>
      <c r="H9" s="118" t="s">
        <v>139</v>
      </c>
      <c r="I9" s="104"/>
      <c r="J9" s="104">
        <v>1.5</v>
      </c>
      <c r="K9" s="104">
        <v>1.5</v>
      </c>
      <c r="L9" s="104">
        <v>1.5</v>
      </c>
      <c r="M9" s="104">
        <v>1.5</v>
      </c>
      <c r="N9" s="118">
        <v>0.25</v>
      </c>
      <c r="O9" s="120">
        <v>44053</v>
      </c>
      <c r="P9" s="120">
        <v>44053</v>
      </c>
      <c r="Q9" s="120">
        <v>44053</v>
      </c>
      <c r="R9" s="120">
        <v>44053</v>
      </c>
      <c r="S9" s="105">
        <v>50</v>
      </c>
      <c r="T9" s="105">
        <v>67</v>
      </c>
      <c r="U9" s="105">
        <v>50</v>
      </c>
      <c r="V9" s="105">
        <v>59</v>
      </c>
      <c r="W9" s="105">
        <f t="shared" si="1"/>
        <v>6</v>
      </c>
      <c r="X9" s="105">
        <f t="shared" si="2"/>
        <v>8</v>
      </c>
      <c r="Y9" s="105">
        <f t="shared" si="3"/>
        <v>6</v>
      </c>
      <c r="Z9" s="105">
        <f t="shared" si="4"/>
        <v>7</v>
      </c>
      <c r="AA9" s="59"/>
      <c r="AB9" s="59"/>
      <c r="AC9" s="59"/>
      <c r="AD9" s="59"/>
      <c r="AE9" s="59"/>
      <c r="AF9" s="123" t="s">
        <v>110</v>
      </c>
      <c r="AG9" s="123" t="s">
        <v>111</v>
      </c>
      <c r="AH9" s="123" t="s">
        <v>112</v>
      </c>
      <c r="AI9" s="123" t="s">
        <v>113</v>
      </c>
      <c r="AJ9" s="123" t="s">
        <v>136</v>
      </c>
      <c r="AK9" s="102" t="s">
        <v>110</v>
      </c>
      <c r="AL9" s="102" t="s">
        <v>111</v>
      </c>
      <c r="AM9" s="102" t="s">
        <v>112</v>
      </c>
      <c r="AN9" s="102" t="s">
        <v>113</v>
      </c>
      <c r="AO9" s="102" t="s">
        <v>136</v>
      </c>
      <c r="AP9" s="123" t="s">
        <v>110</v>
      </c>
      <c r="AQ9" s="123" t="s">
        <v>111</v>
      </c>
      <c r="AR9" s="123" t="s">
        <v>112</v>
      </c>
      <c r="AS9" s="123" t="s">
        <v>113</v>
      </c>
      <c r="AT9" s="123" t="s">
        <v>136</v>
      </c>
      <c r="AU9" s="102" t="s">
        <v>110</v>
      </c>
      <c r="AV9" s="102" t="s">
        <v>111</v>
      </c>
      <c r="AW9" s="102" t="s">
        <v>112</v>
      </c>
      <c r="AX9" s="102" t="s">
        <v>113</v>
      </c>
      <c r="AY9" s="102" t="s">
        <v>136</v>
      </c>
      <c r="AZ9" s="124" t="s">
        <v>140</v>
      </c>
      <c r="BA9" s="124" t="s">
        <v>141</v>
      </c>
      <c r="BB9" s="124" t="s">
        <v>142</v>
      </c>
      <c r="BC9" s="124" t="s">
        <v>143</v>
      </c>
      <c r="BD9" s="124" t="s">
        <v>144</v>
      </c>
    </row>
    <row r="10" spans="1:56" ht="64" hidden="1" x14ac:dyDescent="0.2">
      <c r="A10" s="93">
        <v>2</v>
      </c>
      <c r="B10" s="104" t="s">
        <v>145</v>
      </c>
      <c r="C10" s="104">
        <v>1.5</v>
      </c>
      <c r="D10" s="104">
        <v>1.5</v>
      </c>
      <c r="E10" s="104"/>
      <c r="F10" s="104">
        <v>1.5</v>
      </c>
      <c r="G10" s="104"/>
      <c r="H10" s="104"/>
      <c r="I10" s="104">
        <v>1.5</v>
      </c>
      <c r="J10" s="104">
        <v>1.5</v>
      </c>
      <c r="K10" s="104"/>
      <c r="L10" s="104">
        <v>1.5</v>
      </c>
      <c r="M10" s="104"/>
      <c r="N10" s="104"/>
      <c r="O10" s="120">
        <v>44053</v>
      </c>
      <c r="P10" s="120">
        <v>44053</v>
      </c>
      <c r="Q10" s="120">
        <v>44053</v>
      </c>
      <c r="R10" s="120">
        <v>44053</v>
      </c>
      <c r="S10" s="105">
        <v>50</v>
      </c>
      <c r="T10" s="105">
        <v>67</v>
      </c>
      <c r="U10" s="105">
        <v>50</v>
      </c>
      <c r="V10" s="105">
        <v>59</v>
      </c>
      <c r="W10" s="105">
        <f t="shared" si="1"/>
        <v>6</v>
      </c>
      <c r="X10" s="105">
        <f t="shared" si="2"/>
        <v>8</v>
      </c>
      <c r="Y10" s="105">
        <f t="shared" si="3"/>
        <v>6</v>
      </c>
      <c r="Z10" s="105">
        <f t="shared" si="4"/>
        <v>7</v>
      </c>
      <c r="AA10" s="102" t="s">
        <v>110</v>
      </c>
      <c r="AB10" s="102" t="s">
        <v>111</v>
      </c>
      <c r="AC10" s="102" t="s">
        <v>112</v>
      </c>
      <c r="AD10" s="102" t="s">
        <v>113</v>
      </c>
      <c r="AE10" s="102" t="s">
        <v>136</v>
      </c>
      <c r="AF10" s="123" t="s">
        <v>110</v>
      </c>
      <c r="AG10" s="123" t="s">
        <v>111</v>
      </c>
      <c r="AH10" s="123" t="s">
        <v>112</v>
      </c>
      <c r="AI10" s="123" t="s">
        <v>113</v>
      </c>
      <c r="AJ10" s="123" t="s">
        <v>136</v>
      </c>
      <c r="AK10" s="59"/>
      <c r="AL10" s="59"/>
      <c r="AM10" s="59"/>
      <c r="AN10" s="59"/>
      <c r="AO10" s="59"/>
      <c r="AP10" s="123" t="s">
        <v>110</v>
      </c>
      <c r="AQ10" s="123" t="s">
        <v>111</v>
      </c>
      <c r="AR10" s="123" t="s">
        <v>112</v>
      </c>
      <c r="AS10" s="123" t="s">
        <v>113</v>
      </c>
      <c r="AT10" s="123" t="s">
        <v>136</v>
      </c>
      <c r="AU10" s="59"/>
      <c r="AV10" s="59"/>
      <c r="AW10" s="59"/>
      <c r="AX10" s="59"/>
      <c r="AY10" s="59"/>
      <c r="AZ10" s="103"/>
      <c r="BA10" s="103"/>
      <c r="BB10" s="103"/>
      <c r="BC10" s="103"/>
      <c r="BD10" s="103"/>
    </row>
    <row r="11" spans="1:56" s="115" customFormat="1" hidden="1" x14ac:dyDescent="0.2">
      <c r="A11" s="110">
        <v>3</v>
      </c>
      <c r="B11" s="110">
        <v>3</v>
      </c>
      <c r="C11" s="110">
        <v>3</v>
      </c>
      <c r="D11" s="110">
        <v>3</v>
      </c>
      <c r="E11" s="110">
        <v>3</v>
      </c>
      <c r="F11" s="110">
        <v>3</v>
      </c>
      <c r="G11" s="110">
        <v>3</v>
      </c>
      <c r="H11" s="110">
        <v>3</v>
      </c>
      <c r="I11" s="110">
        <v>3</v>
      </c>
      <c r="J11" s="110">
        <v>3</v>
      </c>
      <c r="K11" s="110">
        <v>3</v>
      </c>
      <c r="L11" s="110">
        <v>3</v>
      </c>
      <c r="M11" s="110">
        <v>3</v>
      </c>
      <c r="N11" s="110">
        <v>3</v>
      </c>
      <c r="O11" s="110">
        <v>3</v>
      </c>
      <c r="P11" s="110">
        <v>3</v>
      </c>
      <c r="Q11" s="110">
        <v>3</v>
      </c>
      <c r="R11" s="110">
        <v>3</v>
      </c>
      <c r="S11" s="110">
        <v>3</v>
      </c>
      <c r="T11" s="110">
        <v>3</v>
      </c>
      <c r="U11" s="110">
        <v>3</v>
      </c>
      <c r="V11" s="110">
        <v>3</v>
      </c>
      <c r="W11" s="110">
        <v>3</v>
      </c>
      <c r="X11" s="110">
        <v>3</v>
      </c>
      <c r="Y11" s="110">
        <v>3</v>
      </c>
      <c r="Z11" s="110">
        <v>3</v>
      </c>
      <c r="AA11" s="110">
        <v>3</v>
      </c>
      <c r="AB11" s="110">
        <v>3</v>
      </c>
      <c r="AC11" s="110"/>
      <c r="AD11" s="110">
        <v>3</v>
      </c>
      <c r="AE11" s="110">
        <v>3</v>
      </c>
      <c r="AF11" s="110">
        <v>3</v>
      </c>
      <c r="AG11" s="110">
        <v>3</v>
      </c>
      <c r="AH11" s="110"/>
      <c r="AI11" s="110">
        <v>3</v>
      </c>
      <c r="AJ11" s="110">
        <v>3</v>
      </c>
      <c r="AK11" s="110">
        <v>3</v>
      </c>
      <c r="AL11" s="110">
        <v>3</v>
      </c>
      <c r="AM11" s="110"/>
      <c r="AN11" s="110">
        <v>3</v>
      </c>
      <c r="AO11" s="110">
        <v>3</v>
      </c>
      <c r="AP11" s="110">
        <v>3</v>
      </c>
      <c r="AQ11" s="110">
        <v>3</v>
      </c>
      <c r="AR11" s="110"/>
      <c r="AS11" s="110">
        <v>3</v>
      </c>
      <c r="AT11" s="110">
        <v>3</v>
      </c>
      <c r="AU11" s="110">
        <v>3</v>
      </c>
      <c r="AV11" s="110">
        <v>3</v>
      </c>
      <c r="AW11" s="110"/>
      <c r="AX11" s="110">
        <v>3</v>
      </c>
      <c r="AY11" s="110">
        <v>3</v>
      </c>
      <c r="AZ11" s="110">
        <v>3</v>
      </c>
      <c r="BA11" s="110">
        <v>3</v>
      </c>
      <c r="BB11" s="110"/>
      <c r="BC11" s="110">
        <v>3</v>
      </c>
      <c r="BD11" s="110">
        <v>3</v>
      </c>
    </row>
    <row r="12" spans="1:56" ht="64" hidden="1" customHeight="1" x14ac:dyDescent="0.2">
      <c r="A12" s="93">
        <v>3</v>
      </c>
      <c r="B12" s="104" t="s">
        <v>146</v>
      </c>
      <c r="C12" s="104">
        <v>1.5</v>
      </c>
      <c r="D12" s="104"/>
      <c r="E12" s="104">
        <v>1.5</v>
      </c>
      <c r="F12" s="104"/>
      <c r="G12" s="118" t="s">
        <v>147</v>
      </c>
      <c r="H12" s="104"/>
      <c r="I12" s="104">
        <v>1.5</v>
      </c>
      <c r="J12" s="104"/>
      <c r="K12" s="104">
        <v>1.5</v>
      </c>
      <c r="L12" s="104"/>
      <c r="M12" s="118">
        <v>0.5</v>
      </c>
      <c r="N12" s="104"/>
      <c r="O12" s="121" t="s">
        <v>148</v>
      </c>
      <c r="P12" s="121" t="s">
        <v>148</v>
      </c>
      <c r="Q12" s="121" t="s">
        <v>148</v>
      </c>
      <c r="R12" s="121" t="s">
        <v>148</v>
      </c>
      <c r="S12" s="105">
        <v>54</v>
      </c>
      <c r="T12" s="105">
        <v>64</v>
      </c>
      <c r="U12" s="105">
        <v>56</v>
      </c>
      <c r="V12" s="105">
        <v>69</v>
      </c>
      <c r="W12" s="105">
        <f t="shared" si="1"/>
        <v>6</v>
      </c>
      <c r="X12" s="105">
        <f t="shared" si="2"/>
        <v>8</v>
      </c>
      <c r="Y12" s="105">
        <f t="shared" si="3"/>
        <v>7</v>
      </c>
      <c r="Z12" s="105">
        <f t="shared" si="4"/>
        <v>8</v>
      </c>
      <c r="AA12" s="102" t="s">
        <v>110</v>
      </c>
      <c r="AB12" s="102" t="s">
        <v>111</v>
      </c>
      <c r="AC12" s="102" t="s">
        <v>112</v>
      </c>
      <c r="AD12" s="102" t="s">
        <v>113</v>
      </c>
      <c r="AE12" s="102" t="s">
        <v>149</v>
      </c>
      <c r="AF12" s="103"/>
      <c r="AG12" s="103"/>
      <c r="AH12" s="103"/>
      <c r="AI12" s="103"/>
      <c r="AJ12" s="103"/>
      <c r="AK12" s="102" t="s">
        <v>110</v>
      </c>
      <c r="AL12" s="102" t="s">
        <v>111</v>
      </c>
      <c r="AM12" s="102" t="s">
        <v>112</v>
      </c>
      <c r="AN12" s="102" t="s">
        <v>113</v>
      </c>
      <c r="AO12" s="102" t="s">
        <v>149</v>
      </c>
      <c r="AP12" s="103"/>
      <c r="AQ12" s="103"/>
      <c r="AR12" s="103"/>
      <c r="AS12" s="103"/>
      <c r="AT12" s="103"/>
      <c r="AU12" s="122" t="s">
        <v>115</v>
      </c>
      <c r="AV12" s="122" t="s">
        <v>116</v>
      </c>
      <c r="AW12" s="122" t="s">
        <v>117</v>
      </c>
      <c r="AX12" s="122" t="s">
        <v>150</v>
      </c>
      <c r="AY12" s="122" t="s">
        <v>151</v>
      </c>
      <c r="AZ12" s="103"/>
      <c r="BA12" s="103"/>
      <c r="BB12" s="103"/>
      <c r="BC12" s="103"/>
      <c r="BD12" s="103"/>
    </row>
    <row r="13" spans="1:56" ht="69.75" hidden="1" customHeight="1" x14ac:dyDescent="0.2">
      <c r="A13" s="93">
        <v>3</v>
      </c>
      <c r="B13" s="104" t="s">
        <v>152</v>
      </c>
      <c r="C13" s="104" t="s">
        <v>153</v>
      </c>
      <c r="D13" s="104" t="s">
        <v>154</v>
      </c>
      <c r="E13" s="104"/>
      <c r="F13" s="104" t="s">
        <v>155</v>
      </c>
      <c r="G13" s="104"/>
      <c r="H13" s="104"/>
      <c r="I13" s="104">
        <v>1.5</v>
      </c>
      <c r="J13" s="104">
        <v>1.5</v>
      </c>
      <c r="K13" s="104"/>
      <c r="L13" s="104">
        <v>1.5</v>
      </c>
      <c r="M13" s="104"/>
      <c r="N13" s="104"/>
      <c r="O13" s="121" t="s">
        <v>148</v>
      </c>
      <c r="P13" s="121" t="s">
        <v>148</v>
      </c>
      <c r="Q13" s="121" t="s">
        <v>148</v>
      </c>
      <c r="R13" s="121" t="s">
        <v>148</v>
      </c>
      <c r="S13" s="105">
        <v>54</v>
      </c>
      <c r="T13" s="105">
        <v>64</v>
      </c>
      <c r="U13" s="105">
        <v>56</v>
      </c>
      <c r="V13" s="105">
        <v>69</v>
      </c>
      <c r="W13" s="105">
        <f t="shared" si="1"/>
        <v>6</v>
      </c>
      <c r="X13" s="105">
        <f t="shared" si="2"/>
        <v>8</v>
      </c>
      <c r="Y13" s="105">
        <f t="shared" si="3"/>
        <v>7</v>
      </c>
      <c r="Z13" s="105">
        <f t="shared" si="4"/>
        <v>8</v>
      </c>
      <c r="AA13" s="102" t="s">
        <v>110</v>
      </c>
      <c r="AB13" s="102" t="s">
        <v>111</v>
      </c>
      <c r="AC13" s="102" t="s">
        <v>112</v>
      </c>
      <c r="AD13" s="102" t="s">
        <v>113</v>
      </c>
      <c r="AE13" s="102" t="s">
        <v>149</v>
      </c>
      <c r="AF13" s="123" t="s">
        <v>110</v>
      </c>
      <c r="AG13" s="123" t="s">
        <v>111</v>
      </c>
      <c r="AH13" s="123" t="s">
        <v>112</v>
      </c>
      <c r="AI13" s="123" t="s">
        <v>113</v>
      </c>
      <c r="AJ13" s="123" t="s">
        <v>149</v>
      </c>
      <c r="AK13" s="59"/>
      <c r="AL13" s="59"/>
      <c r="AM13" s="59"/>
      <c r="AN13" s="59"/>
      <c r="AO13" s="59"/>
      <c r="AP13" s="123" t="s">
        <v>110</v>
      </c>
      <c r="AQ13" s="123" t="s">
        <v>111</v>
      </c>
      <c r="AR13" s="123" t="s">
        <v>112</v>
      </c>
      <c r="AS13" s="123" t="s">
        <v>113</v>
      </c>
      <c r="AT13" s="123" t="s">
        <v>149</v>
      </c>
      <c r="AU13" s="59"/>
      <c r="AV13" s="59"/>
      <c r="AW13" s="59"/>
      <c r="AX13" s="59"/>
      <c r="AY13" s="59"/>
      <c r="AZ13" s="103"/>
      <c r="BA13" s="103"/>
      <c r="BB13" s="103"/>
      <c r="BC13" s="103"/>
      <c r="BD13" s="103"/>
    </row>
    <row r="14" spans="1:56" ht="65.5" hidden="1" customHeight="1" x14ac:dyDescent="0.2">
      <c r="A14" s="93">
        <v>3</v>
      </c>
      <c r="B14" s="104" t="s">
        <v>156</v>
      </c>
      <c r="C14" s="104"/>
      <c r="D14" s="104" t="s">
        <v>157</v>
      </c>
      <c r="E14" s="104"/>
      <c r="F14" s="104" t="s">
        <v>158</v>
      </c>
      <c r="G14" s="118" t="s">
        <v>147</v>
      </c>
      <c r="H14" s="104"/>
      <c r="I14" s="104"/>
      <c r="J14" s="104">
        <v>1.5</v>
      </c>
      <c r="K14" s="104"/>
      <c r="L14" s="104">
        <v>1.5</v>
      </c>
      <c r="M14" s="118">
        <v>0.5</v>
      </c>
      <c r="N14" s="104"/>
      <c r="O14" s="121" t="s">
        <v>148</v>
      </c>
      <c r="P14" s="121" t="s">
        <v>148</v>
      </c>
      <c r="Q14" s="121" t="s">
        <v>148</v>
      </c>
      <c r="R14" s="121" t="s">
        <v>148</v>
      </c>
      <c r="S14" s="105">
        <v>54</v>
      </c>
      <c r="T14" s="105">
        <v>64</v>
      </c>
      <c r="U14" s="105">
        <v>56</v>
      </c>
      <c r="V14" s="105">
        <v>69</v>
      </c>
      <c r="W14" s="105">
        <f t="shared" si="1"/>
        <v>6</v>
      </c>
      <c r="X14" s="105">
        <f t="shared" si="2"/>
        <v>8</v>
      </c>
      <c r="Y14" s="105">
        <f t="shared" si="3"/>
        <v>7</v>
      </c>
      <c r="Z14" s="105">
        <f t="shared" si="4"/>
        <v>8</v>
      </c>
      <c r="AA14" s="59"/>
      <c r="AB14" s="59"/>
      <c r="AC14" s="59"/>
      <c r="AD14" s="59"/>
      <c r="AE14" s="59"/>
      <c r="AF14" s="123" t="s">
        <v>110</v>
      </c>
      <c r="AG14" s="123" t="s">
        <v>111</v>
      </c>
      <c r="AH14" s="123" t="s">
        <v>112</v>
      </c>
      <c r="AI14" s="123" t="s">
        <v>113</v>
      </c>
      <c r="AJ14" s="123" t="s">
        <v>149</v>
      </c>
      <c r="AK14" s="59"/>
      <c r="AL14" s="59"/>
      <c r="AM14" s="59"/>
      <c r="AN14" s="59"/>
      <c r="AO14" s="59"/>
      <c r="AP14" s="123" t="s">
        <v>110</v>
      </c>
      <c r="AQ14" s="123" t="s">
        <v>111</v>
      </c>
      <c r="AR14" s="123" t="s">
        <v>112</v>
      </c>
      <c r="AS14" s="123" t="s">
        <v>113</v>
      </c>
      <c r="AT14" s="123" t="s">
        <v>149</v>
      </c>
      <c r="AU14" s="122" t="s">
        <v>115</v>
      </c>
      <c r="AV14" s="122" t="s">
        <v>116</v>
      </c>
      <c r="AW14" s="122" t="s">
        <v>117</v>
      </c>
      <c r="AX14" s="122" t="s">
        <v>150</v>
      </c>
      <c r="AY14" s="122" t="s">
        <v>151</v>
      </c>
      <c r="AZ14" s="103"/>
      <c r="BA14" s="103"/>
      <c r="BB14" s="103"/>
      <c r="BC14" s="103"/>
      <c r="BD14" s="103"/>
    </row>
    <row r="15" spans="1:56" s="115" customFormat="1" hidden="1" x14ac:dyDescent="0.2">
      <c r="A15" s="110">
        <v>4</v>
      </c>
      <c r="B15" s="110">
        <v>4</v>
      </c>
      <c r="C15" s="110">
        <v>4</v>
      </c>
      <c r="D15" s="110">
        <v>4</v>
      </c>
      <c r="E15" s="110">
        <v>4</v>
      </c>
      <c r="F15" s="110">
        <v>4</v>
      </c>
      <c r="G15" s="110">
        <v>4</v>
      </c>
      <c r="H15" s="110">
        <v>4</v>
      </c>
      <c r="I15" s="110">
        <v>4</v>
      </c>
      <c r="J15" s="110">
        <v>4</v>
      </c>
      <c r="K15" s="110">
        <v>4</v>
      </c>
      <c r="L15" s="110">
        <v>4</v>
      </c>
      <c r="M15" s="110">
        <v>4</v>
      </c>
      <c r="N15" s="110">
        <v>4</v>
      </c>
      <c r="O15" s="110">
        <v>4</v>
      </c>
      <c r="P15" s="110">
        <v>4</v>
      </c>
      <c r="Q15" s="110">
        <v>4</v>
      </c>
      <c r="R15" s="110">
        <v>4</v>
      </c>
      <c r="S15" s="110">
        <v>4</v>
      </c>
      <c r="T15" s="110">
        <v>4</v>
      </c>
      <c r="U15" s="110">
        <v>4</v>
      </c>
      <c r="V15" s="110">
        <v>4</v>
      </c>
      <c r="W15" s="110">
        <v>4</v>
      </c>
      <c r="X15" s="110">
        <v>4</v>
      </c>
      <c r="Y15" s="110">
        <v>4</v>
      </c>
      <c r="Z15" s="110">
        <v>4</v>
      </c>
      <c r="AA15" s="110">
        <v>4</v>
      </c>
      <c r="AB15" s="110">
        <v>4</v>
      </c>
      <c r="AC15" s="110"/>
      <c r="AD15" s="110">
        <v>4</v>
      </c>
      <c r="AE15" s="110">
        <v>4</v>
      </c>
      <c r="AF15" s="110">
        <v>4</v>
      </c>
      <c r="AG15" s="110">
        <v>4</v>
      </c>
      <c r="AH15" s="110"/>
      <c r="AI15" s="110">
        <v>4</v>
      </c>
      <c r="AJ15" s="110">
        <v>4</v>
      </c>
      <c r="AK15" s="110">
        <v>4</v>
      </c>
      <c r="AL15" s="110">
        <v>4</v>
      </c>
      <c r="AM15" s="110"/>
      <c r="AN15" s="110">
        <v>4</v>
      </c>
      <c r="AO15" s="110">
        <v>4</v>
      </c>
      <c r="AP15" s="110">
        <v>4</v>
      </c>
      <c r="AQ15" s="110">
        <v>4</v>
      </c>
      <c r="AR15" s="110"/>
      <c r="AS15" s="110">
        <v>4</v>
      </c>
      <c r="AT15" s="110">
        <v>4</v>
      </c>
      <c r="AU15" s="110">
        <v>4</v>
      </c>
      <c r="AV15" s="110">
        <v>4</v>
      </c>
      <c r="AW15" s="110"/>
      <c r="AX15" s="110">
        <v>4</v>
      </c>
      <c r="AY15" s="110">
        <v>4</v>
      </c>
      <c r="AZ15" s="110">
        <v>4</v>
      </c>
      <c r="BA15" s="110">
        <v>4</v>
      </c>
      <c r="BB15" s="110"/>
      <c r="BC15" s="110">
        <v>4</v>
      </c>
      <c r="BD15" s="110">
        <v>4</v>
      </c>
    </row>
    <row r="16" spans="1:56" ht="66.75" hidden="1" customHeight="1" x14ac:dyDescent="0.2">
      <c r="A16" s="93">
        <v>4</v>
      </c>
      <c r="B16" s="104" t="s">
        <v>159</v>
      </c>
      <c r="C16" s="104" t="s">
        <v>160</v>
      </c>
      <c r="D16" s="104"/>
      <c r="E16" s="104" t="s">
        <v>161</v>
      </c>
      <c r="F16" s="104"/>
      <c r="G16" s="118" t="s">
        <v>162</v>
      </c>
      <c r="H16" s="104"/>
      <c r="I16" s="104">
        <v>3</v>
      </c>
      <c r="J16" s="104"/>
      <c r="K16" s="104">
        <v>3</v>
      </c>
      <c r="L16" s="104"/>
      <c r="M16" s="118">
        <v>0.5</v>
      </c>
      <c r="N16" s="104"/>
      <c r="O16" s="120">
        <v>44046</v>
      </c>
      <c r="P16" s="120">
        <v>44046</v>
      </c>
      <c r="Q16" s="120">
        <v>44046</v>
      </c>
      <c r="R16" s="120">
        <v>44046</v>
      </c>
      <c r="S16" s="105">
        <v>34</v>
      </c>
      <c r="T16" s="105">
        <v>65</v>
      </c>
      <c r="U16" s="105">
        <v>45</v>
      </c>
      <c r="V16" s="105">
        <v>63</v>
      </c>
      <c r="W16" s="105">
        <f t="shared" si="1"/>
        <v>4</v>
      </c>
      <c r="X16" s="105">
        <f t="shared" si="2"/>
        <v>8</v>
      </c>
      <c r="Y16" s="105">
        <f t="shared" si="3"/>
        <v>5</v>
      </c>
      <c r="Z16" s="105">
        <f t="shared" si="4"/>
        <v>7</v>
      </c>
      <c r="AA16" s="102" t="s">
        <v>163</v>
      </c>
      <c r="AB16" s="102" t="s">
        <v>164</v>
      </c>
      <c r="AC16" s="102" t="s">
        <v>165</v>
      </c>
      <c r="AD16" s="102" t="s">
        <v>166</v>
      </c>
      <c r="AE16" s="102" t="s">
        <v>167</v>
      </c>
      <c r="AF16" s="103"/>
      <c r="AG16" s="103"/>
      <c r="AH16" s="103"/>
      <c r="AI16" s="103"/>
      <c r="AJ16" s="103"/>
      <c r="AK16" s="102" t="s">
        <v>163</v>
      </c>
      <c r="AL16" s="102" t="s">
        <v>164</v>
      </c>
      <c r="AM16" s="102" t="s">
        <v>165</v>
      </c>
      <c r="AN16" s="102" t="s">
        <v>166</v>
      </c>
      <c r="AO16" s="102" t="s">
        <v>167</v>
      </c>
      <c r="AP16" s="103"/>
      <c r="AQ16" s="103"/>
      <c r="AR16" s="103"/>
      <c r="AS16" s="103"/>
      <c r="AT16" s="103"/>
      <c r="AU16" s="122" t="s">
        <v>115</v>
      </c>
      <c r="AV16" s="122" t="s">
        <v>116</v>
      </c>
      <c r="AW16" s="122" t="s">
        <v>117</v>
      </c>
      <c r="AX16" s="122" t="s">
        <v>168</v>
      </c>
      <c r="AY16" s="122" t="s">
        <v>169</v>
      </c>
      <c r="AZ16" s="103"/>
      <c r="BA16" s="103"/>
      <c r="BB16" s="103"/>
      <c r="BC16" s="103"/>
      <c r="BD16" s="103"/>
    </row>
    <row r="17" spans="1:56" ht="63" hidden="1" customHeight="1" x14ac:dyDescent="0.2">
      <c r="A17" s="93">
        <v>4</v>
      </c>
      <c r="B17" s="104" t="s">
        <v>170</v>
      </c>
      <c r="C17" s="104">
        <v>1.5</v>
      </c>
      <c r="D17" s="104"/>
      <c r="E17" s="104">
        <v>1.5</v>
      </c>
      <c r="F17" s="104">
        <v>1.5</v>
      </c>
      <c r="G17" s="104">
        <v>1.5</v>
      </c>
      <c r="H17" s="118" t="s">
        <v>171</v>
      </c>
      <c r="I17" s="104">
        <v>1.5</v>
      </c>
      <c r="J17" s="104"/>
      <c r="K17" s="104">
        <v>1.5</v>
      </c>
      <c r="L17" s="104">
        <v>1.5</v>
      </c>
      <c r="M17" s="104">
        <v>1.5</v>
      </c>
      <c r="N17" s="118">
        <v>0.75</v>
      </c>
      <c r="O17" s="120">
        <v>44046</v>
      </c>
      <c r="P17" s="120">
        <v>44046</v>
      </c>
      <c r="Q17" s="120">
        <v>44046</v>
      </c>
      <c r="R17" s="120">
        <v>44046</v>
      </c>
      <c r="S17" s="105">
        <v>34</v>
      </c>
      <c r="T17" s="105">
        <v>65</v>
      </c>
      <c r="U17" s="105">
        <v>45</v>
      </c>
      <c r="V17" s="105">
        <v>63</v>
      </c>
      <c r="W17" s="105">
        <f t="shared" si="1"/>
        <v>4</v>
      </c>
      <c r="X17" s="105">
        <f t="shared" si="2"/>
        <v>8</v>
      </c>
      <c r="Y17" s="105">
        <f t="shared" si="3"/>
        <v>5</v>
      </c>
      <c r="Z17" s="105">
        <f t="shared" si="4"/>
        <v>7</v>
      </c>
      <c r="AA17" s="102" t="s">
        <v>110</v>
      </c>
      <c r="AB17" s="102" t="s">
        <v>111</v>
      </c>
      <c r="AC17" s="102" t="s">
        <v>112</v>
      </c>
      <c r="AD17" s="102" t="s">
        <v>172</v>
      </c>
      <c r="AE17" s="102" t="s">
        <v>173</v>
      </c>
      <c r="AF17" s="103"/>
      <c r="AG17" s="103"/>
      <c r="AH17" s="103"/>
      <c r="AI17" s="103"/>
      <c r="AJ17" s="103"/>
      <c r="AK17" s="102" t="s">
        <v>110</v>
      </c>
      <c r="AL17" s="102" t="s">
        <v>111</v>
      </c>
      <c r="AM17" s="102" t="s">
        <v>112</v>
      </c>
      <c r="AN17" s="102" t="s">
        <v>172</v>
      </c>
      <c r="AO17" s="102" t="s">
        <v>173</v>
      </c>
      <c r="AP17" s="123" t="s">
        <v>110</v>
      </c>
      <c r="AQ17" s="123" t="s">
        <v>111</v>
      </c>
      <c r="AR17" s="123" t="s">
        <v>112</v>
      </c>
      <c r="AS17" s="123" t="s">
        <v>172</v>
      </c>
      <c r="AT17" s="123" t="s">
        <v>173</v>
      </c>
      <c r="AU17" s="102" t="s">
        <v>110</v>
      </c>
      <c r="AV17" s="102" t="s">
        <v>111</v>
      </c>
      <c r="AW17" s="102" t="s">
        <v>112</v>
      </c>
      <c r="AX17" s="102" t="s">
        <v>172</v>
      </c>
      <c r="AY17" s="102" t="s">
        <v>173</v>
      </c>
      <c r="AZ17" s="124" t="s">
        <v>174</v>
      </c>
      <c r="BA17" s="124" t="s">
        <v>175</v>
      </c>
      <c r="BB17" s="124" t="s">
        <v>176</v>
      </c>
      <c r="BC17" s="124" t="s">
        <v>177</v>
      </c>
      <c r="BD17" s="124" t="s">
        <v>178</v>
      </c>
    </row>
    <row r="18" spans="1:56" ht="61" hidden="1" customHeight="1" x14ac:dyDescent="0.2">
      <c r="A18" s="93">
        <v>4</v>
      </c>
      <c r="B18" s="104" t="s">
        <v>179</v>
      </c>
      <c r="C18" s="104"/>
      <c r="D18" s="104">
        <v>2</v>
      </c>
      <c r="E18" s="104"/>
      <c r="F18" s="104">
        <v>2</v>
      </c>
      <c r="G18" s="118" t="s">
        <v>139</v>
      </c>
      <c r="H18" s="104"/>
      <c r="I18" s="104"/>
      <c r="J18" s="104">
        <v>2</v>
      </c>
      <c r="K18" s="104"/>
      <c r="L18" s="104">
        <v>2</v>
      </c>
      <c r="M18" s="118">
        <v>0.25</v>
      </c>
      <c r="N18" s="104"/>
      <c r="O18" s="120">
        <v>44046</v>
      </c>
      <c r="P18" s="120">
        <v>44046</v>
      </c>
      <c r="Q18" s="120">
        <v>44046</v>
      </c>
      <c r="R18" s="120">
        <v>44046</v>
      </c>
      <c r="S18" s="105">
        <v>34</v>
      </c>
      <c r="T18" s="105">
        <v>65</v>
      </c>
      <c r="U18" s="105">
        <v>45</v>
      </c>
      <c r="V18" s="105">
        <v>63</v>
      </c>
      <c r="W18" s="105">
        <f t="shared" si="1"/>
        <v>4</v>
      </c>
      <c r="X18" s="105">
        <f t="shared" si="2"/>
        <v>8</v>
      </c>
      <c r="Y18" s="105">
        <f t="shared" si="3"/>
        <v>5</v>
      </c>
      <c r="Z18" s="105">
        <f t="shared" si="4"/>
        <v>7</v>
      </c>
      <c r="AA18" s="59"/>
      <c r="AB18" s="59"/>
      <c r="AC18" s="59"/>
      <c r="AD18" s="59"/>
      <c r="AE18" s="59"/>
      <c r="AF18" s="123" t="s">
        <v>180</v>
      </c>
      <c r="AG18" s="123" t="s">
        <v>181</v>
      </c>
      <c r="AH18" s="123" t="s">
        <v>182</v>
      </c>
      <c r="AI18" s="123" t="s">
        <v>183</v>
      </c>
      <c r="AJ18" s="123" t="s">
        <v>184</v>
      </c>
      <c r="AK18" s="59"/>
      <c r="AL18" s="59"/>
      <c r="AM18" s="59"/>
      <c r="AN18" s="59"/>
      <c r="AO18" s="59"/>
      <c r="AP18" s="123" t="s">
        <v>180</v>
      </c>
      <c r="AQ18" s="123" t="s">
        <v>181</v>
      </c>
      <c r="AR18" s="123" t="s">
        <v>182</v>
      </c>
      <c r="AS18" s="123" t="s">
        <v>183</v>
      </c>
      <c r="AT18" s="123" t="s">
        <v>184</v>
      </c>
      <c r="AU18" s="122" t="s">
        <v>140</v>
      </c>
      <c r="AV18" s="122" t="s">
        <v>141</v>
      </c>
      <c r="AW18" s="122" t="s">
        <v>142</v>
      </c>
      <c r="AX18" s="122" t="s">
        <v>185</v>
      </c>
      <c r="AY18" s="122" t="s">
        <v>186</v>
      </c>
      <c r="AZ18" s="103"/>
      <c r="BA18" s="103"/>
      <c r="BB18" s="103"/>
      <c r="BC18" s="103"/>
      <c r="BD18" s="103"/>
    </row>
    <row r="19" spans="1:56" ht="64" hidden="1" x14ac:dyDescent="0.2">
      <c r="A19" s="96">
        <v>4</v>
      </c>
      <c r="B19" s="117" t="s">
        <v>187</v>
      </c>
      <c r="C19" s="104">
        <v>1.5</v>
      </c>
      <c r="D19" s="104">
        <v>1.5</v>
      </c>
      <c r="E19" s="104">
        <v>1.5</v>
      </c>
      <c r="F19" s="104"/>
      <c r="G19" s="104">
        <v>1.5</v>
      </c>
      <c r="H19" s="104"/>
      <c r="I19" s="104">
        <v>1.5</v>
      </c>
      <c r="J19" s="104">
        <v>1.5</v>
      </c>
      <c r="K19" s="104">
        <v>1.5</v>
      </c>
      <c r="L19" s="104"/>
      <c r="M19" s="104">
        <v>1.5</v>
      </c>
      <c r="N19" s="104"/>
      <c r="O19" s="120">
        <v>44046</v>
      </c>
      <c r="P19" s="120">
        <v>44046</v>
      </c>
      <c r="Q19" s="120">
        <v>44046</v>
      </c>
      <c r="R19" s="120">
        <v>44046</v>
      </c>
      <c r="S19" s="105">
        <v>34</v>
      </c>
      <c r="T19" s="105">
        <v>65</v>
      </c>
      <c r="U19" s="105">
        <v>45</v>
      </c>
      <c r="V19" s="105">
        <v>63</v>
      </c>
      <c r="W19" s="105">
        <f t="shared" si="1"/>
        <v>4</v>
      </c>
      <c r="X19" s="105">
        <f t="shared" si="2"/>
        <v>8</v>
      </c>
      <c r="Y19" s="105">
        <f t="shared" si="3"/>
        <v>5</v>
      </c>
      <c r="Z19" s="105">
        <f t="shared" si="4"/>
        <v>7</v>
      </c>
      <c r="AA19" s="102" t="s">
        <v>110</v>
      </c>
      <c r="AB19" s="102" t="s">
        <v>111</v>
      </c>
      <c r="AC19" s="102" t="s">
        <v>112</v>
      </c>
      <c r="AD19" s="102" t="s">
        <v>172</v>
      </c>
      <c r="AE19" s="102" t="s">
        <v>173</v>
      </c>
      <c r="AF19" s="123" t="s">
        <v>110</v>
      </c>
      <c r="AG19" s="123" t="s">
        <v>111</v>
      </c>
      <c r="AH19" s="123" t="s">
        <v>112</v>
      </c>
      <c r="AI19" s="123" t="s">
        <v>172</v>
      </c>
      <c r="AJ19" s="123" t="s">
        <v>173</v>
      </c>
      <c r="AK19" s="102" t="s">
        <v>110</v>
      </c>
      <c r="AL19" s="102" t="s">
        <v>111</v>
      </c>
      <c r="AM19" s="102" t="s">
        <v>112</v>
      </c>
      <c r="AN19" s="102" t="s">
        <v>172</v>
      </c>
      <c r="AO19" s="102" t="s">
        <v>173</v>
      </c>
      <c r="AP19" s="103"/>
      <c r="AQ19" s="103"/>
      <c r="AR19" s="103"/>
      <c r="AS19" s="103"/>
      <c r="AT19" s="103"/>
      <c r="AU19" s="102" t="s">
        <v>110</v>
      </c>
      <c r="AV19" s="102" t="s">
        <v>111</v>
      </c>
      <c r="AW19" s="102" t="s">
        <v>112</v>
      </c>
      <c r="AX19" s="102" t="s">
        <v>172</v>
      </c>
      <c r="AY19" s="102" t="s">
        <v>173</v>
      </c>
      <c r="AZ19" s="103"/>
      <c r="BA19" s="103"/>
      <c r="BB19" s="103"/>
      <c r="BC19" s="103"/>
      <c r="BD19" s="103"/>
    </row>
    <row r="20" spans="1:56" s="59" customFormat="1" ht="71.25" hidden="1" customHeight="1" x14ac:dyDescent="0.2">
      <c r="A20" s="93">
        <v>4</v>
      </c>
      <c r="B20" s="104" t="s">
        <v>188</v>
      </c>
      <c r="C20" s="104"/>
      <c r="D20" s="104">
        <v>4</v>
      </c>
      <c r="E20" s="104"/>
      <c r="F20" s="104">
        <v>4</v>
      </c>
      <c r="G20" s="104"/>
      <c r="H20" s="118" t="s">
        <v>189</v>
      </c>
      <c r="I20" s="104"/>
      <c r="J20" s="104">
        <v>4</v>
      </c>
      <c r="K20" s="104"/>
      <c r="L20" s="104">
        <v>4</v>
      </c>
      <c r="M20" s="104"/>
      <c r="N20" s="118">
        <v>1</v>
      </c>
      <c r="O20" s="120">
        <v>44046</v>
      </c>
      <c r="P20" s="120">
        <v>44046</v>
      </c>
      <c r="Q20" s="120">
        <v>44046</v>
      </c>
      <c r="R20" s="120">
        <v>44046</v>
      </c>
      <c r="S20" s="105">
        <v>34</v>
      </c>
      <c r="T20" s="105">
        <v>65</v>
      </c>
      <c r="U20" s="105">
        <v>45</v>
      </c>
      <c r="V20" s="105">
        <v>63</v>
      </c>
      <c r="W20" s="105">
        <f t="shared" si="1"/>
        <v>4</v>
      </c>
      <c r="X20" s="105">
        <f t="shared" si="2"/>
        <v>8</v>
      </c>
      <c r="Y20" s="105">
        <f t="shared" si="3"/>
        <v>5</v>
      </c>
      <c r="Z20" s="105">
        <f t="shared" si="4"/>
        <v>7</v>
      </c>
      <c r="AF20" s="123" t="s">
        <v>190</v>
      </c>
      <c r="AG20" s="123" t="s">
        <v>191</v>
      </c>
      <c r="AH20" s="123" t="s">
        <v>192</v>
      </c>
      <c r="AI20" s="123" t="s">
        <v>193</v>
      </c>
      <c r="AJ20" s="123" t="s">
        <v>194</v>
      </c>
      <c r="AP20" s="123" t="s">
        <v>190</v>
      </c>
      <c r="AQ20" s="123" t="s">
        <v>191</v>
      </c>
      <c r="AR20" s="123" t="s">
        <v>192</v>
      </c>
      <c r="AS20" s="123" t="s">
        <v>193</v>
      </c>
      <c r="AT20" s="123" t="s">
        <v>194</v>
      </c>
      <c r="AZ20" s="124" t="s">
        <v>125</v>
      </c>
      <c r="BA20" s="124" t="s">
        <v>126</v>
      </c>
      <c r="BB20" s="124" t="s">
        <v>127</v>
      </c>
      <c r="BC20" s="124" t="s">
        <v>195</v>
      </c>
      <c r="BD20" s="124" t="s">
        <v>196</v>
      </c>
    </row>
    <row r="21" spans="1:56" s="110" customFormat="1" x14ac:dyDescent="0.2">
      <c r="A21" s="110">
        <v>6</v>
      </c>
      <c r="B21" s="110">
        <v>6</v>
      </c>
      <c r="C21" s="110">
        <v>6</v>
      </c>
      <c r="D21" s="110">
        <v>6</v>
      </c>
      <c r="E21" s="110">
        <v>6</v>
      </c>
      <c r="F21" s="110">
        <v>6</v>
      </c>
      <c r="G21" s="110">
        <v>6</v>
      </c>
      <c r="H21" s="110">
        <v>6</v>
      </c>
      <c r="I21" s="110">
        <v>6</v>
      </c>
      <c r="J21" s="110">
        <v>6</v>
      </c>
      <c r="K21" s="110">
        <v>6</v>
      </c>
      <c r="L21" s="110">
        <v>6</v>
      </c>
      <c r="M21" s="110">
        <v>6</v>
      </c>
      <c r="N21" s="110">
        <v>6</v>
      </c>
      <c r="O21" s="161">
        <v>6</v>
      </c>
      <c r="P21" s="161">
        <v>6</v>
      </c>
      <c r="Q21" s="161">
        <v>6</v>
      </c>
      <c r="R21" s="161">
        <v>6</v>
      </c>
      <c r="S21" s="110">
        <v>6</v>
      </c>
      <c r="T21" s="110">
        <v>6</v>
      </c>
      <c r="U21" s="110">
        <v>6</v>
      </c>
      <c r="V21" s="110">
        <v>6</v>
      </c>
      <c r="W21" s="110">
        <v>6</v>
      </c>
      <c r="X21" s="110">
        <v>6</v>
      </c>
      <c r="Y21" s="110">
        <v>6</v>
      </c>
      <c r="Z21" s="110">
        <v>6</v>
      </c>
      <c r="AA21" s="110">
        <v>6</v>
      </c>
      <c r="AB21" s="110">
        <v>6</v>
      </c>
      <c r="AD21" s="110">
        <v>6</v>
      </c>
      <c r="AE21" s="110">
        <v>6</v>
      </c>
      <c r="AF21" s="110">
        <v>6</v>
      </c>
      <c r="AG21" s="110">
        <v>6</v>
      </c>
      <c r="AI21" s="110">
        <v>6</v>
      </c>
      <c r="AJ21" s="110">
        <v>6</v>
      </c>
      <c r="AK21" s="110">
        <v>6</v>
      </c>
      <c r="AL21" s="110">
        <v>6</v>
      </c>
      <c r="AN21" s="110">
        <v>6</v>
      </c>
      <c r="AO21" s="110">
        <v>6</v>
      </c>
      <c r="AP21" s="110">
        <v>6</v>
      </c>
      <c r="AQ21" s="110">
        <v>6</v>
      </c>
      <c r="AS21" s="110">
        <v>6</v>
      </c>
      <c r="AT21" s="110">
        <v>6</v>
      </c>
      <c r="AU21" s="110">
        <v>6</v>
      </c>
      <c r="AV21" s="110">
        <v>6</v>
      </c>
      <c r="AX21" s="110">
        <v>6</v>
      </c>
      <c r="AY21" s="110">
        <v>6</v>
      </c>
      <c r="AZ21" s="110">
        <v>6</v>
      </c>
      <c r="BA21" s="110">
        <v>6</v>
      </c>
      <c r="BC21" s="110">
        <v>6</v>
      </c>
      <c r="BD21" s="110">
        <v>6</v>
      </c>
    </row>
    <row r="22" spans="1:56" s="59" customFormat="1" ht="60" customHeight="1" x14ac:dyDescent="0.2">
      <c r="A22" s="93">
        <v>6</v>
      </c>
      <c r="B22" s="104" t="s">
        <v>197</v>
      </c>
      <c r="C22" s="104">
        <v>1.5</v>
      </c>
      <c r="D22" s="104"/>
      <c r="E22" s="104"/>
      <c r="F22" s="104">
        <v>1.5</v>
      </c>
      <c r="G22" s="104"/>
      <c r="H22" s="104"/>
      <c r="I22" s="104">
        <v>1.5</v>
      </c>
      <c r="J22" s="104"/>
      <c r="K22" s="104"/>
      <c r="L22" s="104">
        <v>1.5</v>
      </c>
      <c r="M22" s="104"/>
      <c r="N22" s="104"/>
      <c r="O22" s="93" t="s">
        <v>198</v>
      </c>
      <c r="P22" s="93" t="s">
        <v>198</v>
      </c>
      <c r="Q22" s="93" t="s">
        <v>198</v>
      </c>
      <c r="R22" s="93" t="s">
        <v>198</v>
      </c>
      <c r="S22" s="105">
        <v>52</v>
      </c>
      <c r="T22" s="105">
        <v>67</v>
      </c>
      <c r="U22" s="105">
        <v>48</v>
      </c>
      <c r="V22" s="105">
        <v>59</v>
      </c>
      <c r="W22" s="105">
        <f t="shared" si="1"/>
        <v>6</v>
      </c>
      <c r="X22" s="105">
        <f t="shared" si="2"/>
        <v>8</v>
      </c>
      <c r="Y22" s="105">
        <f t="shared" si="3"/>
        <v>6</v>
      </c>
      <c r="Z22" s="105">
        <f t="shared" si="4"/>
        <v>7</v>
      </c>
      <c r="AA22" s="102" t="s">
        <v>110</v>
      </c>
      <c r="AB22" s="102" t="s">
        <v>111</v>
      </c>
      <c r="AC22" s="102" t="s">
        <v>112</v>
      </c>
      <c r="AD22" s="102" t="s">
        <v>113</v>
      </c>
      <c r="AE22" s="102" t="s">
        <v>136</v>
      </c>
      <c r="AF22" s="103"/>
      <c r="AG22" s="103"/>
      <c r="AH22" s="103"/>
      <c r="AI22" s="103"/>
      <c r="AJ22" s="103"/>
      <c r="AP22" s="123" t="s">
        <v>110</v>
      </c>
      <c r="AQ22" s="123" t="s">
        <v>111</v>
      </c>
      <c r="AR22" s="123" t="s">
        <v>112</v>
      </c>
      <c r="AS22" s="123" t="s">
        <v>113</v>
      </c>
      <c r="AT22" s="123" t="s">
        <v>136</v>
      </c>
      <c r="AZ22" s="103"/>
      <c r="BA22" s="103"/>
      <c r="BB22" s="103"/>
      <c r="BC22" s="103"/>
      <c r="BD22" s="103"/>
    </row>
    <row r="23" spans="1:56" s="59" customFormat="1" ht="64" customHeight="1" x14ac:dyDescent="0.2">
      <c r="A23" s="93">
        <v>6</v>
      </c>
      <c r="B23" s="104" t="s">
        <v>199</v>
      </c>
      <c r="C23" s="104"/>
      <c r="D23" s="104">
        <v>1.5</v>
      </c>
      <c r="E23" s="104">
        <v>1.5</v>
      </c>
      <c r="F23" s="104"/>
      <c r="G23" s="104" t="s">
        <v>200</v>
      </c>
      <c r="H23" s="104"/>
      <c r="I23" s="104"/>
      <c r="J23" s="104">
        <v>1.5</v>
      </c>
      <c r="K23" s="104">
        <v>1.5</v>
      </c>
      <c r="L23" s="104"/>
      <c r="M23" s="104" t="s">
        <v>201</v>
      </c>
      <c r="N23" s="104"/>
      <c r="O23" s="93" t="s">
        <v>198</v>
      </c>
      <c r="P23" s="93" t="s">
        <v>198</v>
      </c>
      <c r="Q23" s="93" t="s">
        <v>198</v>
      </c>
      <c r="R23" s="93" t="s">
        <v>198</v>
      </c>
      <c r="S23" s="105">
        <v>52</v>
      </c>
      <c r="T23" s="105">
        <v>67</v>
      </c>
      <c r="U23" s="105">
        <v>48</v>
      </c>
      <c r="V23" s="105">
        <v>59</v>
      </c>
      <c r="W23" s="105">
        <f t="shared" si="1"/>
        <v>6</v>
      </c>
      <c r="X23" s="105">
        <f t="shared" si="2"/>
        <v>8</v>
      </c>
      <c r="Y23" s="105">
        <f t="shared" si="3"/>
        <v>6</v>
      </c>
      <c r="Z23" s="105">
        <f t="shared" si="4"/>
        <v>7</v>
      </c>
      <c r="AF23" s="123" t="s">
        <v>110</v>
      </c>
      <c r="AG23" s="123" t="s">
        <v>111</v>
      </c>
      <c r="AH23" s="123" t="s">
        <v>112</v>
      </c>
      <c r="AI23" s="123" t="s">
        <v>113</v>
      </c>
      <c r="AJ23" s="123" t="s">
        <v>136</v>
      </c>
      <c r="AK23" s="102" t="s">
        <v>110</v>
      </c>
      <c r="AL23" s="102" t="s">
        <v>111</v>
      </c>
      <c r="AM23" s="102" t="s">
        <v>112</v>
      </c>
      <c r="AN23" s="102" t="s">
        <v>113</v>
      </c>
      <c r="AO23" s="102" t="s">
        <v>136</v>
      </c>
      <c r="AP23" s="103"/>
      <c r="AQ23" s="103"/>
      <c r="AR23" s="103"/>
      <c r="AS23" s="103"/>
      <c r="AT23" s="103"/>
      <c r="AU23" s="102" t="s">
        <v>202</v>
      </c>
      <c r="AV23" s="102" t="s">
        <v>203</v>
      </c>
      <c r="AW23" s="102" t="s">
        <v>204</v>
      </c>
      <c r="AX23" s="102" t="s">
        <v>205</v>
      </c>
      <c r="AY23" s="102" t="s">
        <v>206</v>
      </c>
      <c r="AZ23" s="103"/>
      <c r="BA23" s="103"/>
      <c r="BB23" s="103"/>
      <c r="BC23" s="103"/>
      <c r="BD23" s="103"/>
    </row>
  </sheetData>
  <autoFilter ref="A2:Z23" xr:uid="{F287C459-DF37-4066-8EFE-AF01C48763ED}">
    <filterColumn colId="0">
      <filters>
        <filter val="6"/>
      </filters>
    </filterColumn>
  </autoFilter>
  <mergeCells count="8">
    <mergeCell ref="AZ1:BD1"/>
    <mergeCell ref="AA1:AE1"/>
    <mergeCell ref="A1:B1"/>
    <mergeCell ref="C1:R1"/>
    <mergeCell ref="AF1:AJ1"/>
    <mergeCell ref="AK1:AO1"/>
    <mergeCell ref="AP1:AT1"/>
    <mergeCell ref="AU1:AY1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0BF18-F406-7A4F-B3A1-BE920AC0829C}">
  <sheetPr>
    <tabColor theme="4"/>
  </sheetPr>
  <dimension ref="A1:EA116"/>
  <sheetViews>
    <sheetView topLeftCell="H17" zoomScaleNormal="100" workbookViewId="0">
      <selection activeCell="O30" sqref="O30"/>
    </sheetView>
  </sheetViews>
  <sheetFormatPr baseColWidth="10" defaultColWidth="6.83203125" defaultRowHeight="12" x14ac:dyDescent="0.2"/>
  <cols>
    <col min="1" max="1" width="17.5" style="219" hidden="1" customWidth="1"/>
    <col min="2" max="2" width="8.1640625" style="219" hidden="1" customWidth="1"/>
    <col min="3" max="3" width="31.5" style="219" hidden="1" customWidth="1"/>
    <col min="4" max="5" width="12" style="219" hidden="1" customWidth="1"/>
    <col min="6" max="6" width="12.83203125" style="219" hidden="1" customWidth="1"/>
    <col min="7" max="7" width="8.1640625" style="219" hidden="1" customWidth="1"/>
    <col min="8" max="8" width="18.1640625" style="219" customWidth="1"/>
    <col min="9" max="9" width="10.5" style="219" customWidth="1"/>
    <col min="10" max="15" width="23.5" style="219" customWidth="1"/>
    <col min="16" max="21" width="4" style="219" customWidth="1"/>
    <col min="22" max="25" width="22.5" style="219" customWidth="1"/>
    <col min="26" max="31" width="5.83203125" style="219" customWidth="1"/>
    <col min="32" max="34" width="22.5" style="219" customWidth="1"/>
    <col min="35" max="39" width="6.6640625" style="219" customWidth="1"/>
    <col min="40" max="40" width="12" style="219" customWidth="1"/>
    <col min="41" max="49" width="4.6640625" style="219" customWidth="1"/>
    <col min="50" max="50" width="21" style="219" customWidth="1"/>
    <col min="51" max="52" width="20.5" style="219" customWidth="1"/>
    <col min="53" max="57" width="2.5" style="219" customWidth="1"/>
    <col min="58" max="58" width="22.5" style="219" customWidth="1"/>
    <col min="59" max="64" width="4.83203125" style="219" customWidth="1"/>
    <col min="65" max="65" width="21.1640625" style="219" customWidth="1"/>
    <col min="66" max="70" width="8.33203125" style="219" customWidth="1"/>
    <col min="71" max="72" width="7.83203125" style="219" customWidth="1"/>
    <col min="73" max="73" width="14" style="219" customWidth="1"/>
    <col min="74" max="74" width="24.1640625" style="219" customWidth="1"/>
    <col min="75" max="76" width="13.33203125" style="219" customWidth="1"/>
    <col min="77" max="82" width="7.1640625" style="219" customWidth="1"/>
    <col min="83" max="83" width="10.5" style="219" customWidth="1"/>
    <col min="84" max="84" width="17.1640625" style="219" customWidth="1"/>
    <col min="85" max="92" width="24.1640625" style="219" customWidth="1"/>
    <col min="93" max="93" width="41.83203125" style="235" bestFit="1" customWidth="1"/>
    <col min="94" max="94" width="16" style="219" customWidth="1"/>
    <col min="95" max="95" width="15.5" style="219" customWidth="1"/>
    <col min="96" max="96" width="16.5" style="219" customWidth="1"/>
    <col min="97" max="97" width="15.5" style="219" customWidth="1"/>
    <col min="98" max="98" width="18.1640625" style="219" customWidth="1"/>
    <col min="99" max="99" width="24.5" style="219" customWidth="1"/>
    <col min="100" max="100" width="14.5" style="219" bestFit="1" customWidth="1"/>
    <col min="101" max="109" width="14.5" style="219" customWidth="1"/>
    <col min="110" max="110" width="22.1640625" style="219" customWidth="1"/>
    <col min="111" max="111" width="16.1640625" style="219" customWidth="1"/>
    <col min="112" max="112" width="17.5" style="219" customWidth="1"/>
    <col min="113" max="113" width="19.83203125" style="219" customWidth="1"/>
    <col min="114" max="115" width="14.5" style="219" bestFit="1" customWidth="1"/>
    <col min="116" max="116" width="23.1640625" style="219" customWidth="1"/>
    <col min="117" max="126" width="25.1640625" style="219" customWidth="1"/>
    <col min="127" max="127" width="23.1640625" style="219" customWidth="1"/>
    <col min="128" max="141" width="21.83203125" style="219" customWidth="1"/>
    <col min="142" max="16384" width="6.83203125" style="219"/>
  </cols>
  <sheetData>
    <row r="1" spans="1:131" s="509" customFormat="1" ht="22" customHeight="1" x14ac:dyDescent="0.25">
      <c r="A1" s="955" t="s">
        <v>721</v>
      </c>
      <c r="B1" s="955"/>
      <c r="C1" s="955"/>
      <c r="D1" s="955"/>
      <c r="E1" s="955"/>
      <c r="F1" s="955"/>
      <c r="G1" s="955"/>
      <c r="H1" s="955"/>
      <c r="I1" s="955"/>
      <c r="J1" s="955"/>
      <c r="K1" s="955"/>
      <c r="L1" s="955"/>
      <c r="M1" s="955"/>
      <c r="N1" s="955"/>
      <c r="O1" s="955"/>
      <c r="P1" s="955"/>
      <c r="Q1" s="955"/>
      <c r="R1" s="955"/>
      <c r="S1" s="955"/>
      <c r="T1" s="955"/>
      <c r="U1" s="955"/>
      <c r="V1" s="955"/>
      <c r="W1" s="955"/>
      <c r="X1" s="955"/>
      <c r="Y1" s="955"/>
      <c r="Z1" s="955"/>
      <c r="AA1" s="955"/>
      <c r="AB1" s="955"/>
      <c r="AC1" s="955"/>
      <c r="AD1" s="955"/>
      <c r="AE1" s="955"/>
      <c r="AF1" s="955"/>
      <c r="AG1" s="955"/>
      <c r="AH1" s="955"/>
      <c r="AI1" s="955"/>
      <c r="AJ1" s="955"/>
      <c r="AK1" s="955"/>
      <c r="AL1" s="955"/>
      <c r="AM1" s="955"/>
      <c r="AN1" s="955"/>
      <c r="AO1" s="955"/>
      <c r="AP1" s="955"/>
      <c r="AQ1" s="955"/>
      <c r="AR1" s="955"/>
      <c r="AS1" s="955"/>
      <c r="AT1" s="955"/>
      <c r="AU1" s="955"/>
      <c r="AV1" s="955"/>
      <c r="AW1" s="955"/>
      <c r="AX1" s="955"/>
      <c r="AY1" s="955"/>
      <c r="AZ1" s="955"/>
      <c r="BA1" s="955"/>
      <c r="BB1" s="955"/>
      <c r="BC1" s="955"/>
      <c r="BD1" s="955"/>
      <c r="BE1" s="955"/>
      <c r="BF1" s="955"/>
      <c r="BG1" s="955"/>
      <c r="BH1" s="955"/>
      <c r="BI1" s="955"/>
      <c r="BJ1" s="955"/>
      <c r="BK1" s="955"/>
      <c r="BL1" s="955"/>
      <c r="BM1" s="955"/>
      <c r="BN1" s="955"/>
      <c r="BO1" s="955"/>
      <c r="BP1" s="955"/>
      <c r="BQ1" s="955"/>
      <c r="BR1" s="955"/>
      <c r="BS1" s="955"/>
      <c r="BT1" s="955"/>
      <c r="BU1" s="955"/>
      <c r="BV1" s="955"/>
      <c r="BW1" s="955"/>
      <c r="BX1" s="955"/>
      <c r="BY1" s="955"/>
      <c r="BZ1" s="955"/>
      <c r="CA1" s="955"/>
      <c r="CB1" s="955"/>
      <c r="CC1" s="955"/>
      <c r="CD1" s="955"/>
      <c r="CE1" s="955"/>
      <c r="CF1" s="955"/>
      <c r="CG1" s="955"/>
      <c r="CH1" s="955"/>
      <c r="CI1" s="955"/>
      <c r="CJ1" s="477"/>
      <c r="CK1" s="477"/>
      <c r="CL1" s="477"/>
      <c r="CM1" s="477"/>
      <c r="CN1" s="477"/>
      <c r="CO1" s="477"/>
      <c r="CP1" s="477"/>
      <c r="CQ1" s="477"/>
      <c r="CR1" s="477"/>
      <c r="CS1" s="477"/>
      <c r="CT1" s="477"/>
      <c r="CU1" s="477"/>
      <c r="CV1" s="477"/>
      <c r="CW1" s="477"/>
      <c r="CX1" s="477"/>
      <c r="CY1" s="477"/>
      <c r="CZ1" s="477"/>
      <c r="DA1" s="477"/>
      <c r="DB1" s="477"/>
      <c r="DC1" s="477"/>
      <c r="DD1" s="477"/>
      <c r="DE1" s="477"/>
      <c r="DF1" s="477"/>
      <c r="DG1" s="477"/>
      <c r="DH1" s="477"/>
      <c r="DI1" s="477"/>
      <c r="DJ1" s="477"/>
      <c r="DK1" s="477"/>
      <c r="DL1" s="477"/>
      <c r="DM1" s="477"/>
      <c r="DN1" s="477"/>
      <c r="DO1" s="477"/>
      <c r="DP1" s="477"/>
      <c r="DQ1" s="477"/>
      <c r="DR1" s="477"/>
      <c r="DS1" s="477"/>
      <c r="DT1" s="477"/>
      <c r="DU1" s="477"/>
      <c r="DV1" s="477"/>
      <c r="DW1" s="477"/>
    </row>
    <row r="2" spans="1:131" s="509" customFormat="1" ht="27" customHeight="1" thickBot="1" x14ac:dyDescent="0.3">
      <c r="A2" s="162"/>
      <c r="B2" s="203" t="s">
        <v>674</v>
      </c>
      <c r="C2" s="203" t="s">
        <v>675</v>
      </c>
      <c r="D2" s="203">
        <v>207</v>
      </c>
      <c r="E2" s="203" t="s">
        <v>722</v>
      </c>
      <c r="F2" s="203" t="s">
        <v>723</v>
      </c>
      <c r="G2" s="203">
        <v>203</v>
      </c>
      <c r="H2" s="682" t="s">
        <v>724</v>
      </c>
      <c r="I2" s="683"/>
      <c r="J2" s="478" t="s">
        <v>626</v>
      </c>
      <c r="K2" s="478" t="s">
        <v>630</v>
      </c>
      <c r="L2" s="478">
        <v>204</v>
      </c>
      <c r="M2" s="478" t="s">
        <v>628</v>
      </c>
      <c r="N2" s="478" t="s">
        <v>629</v>
      </c>
      <c r="O2" s="478">
        <v>202</v>
      </c>
      <c r="P2" s="203" t="s">
        <v>675</v>
      </c>
      <c r="Q2" s="203">
        <v>207</v>
      </c>
      <c r="R2" s="203" t="s">
        <v>722</v>
      </c>
      <c r="S2" s="203" t="s">
        <v>723</v>
      </c>
      <c r="T2" s="203"/>
      <c r="U2" s="203"/>
      <c r="V2" s="247" t="s">
        <v>724</v>
      </c>
      <c r="W2" s="258" t="s">
        <v>725</v>
      </c>
      <c r="X2" s="258" t="s">
        <v>726</v>
      </c>
      <c r="Y2" s="258">
        <v>204</v>
      </c>
      <c r="Z2" s="258" t="s">
        <v>627</v>
      </c>
      <c r="AA2" s="252"/>
      <c r="AB2" s="252" t="s">
        <v>679</v>
      </c>
      <c r="AC2" s="258" t="s">
        <v>680</v>
      </c>
      <c r="AD2" s="253">
        <v>301</v>
      </c>
      <c r="AE2" s="203">
        <v>203</v>
      </c>
      <c r="AF2" s="203"/>
      <c r="AG2" s="203" t="s">
        <v>674</v>
      </c>
      <c r="AH2" s="203">
        <v>202</v>
      </c>
      <c r="AI2" s="203">
        <v>207</v>
      </c>
      <c r="AJ2" s="203" t="s">
        <v>722</v>
      </c>
      <c r="AK2" s="203" t="s">
        <v>723</v>
      </c>
      <c r="AL2" s="203">
        <v>203</v>
      </c>
      <c r="AM2" s="203"/>
      <c r="AN2" s="203"/>
      <c r="AO2" s="203"/>
      <c r="AP2" s="203"/>
      <c r="AQ2" s="203"/>
      <c r="AR2" s="203"/>
      <c r="AS2" s="203"/>
      <c r="AT2" s="203"/>
      <c r="AU2" s="203"/>
      <c r="AV2" s="203"/>
      <c r="AW2" s="203">
        <v>207</v>
      </c>
      <c r="AX2" s="203"/>
      <c r="AY2" s="203" t="s">
        <v>674</v>
      </c>
      <c r="AZ2" s="203">
        <v>202</v>
      </c>
      <c r="BA2" s="203">
        <v>207</v>
      </c>
      <c r="BB2" s="203" t="s">
        <v>722</v>
      </c>
      <c r="BC2" s="203">
        <v>102</v>
      </c>
      <c r="BD2" s="203">
        <v>104</v>
      </c>
      <c r="BE2" s="203"/>
      <c r="BF2" s="203">
        <v>203</v>
      </c>
      <c r="BG2" s="203" t="s">
        <v>674</v>
      </c>
      <c r="BH2" s="203" t="s">
        <v>675</v>
      </c>
      <c r="BI2" s="203">
        <v>207</v>
      </c>
      <c r="BJ2" s="203" t="s">
        <v>722</v>
      </c>
      <c r="BK2" s="203" t="s">
        <v>723</v>
      </c>
      <c r="BL2" s="203">
        <v>203</v>
      </c>
      <c r="BM2" s="203"/>
      <c r="BN2" s="203" t="s">
        <v>674</v>
      </c>
      <c r="BO2" s="203" t="s">
        <v>675</v>
      </c>
      <c r="BP2" s="203">
        <v>207</v>
      </c>
      <c r="BQ2" s="203" t="s">
        <v>727</v>
      </c>
      <c r="BR2" s="203" t="s">
        <v>728</v>
      </c>
      <c r="BS2" s="203"/>
      <c r="BT2" s="203">
        <v>204</v>
      </c>
      <c r="BU2" s="203"/>
      <c r="BV2" s="203"/>
      <c r="BW2" s="203"/>
      <c r="BX2" s="539"/>
      <c r="BY2" s="203" t="s">
        <v>674</v>
      </c>
      <c r="BZ2" s="203" t="s">
        <v>675</v>
      </c>
      <c r="CA2" s="203">
        <v>207</v>
      </c>
      <c r="CB2" s="203" t="s">
        <v>727</v>
      </c>
      <c r="CC2" s="203" t="s">
        <v>728</v>
      </c>
      <c r="CD2" s="203">
        <v>204</v>
      </c>
      <c r="CE2" s="162"/>
      <c r="CF2" s="162"/>
      <c r="CG2" s="162"/>
      <c r="CH2" s="162"/>
      <c r="CI2" s="162"/>
      <c r="CJ2" s="464"/>
      <c r="CK2" s="464"/>
      <c r="CL2" s="464"/>
      <c r="CM2" s="464"/>
      <c r="CN2" s="464"/>
      <c r="CO2" s="512"/>
      <c r="CP2" s="464"/>
      <c r="CQ2" s="464"/>
      <c r="CR2" s="464"/>
      <c r="CS2" s="464"/>
      <c r="CT2" s="464"/>
      <c r="CU2" s="464"/>
      <c r="CV2" s="464"/>
      <c r="CW2" s="464"/>
      <c r="CX2" s="464"/>
      <c r="CY2" s="464"/>
      <c r="CZ2" s="464"/>
      <c r="DA2" s="464"/>
      <c r="DB2" s="464"/>
      <c r="DC2" s="464"/>
      <c r="DD2" s="464"/>
      <c r="DE2" s="464"/>
      <c r="DF2" s="464"/>
      <c r="DG2" s="464"/>
      <c r="DH2" s="464"/>
      <c r="DI2" s="464"/>
      <c r="DJ2" s="464"/>
      <c r="DK2" s="464"/>
      <c r="DL2" s="464"/>
      <c r="DM2" s="464"/>
      <c r="DN2" s="464"/>
      <c r="DO2" s="464"/>
      <c r="DP2" s="464"/>
      <c r="DQ2" s="464"/>
      <c r="DR2" s="464"/>
      <c r="DS2" s="464"/>
      <c r="DT2" s="464"/>
      <c r="DU2" s="464"/>
      <c r="DV2" s="464"/>
      <c r="DW2" s="464"/>
    </row>
    <row r="3" spans="1:131" ht="28" customHeight="1" x14ac:dyDescent="0.25">
      <c r="A3" s="271"/>
      <c r="B3" s="1009" t="s">
        <v>729</v>
      </c>
      <c r="C3" s="1010"/>
      <c r="D3" s="1010"/>
      <c r="E3" s="1010"/>
      <c r="F3" s="1010"/>
      <c r="G3" s="893"/>
      <c r="H3" s="1010" t="s">
        <v>729</v>
      </c>
      <c r="I3" s="1010"/>
      <c r="J3" s="1010"/>
      <c r="K3" s="1010"/>
      <c r="L3" s="1010"/>
      <c r="M3" s="1049"/>
      <c r="N3" s="680" t="s">
        <v>730</v>
      </c>
      <c r="O3" s="1009" t="s">
        <v>731</v>
      </c>
      <c r="P3" s="1010"/>
      <c r="Q3" s="1010"/>
      <c r="R3" s="1010"/>
      <c r="S3" s="1010"/>
      <c r="T3" s="1010"/>
      <c r="U3" s="1010"/>
      <c r="V3" s="1010"/>
      <c r="W3" s="1010"/>
      <c r="X3" s="1010"/>
      <c r="Y3" s="1010"/>
      <c r="Z3" s="1010"/>
      <c r="AA3" s="1010"/>
      <c r="AB3" s="1010"/>
      <c r="AC3" s="1010"/>
      <c r="AD3" s="1010"/>
      <c r="AE3" s="1049"/>
      <c r="AF3" s="460" t="s">
        <v>732</v>
      </c>
      <c r="AG3" s="1017" t="s">
        <v>733</v>
      </c>
      <c r="AH3" s="1018"/>
      <c r="AI3" s="1018"/>
      <c r="AJ3" s="1018"/>
      <c r="AK3" s="1018"/>
      <c r="AL3" s="1018"/>
      <c r="AM3" s="1018"/>
      <c r="AN3" s="1017" t="s">
        <v>733</v>
      </c>
      <c r="AO3" s="1018"/>
      <c r="AP3" s="1018"/>
      <c r="AQ3" s="1018"/>
      <c r="AR3" s="1018"/>
      <c r="AS3" s="1018"/>
      <c r="AT3" s="1018"/>
      <c r="AU3" s="1018"/>
      <c r="AV3" s="1018"/>
      <c r="AW3" s="1021"/>
      <c r="AX3" s="460" t="s">
        <v>734</v>
      </c>
      <c r="AY3" s="1017" t="s">
        <v>735</v>
      </c>
      <c r="AZ3" s="1018"/>
      <c r="BA3" s="1018"/>
      <c r="BB3" s="1018"/>
      <c r="BC3" s="1018"/>
      <c r="BD3" s="1018"/>
      <c r="BE3" s="1018"/>
      <c r="BF3" s="460" t="s">
        <v>736</v>
      </c>
      <c r="BG3" s="1017" t="s">
        <v>737</v>
      </c>
      <c r="BH3" s="1018"/>
      <c r="BI3" s="1018"/>
      <c r="BJ3" s="1018"/>
      <c r="BK3" s="1018"/>
      <c r="BL3" s="1021"/>
      <c r="BM3" s="460" t="s">
        <v>738</v>
      </c>
      <c r="BN3" s="1050" t="s">
        <v>739</v>
      </c>
      <c r="BO3" s="1050"/>
      <c r="BP3" s="1050"/>
      <c r="BQ3" s="1050"/>
      <c r="BR3" s="1050"/>
      <c r="BS3" s="1050"/>
      <c r="BT3" s="1051"/>
      <c r="BU3" s="903"/>
      <c r="BV3" s="720"/>
      <c r="BW3" s="903"/>
      <c r="BX3" s="540" t="s">
        <v>740</v>
      </c>
      <c r="BY3" s="1052" t="s">
        <v>741</v>
      </c>
      <c r="BZ3" s="1053"/>
      <c r="CA3" s="1053"/>
      <c r="CB3" s="1053"/>
      <c r="CC3" s="1053"/>
      <c r="CD3" s="1053"/>
      <c r="CE3" s="274"/>
      <c r="CF3" s="274"/>
      <c r="CG3" s="274"/>
      <c r="CH3" s="274"/>
      <c r="CI3" s="274"/>
      <c r="CJ3" s="465"/>
      <c r="CK3" s="465"/>
      <c r="CL3" s="465"/>
      <c r="CM3" s="465"/>
      <c r="CN3" s="465"/>
      <c r="CO3" s="513"/>
      <c r="CP3" s="465"/>
      <c r="CQ3" s="465"/>
      <c r="CR3" s="465"/>
      <c r="CS3" s="465"/>
      <c r="CT3" s="465"/>
      <c r="CU3" s="465"/>
      <c r="CV3" s="465"/>
      <c r="CW3" s="465"/>
      <c r="CX3" s="465"/>
      <c r="CY3" s="465"/>
      <c r="CZ3" s="465"/>
      <c r="DA3" s="465"/>
      <c r="DB3" s="465"/>
      <c r="DC3" s="465"/>
      <c r="DD3" s="465"/>
      <c r="DE3" s="465"/>
      <c r="DF3" s="537"/>
      <c r="DG3" s="465"/>
      <c r="DH3" s="465"/>
      <c r="DI3" s="465"/>
      <c r="DJ3" s="465"/>
      <c r="DK3" s="465"/>
      <c r="DL3" s="465"/>
      <c r="DM3" s="465"/>
      <c r="DN3" s="465"/>
      <c r="DO3" s="465"/>
      <c r="DP3" s="465"/>
      <c r="DQ3" s="465"/>
      <c r="DR3" s="465"/>
      <c r="DS3" s="465"/>
      <c r="DT3" s="465"/>
      <c r="DU3" s="465"/>
      <c r="DV3" s="465"/>
      <c r="DW3" s="537"/>
    </row>
    <row r="4" spans="1:131" ht="28" customHeight="1" x14ac:dyDescent="0.25">
      <c r="A4" s="318">
        <v>0.3125</v>
      </c>
      <c r="B4" s="294"/>
      <c r="C4" s="300"/>
      <c r="D4" s="300"/>
      <c r="E4" s="300"/>
      <c r="F4" s="300"/>
      <c r="G4" s="300"/>
      <c r="H4" s="318">
        <v>0.3125</v>
      </c>
      <c r="I4" s="784" t="s">
        <v>742</v>
      </c>
      <c r="J4" s="771"/>
      <c r="K4" s="771" t="s">
        <v>743</v>
      </c>
      <c r="L4" s="771"/>
      <c r="M4" s="771"/>
      <c r="N4" s="771"/>
      <c r="O4" s="815"/>
      <c r="P4" s="300"/>
      <c r="Q4" s="300"/>
      <c r="R4" s="300"/>
      <c r="S4" s="300"/>
      <c r="T4" s="300"/>
      <c r="U4" s="300"/>
      <c r="V4" s="824">
        <v>0.3125</v>
      </c>
      <c r="W4" s="771" t="s">
        <v>744</v>
      </c>
      <c r="X4" s="772"/>
      <c r="Y4" s="825"/>
      <c r="Z4" s="300"/>
      <c r="AA4" s="299"/>
      <c r="AB4" s="299"/>
      <c r="AC4" s="299"/>
      <c r="AD4" s="299"/>
      <c r="AE4" s="300"/>
      <c r="AF4" s="293"/>
      <c r="AG4" s="770"/>
      <c r="AH4" s="772"/>
      <c r="AI4" s="771" t="s">
        <v>744</v>
      </c>
      <c r="AJ4" s="834"/>
      <c r="AK4" s="783"/>
      <c r="AL4" s="783"/>
      <c r="AM4" s="773"/>
      <c r="AN4" s="318">
        <v>0.3125</v>
      </c>
      <c r="AO4" s="300"/>
      <c r="AP4" s="318"/>
      <c r="AQ4" s="300"/>
      <c r="AR4" s="300"/>
      <c r="AS4" s="300"/>
      <c r="AT4" s="300"/>
      <c r="AU4" s="300"/>
      <c r="AV4" s="300"/>
      <c r="AW4" s="292"/>
      <c r="AX4" s="293"/>
      <c r="AY4" s="300" t="s">
        <v>745</v>
      </c>
      <c r="AZ4" s="318"/>
      <c r="BA4" s="327"/>
      <c r="BB4" s="327"/>
      <c r="BC4" s="327"/>
      <c r="BD4" s="327"/>
      <c r="BE4" s="292"/>
      <c r="BF4" s="530"/>
      <c r="BG4" s="303"/>
      <c r="BH4" s="327"/>
      <c r="BI4" s="327"/>
      <c r="BJ4" s="296"/>
      <c r="BK4" s="296"/>
      <c r="BL4" s="328"/>
      <c r="BM4" s="530"/>
      <c r="BN4" s="584"/>
      <c r="BO4" s="584"/>
      <c r="BP4" s="584"/>
      <c r="BQ4" s="584"/>
      <c r="BR4" s="584"/>
      <c r="BS4" s="584"/>
      <c r="BT4" s="678"/>
      <c r="BU4" s="527">
        <v>0.3125</v>
      </c>
      <c r="BV4" s="403"/>
      <c r="BW4" s="529"/>
      <c r="BX4" s="722"/>
      <c r="BY4" s="292"/>
      <c r="BZ4" s="292"/>
      <c r="CA4" s="292"/>
      <c r="CB4" s="292"/>
      <c r="CC4" s="266"/>
      <c r="CD4" s="266"/>
      <c r="CE4" s="625"/>
      <c r="CF4" s="292"/>
      <c r="CG4" s="292"/>
      <c r="CH4" s="292"/>
      <c r="CI4" s="292"/>
      <c r="CJ4" s="464"/>
      <c r="CK4" s="464"/>
      <c r="CL4" s="464"/>
      <c r="CM4" s="464"/>
      <c r="CN4" s="464"/>
      <c r="CO4" s="468"/>
      <c r="CP4" s="511"/>
      <c r="CQ4" s="511"/>
      <c r="CR4" s="511"/>
      <c r="CS4" s="471"/>
      <c r="CT4" s="471"/>
      <c r="CU4" s="511"/>
      <c r="CV4" s="511"/>
      <c r="CW4" s="511"/>
      <c r="CX4" s="511"/>
      <c r="CY4" s="511"/>
      <c r="CZ4" s="511"/>
      <c r="DA4" s="511"/>
      <c r="DB4" s="511"/>
      <c r="DC4" s="511"/>
      <c r="DD4" s="511"/>
      <c r="DE4" s="511"/>
      <c r="DF4" s="464"/>
      <c r="DG4" s="464"/>
      <c r="DH4" s="464"/>
      <c r="DI4" s="464"/>
      <c r="DJ4" s="471"/>
      <c r="DK4" s="471"/>
      <c r="DL4" s="511"/>
      <c r="DM4" s="511"/>
      <c r="DN4" s="511"/>
      <c r="DO4" s="511"/>
      <c r="DP4" s="511"/>
      <c r="DQ4" s="511"/>
      <c r="DR4" s="511"/>
      <c r="DS4" s="511"/>
      <c r="DT4" s="511"/>
      <c r="DU4" s="511"/>
      <c r="DV4" s="511"/>
      <c r="DW4" s="464"/>
      <c r="DX4" s="907"/>
      <c r="DY4" s="907"/>
      <c r="DZ4" s="907"/>
      <c r="EA4" s="907"/>
    </row>
    <row r="5" spans="1:131" ht="28" customHeight="1" x14ac:dyDescent="0.25">
      <c r="A5" s="323">
        <v>0.32291666666666669</v>
      </c>
      <c r="B5" s="303"/>
      <c r="C5" s="301"/>
      <c r="D5" s="300"/>
      <c r="E5" s="300"/>
      <c r="F5" s="300"/>
      <c r="G5" s="300"/>
      <c r="H5" s="323">
        <v>0.32291666666666669</v>
      </c>
      <c r="I5" s="774"/>
      <c r="J5" s="384"/>
      <c r="K5" s="384"/>
      <c r="L5" s="384"/>
      <c r="M5" s="746">
        <v>0.3125</v>
      </c>
      <c r="N5" s="746">
        <v>0.31944444444444448</v>
      </c>
      <c r="O5" s="816">
        <v>0.3263888888888889</v>
      </c>
      <c r="P5" s="327"/>
      <c r="Q5" s="327"/>
      <c r="R5" s="327"/>
      <c r="S5" s="327"/>
      <c r="T5" s="327"/>
      <c r="U5" s="327"/>
      <c r="V5" s="826">
        <v>0.32291666666666669</v>
      </c>
      <c r="W5" s="297"/>
      <c r="X5" s="297"/>
      <c r="Y5" s="827"/>
      <c r="Z5" s="330"/>
      <c r="AA5" s="324"/>
      <c r="AB5" s="325"/>
      <c r="AC5" s="325"/>
      <c r="AD5" s="325"/>
      <c r="AE5" s="319"/>
      <c r="AF5" s="294"/>
      <c r="AG5" s="774"/>
      <c r="AH5" s="297"/>
      <c r="AI5" s="324"/>
      <c r="AJ5" s="578"/>
      <c r="AK5" s="578"/>
      <c r="AL5" s="578"/>
      <c r="AM5" s="835"/>
      <c r="AN5" s="297">
        <v>0.32291666666666669</v>
      </c>
      <c r="AO5" s="318"/>
      <c r="AP5" s="577"/>
      <c r="AQ5" s="578"/>
      <c r="AR5" s="578"/>
      <c r="AS5" s="578"/>
      <c r="AT5" s="578"/>
      <c r="AU5" s="578"/>
      <c r="AV5" s="578"/>
      <c r="AW5" s="292"/>
      <c r="AX5" s="294"/>
      <c r="AY5" s="435">
        <v>0.33333333333333331</v>
      </c>
      <c r="AZ5" s="435">
        <v>0.33680555555555558</v>
      </c>
      <c r="BA5" s="327"/>
      <c r="BB5" s="327"/>
      <c r="BC5" s="327"/>
      <c r="BD5" s="327"/>
      <c r="BE5" s="292"/>
      <c r="BF5" s="530"/>
      <c r="BG5" s="294"/>
      <c r="BH5" s="299"/>
      <c r="BI5" s="299"/>
      <c r="BJ5" s="299"/>
      <c r="BK5" s="299"/>
      <c r="BL5" s="319"/>
      <c r="BM5" s="530"/>
      <c r="BN5" s="584"/>
      <c r="BO5" s="584"/>
      <c r="BP5" s="584"/>
      <c r="BQ5" s="584"/>
      <c r="BR5" s="584"/>
      <c r="BS5" s="584"/>
      <c r="BT5" s="300"/>
      <c r="BU5" s="323">
        <v>0.32291666666666669</v>
      </c>
      <c r="BV5" s="327"/>
      <c r="BW5" s="319"/>
      <c r="BX5" s="722"/>
      <c r="BY5" s="292"/>
      <c r="BZ5" s="292"/>
      <c r="CA5" s="292"/>
      <c r="CB5" s="292"/>
      <c r="CC5" s="266"/>
      <c r="CD5" s="266"/>
      <c r="CE5" s="625"/>
      <c r="CF5" s="292"/>
      <c r="CG5" s="292"/>
      <c r="CH5" s="292"/>
      <c r="CI5" s="292"/>
      <c r="CJ5" s="464"/>
      <c r="CK5" s="464"/>
      <c r="CL5" s="464"/>
      <c r="CM5" s="464"/>
      <c r="CN5" s="464"/>
      <c r="CO5" s="468"/>
      <c r="CP5" s="511"/>
      <c r="CQ5" s="511"/>
      <c r="CR5" s="511"/>
      <c r="CS5" s="471"/>
      <c r="CT5" s="471"/>
      <c r="CU5" s="470"/>
      <c r="CV5" s="470"/>
      <c r="CW5" s="470"/>
      <c r="CX5" s="470"/>
      <c r="CY5" s="470"/>
      <c r="CZ5" s="470"/>
      <c r="DA5" s="470"/>
      <c r="DB5" s="470"/>
      <c r="DC5" s="470"/>
      <c r="DD5" s="470"/>
      <c r="DE5" s="470"/>
      <c r="DF5" s="464"/>
      <c r="DG5" s="464"/>
      <c r="DH5" s="464"/>
      <c r="DI5" s="464"/>
      <c r="DJ5" s="471"/>
      <c r="DK5" s="471"/>
      <c r="DL5" s="470"/>
      <c r="DM5" s="470"/>
      <c r="DN5" s="470"/>
      <c r="DO5" s="470"/>
      <c r="DP5" s="470"/>
      <c r="DQ5" s="470"/>
      <c r="DR5" s="470"/>
      <c r="DS5" s="470"/>
      <c r="DT5" s="470"/>
      <c r="DU5" s="470"/>
      <c r="DV5" s="470"/>
      <c r="DW5" s="464"/>
      <c r="DX5" s="470"/>
      <c r="DY5" s="470"/>
      <c r="DZ5" s="470"/>
      <c r="EA5" s="470"/>
    </row>
    <row r="6" spans="1:131" ht="28" customHeight="1" x14ac:dyDescent="0.25">
      <c r="A6" s="323">
        <v>0.33333333333333331</v>
      </c>
      <c r="B6" s="300"/>
      <c r="C6" s="300"/>
      <c r="D6" s="300"/>
      <c r="E6" s="300"/>
      <c r="F6" s="300"/>
      <c r="G6" s="300"/>
      <c r="H6" s="323">
        <v>0.33333333333333331</v>
      </c>
      <c r="I6" s="817"/>
      <c r="J6" s="384"/>
      <c r="K6" s="384"/>
      <c r="L6" s="384"/>
      <c r="M6" s="1068" t="s">
        <v>746</v>
      </c>
      <c r="N6" s="1068" t="s">
        <v>747</v>
      </c>
      <c r="O6" s="1068" t="s">
        <v>748</v>
      </c>
      <c r="P6" s="327"/>
      <c r="Q6" s="327"/>
      <c r="R6" s="327"/>
      <c r="S6" s="327"/>
      <c r="T6" s="327"/>
      <c r="U6" s="327"/>
      <c r="V6" s="826">
        <v>0.33333333333333331</v>
      </c>
      <c r="W6" s="1076" t="s">
        <v>749</v>
      </c>
      <c r="X6" s="1076" t="s">
        <v>750</v>
      </c>
      <c r="Y6" s="1076" t="s">
        <v>751</v>
      </c>
      <c r="Z6" s="554"/>
      <c r="AA6" s="312"/>
      <c r="AB6" s="308"/>
      <c r="AC6" s="308"/>
      <c r="AD6" s="308"/>
      <c r="AE6" s="300"/>
      <c r="AF6" s="294"/>
      <c r="AG6" s="786">
        <v>0.33333333333333331</v>
      </c>
      <c r="AH6" s="429">
        <v>0.33680555555555558</v>
      </c>
      <c r="AI6" s="756"/>
      <c r="AJ6" s="579"/>
      <c r="AK6" s="558"/>
      <c r="AL6" s="558"/>
      <c r="AM6" s="836"/>
      <c r="AN6" s="297">
        <v>0.33333333333333331</v>
      </c>
      <c r="AO6" s="313"/>
      <c r="AP6" s="558"/>
      <c r="AQ6" s="558"/>
      <c r="AR6" s="558"/>
      <c r="AS6" s="579"/>
      <c r="AT6" s="558"/>
      <c r="AU6" s="558"/>
      <c r="AV6" s="558"/>
      <c r="AW6" s="534"/>
      <c r="AX6" s="294"/>
      <c r="AY6" s="1071"/>
      <c r="AZ6" s="1071"/>
      <c r="BA6" s="327"/>
      <c r="BB6" s="327"/>
      <c r="BC6" s="327"/>
      <c r="BD6" s="327"/>
      <c r="BE6" s="292"/>
      <c r="BF6" s="724"/>
      <c r="BG6" s="725"/>
      <c r="BH6" s="726"/>
      <c r="BI6" s="726"/>
      <c r="BJ6" s="726"/>
      <c r="BK6" s="726"/>
      <c r="BL6" s="727"/>
      <c r="BM6" s="724"/>
      <c r="BN6" s="584"/>
      <c r="BO6" s="584"/>
      <c r="BP6" s="584"/>
      <c r="BQ6" s="584"/>
      <c r="BR6" s="584"/>
      <c r="BS6" s="584"/>
      <c r="BT6" s="300"/>
      <c r="BU6" s="323">
        <v>0.33333333333333331</v>
      </c>
      <c r="BV6" s="1092" t="s">
        <v>752</v>
      </c>
      <c r="BW6" s="319"/>
      <c r="BX6" s="723"/>
      <c r="BY6" s="292"/>
      <c r="BZ6" s="292"/>
      <c r="CA6" s="292"/>
      <c r="CB6" s="292"/>
      <c r="CC6" s="266"/>
      <c r="CD6" s="266"/>
      <c r="CE6" s="625"/>
      <c r="CF6" s="292"/>
      <c r="CG6" s="292"/>
      <c r="CH6" s="292"/>
      <c r="CI6" s="292"/>
      <c r="CJ6" s="464"/>
      <c r="CK6" s="464"/>
      <c r="CL6" s="464"/>
      <c r="CM6" s="464"/>
      <c r="CN6" s="464"/>
      <c r="CO6" s="468"/>
      <c r="CP6" s="511"/>
      <c r="CQ6" s="511"/>
      <c r="CR6" s="511"/>
      <c r="CS6" s="471"/>
      <c r="CT6" s="471"/>
      <c r="CU6" s="471"/>
      <c r="CV6" s="471"/>
      <c r="CW6" s="264"/>
      <c r="CX6" s="264"/>
      <c r="CY6" s="264"/>
      <c r="CZ6" s="264"/>
      <c r="DA6" s="264"/>
      <c r="DB6" s="264"/>
      <c r="DC6" s="264"/>
      <c r="DD6" s="264"/>
      <c r="DE6" s="264"/>
      <c r="DF6" s="464"/>
      <c r="DG6" s="464"/>
      <c r="DH6" s="464"/>
      <c r="DI6" s="464"/>
      <c r="DJ6" s="471"/>
      <c r="DK6" s="471"/>
      <c r="DL6" s="471"/>
      <c r="DM6" s="471"/>
      <c r="DN6" s="264"/>
      <c r="DO6" s="264"/>
      <c r="DP6" s="264"/>
      <c r="DQ6" s="264"/>
      <c r="DR6" s="264"/>
      <c r="DS6" s="264"/>
      <c r="DT6" s="264"/>
      <c r="DU6" s="264"/>
      <c r="DV6" s="264"/>
      <c r="DW6" s="464"/>
      <c r="DX6" s="264"/>
      <c r="DY6" s="264"/>
      <c r="DZ6" s="264"/>
      <c r="EA6" s="264"/>
    </row>
    <row r="7" spans="1:131" ht="28" customHeight="1" x14ac:dyDescent="0.25">
      <c r="A7" s="323">
        <v>0.34375</v>
      </c>
      <c r="B7" s="300"/>
      <c r="C7" s="300"/>
      <c r="D7" s="300"/>
      <c r="E7" s="301">
        <v>0.33680555555555558</v>
      </c>
      <c r="F7" s="301">
        <v>0.34375</v>
      </c>
      <c r="G7" s="436">
        <v>0.35069444444444442</v>
      </c>
      <c r="H7" s="323">
        <v>0.34375</v>
      </c>
      <c r="I7" s="817"/>
      <c r="J7" s="384"/>
      <c r="K7" s="384"/>
      <c r="L7" s="384"/>
      <c r="M7" s="1069"/>
      <c r="N7" s="1069"/>
      <c r="O7" s="1069"/>
      <c r="P7" s="327"/>
      <c r="Q7" s="327"/>
      <c r="R7" s="327"/>
      <c r="S7" s="327"/>
      <c r="T7" s="327"/>
      <c r="U7" s="327"/>
      <c r="V7" s="826">
        <v>0.34375</v>
      </c>
      <c r="W7" s="1077"/>
      <c r="X7" s="1077"/>
      <c r="Y7" s="1077"/>
      <c r="Z7" s="554"/>
      <c r="AA7" s="302"/>
      <c r="AB7" s="329"/>
      <c r="AC7" s="329"/>
      <c r="AD7" s="329"/>
      <c r="AE7" s="300"/>
      <c r="AF7" s="294"/>
      <c r="AG7" s="1073" t="s">
        <v>753</v>
      </c>
      <c r="AH7" s="1084" t="s">
        <v>754</v>
      </c>
      <c r="AI7" s="308"/>
      <c r="AJ7" s="580"/>
      <c r="AK7" s="569"/>
      <c r="AL7" s="569"/>
      <c r="AM7" s="787"/>
      <c r="AN7" s="297">
        <v>0.34375</v>
      </c>
      <c r="AO7" s="313"/>
      <c r="AP7" s="315"/>
      <c r="AQ7" s="315"/>
      <c r="AR7" s="315"/>
      <c r="AS7" s="580"/>
      <c r="AT7" s="569"/>
      <c r="AU7" s="569"/>
      <c r="AV7" s="569"/>
      <c r="AW7" s="534"/>
      <c r="AX7" s="294"/>
      <c r="AY7" s="1071"/>
      <c r="AZ7" s="1071"/>
      <c r="BA7" s="327"/>
      <c r="BB7" s="327"/>
      <c r="BC7" s="327"/>
      <c r="BD7" s="327"/>
      <c r="BE7" s="292"/>
      <c r="BF7" s="724"/>
      <c r="BG7" s="725"/>
      <c r="BH7" s="726"/>
      <c r="BI7" s="726"/>
      <c r="BJ7" s="726"/>
      <c r="BK7" s="726"/>
      <c r="BL7" s="727"/>
      <c r="BM7" s="724"/>
      <c r="BN7" s="584"/>
      <c r="BO7" s="584"/>
      <c r="BP7" s="584"/>
      <c r="BQ7" s="584"/>
      <c r="BR7" s="584"/>
      <c r="BS7" s="584"/>
      <c r="BT7" s="300"/>
      <c r="BU7" s="323">
        <v>0.34375</v>
      </c>
      <c r="BV7" s="1093"/>
      <c r="BW7" s="319"/>
      <c r="BX7" s="723"/>
      <c r="BY7" s="292"/>
      <c r="BZ7" s="292"/>
      <c r="CA7" s="292"/>
      <c r="CB7" s="292"/>
      <c r="CC7" s="684"/>
      <c r="CD7" s="684"/>
      <c r="CE7" s="625"/>
      <c r="CF7" s="292"/>
      <c r="CG7" s="292"/>
      <c r="CH7" s="292"/>
      <c r="CI7" s="292"/>
      <c r="CJ7" s="470"/>
      <c r="CK7" s="470"/>
      <c r="CL7" s="470"/>
      <c r="CM7" s="470"/>
      <c r="CN7" s="470"/>
      <c r="CO7" s="468"/>
      <c r="CP7" s="519"/>
      <c r="CQ7" s="511"/>
      <c r="CR7" s="511"/>
      <c r="CS7" s="471"/>
      <c r="CT7" s="471"/>
      <c r="CU7" s="471"/>
      <c r="CV7" s="471"/>
      <c r="CW7" s="264"/>
      <c r="CX7" s="264"/>
      <c r="CY7" s="264"/>
      <c r="CZ7" s="264"/>
      <c r="DA7" s="264"/>
      <c r="DB7" s="264"/>
      <c r="DC7" s="264"/>
      <c r="DD7" s="264"/>
      <c r="DE7" s="264"/>
      <c r="DF7" s="464"/>
      <c r="DG7" s="519"/>
      <c r="DH7" s="511"/>
      <c r="DI7" s="511"/>
      <c r="DJ7" s="471"/>
      <c r="DK7" s="471"/>
      <c r="DL7" s="471"/>
      <c r="DM7" s="471"/>
      <c r="DN7" s="264"/>
      <c r="DO7" s="264"/>
      <c r="DP7" s="264"/>
      <c r="DQ7" s="264"/>
      <c r="DR7" s="264"/>
      <c r="DS7" s="264"/>
      <c r="DT7" s="264"/>
      <c r="DU7" s="264"/>
      <c r="DV7" s="264"/>
      <c r="DW7" s="464"/>
      <c r="DX7" s="470"/>
      <c r="DY7" s="470"/>
      <c r="DZ7" s="470"/>
      <c r="EA7" s="470"/>
    </row>
    <row r="8" spans="1:131" ht="28" customHeight="1" x14ac:dyDescent="0.25">
      <c r="A8" s="323">
        <v>0.35416666666666669</v>
      </c>
      <c r="B8" s="294"/>
      <c r="C8" s="300"/>
      <c r="D8" s="300"/>
      <c r="E8" s="1048" t="s">
        <v>755</v>
      </c>
      <c r="F8" s="1048" t="s">
        <v>755</v>
      </c>
      <c r="G8" s="1055" t="s">
        <v>755</v>
      </c>
      <c r="H8" s="323">
        <v>0.35416666666666669</v>
      </c>
      <c r="I8" s="817"/>
      <c r="J8" s="746">
        <v>0.34375</v>
      </c>
      <c r="K8" s="746">
        <v>0.35069444444444442</v>
      </c>
      <c r="L8" s="746">
        <v>0.3576388888888889</v>
      </c>
      <c r="M8" s="1069"/>
      <c r="N8" s="1069"/>
      <c r="O8" s="1069"/>
      <c r="P8" s="327"/>
      <c r="Q8" s="327"/>
      <c r="R8" s="327"/>
      <c r="S8" s="327"/>
      <c r="T8" s="327"/>
      <c r="U8" s="327"/>
      <c r="V8" s="826">
        <v>0.35416666666666669</v>
      </c>
      <c r="W8" s="1077"/>
      <c r="X8" s="1077"/>
      <c r="Y8" s="1077"/>
      <c r="Z8" s="554"/>
      <c r="AA8" s="302"/>
      <c r="AB8" s="329"/>
      <c r="AC8" s="329"/>
      <c r="AD8" s="329"/>
      <c r="AE8" s="300"/>
      <c r="AF8" s="1082" t="s">
        <v>655</v>
      </c>
      <c r="AG8" s="1074"/>
      <c r="AH8" s="1085"/>
      <c r="AI8" s="308"/>
      <c r="AJ8" s="580"/>
      <c r="AK8" s="308"/>
      <c r="AL8" s="308"/>
      <c r="AM8" s="837"/>
      <c r="AN8" s="297">
        <v>0.35416666666666669</v>
      </c>
      <c r="AO8" s="313"/>
      <c r="AP8" s="315"/>
      <c r="AQ8" s="315"/>
      <c r="AR8" s="315"/>
      <c r="AS8" s="580"/>
      <c r="AT8" s="308"/>
      <c r="AU8" s="308"/>
      <c r="AV8" s="581"/>
      <c r="AW8" s="534"/>
      <c r="AX8" s="1082" t="s">
        <v>655</v>
      </c>
      <c r="AY8" s="1071"/>
      <c r="AZ8" s="1071"/>
      <c r="BA8" s="327"/>
      <c r="BB8" s="327"/>
      <c r="BC8" s="327"/>
      <c r="BD8" s="327"/>
      <c r="BE8" s="292"/>
      <c r="BF8" s="970" t="s">
        <v>655</v>
      </c>
      <c r="BG8" s="725"/>
      <c r="BH8" s="726"/>
      <c r="BI8" s="726"/>
      <c r="BJ8" s="726"/>
      <c r="BK8" s="726"/>
      <c r="BL8" s="727"/>
      <c r="BM8" s="970" t="s">
        <v>655</v>
      </c>
      <c r="BN8" s="584"/>
      <c r="BO8" s="584"/>
      <c r="BP8" s="584"/>
      <c r="BQ8" s="584"/>
      <c r="BR8" s="584"/>
      <c r="BS8" s="584"/>
      <c r="BT8" s="300"/>
      <c r="BU8" s="323">
        <v>0.35416666666666669</v>
      </c>
      <c r="BV8" s="1093"/>
      <c r="BW8" s="319"/>
      <c r="BX8" s="1101" t="s">
        <v>655</v>
      </c>
      <c r="BY8" s="292"/>
      <c r="BZ8" s="292"/>
      <c r="CA8" s="292"/>
      <c r="CB8" s="292"/>
      <c r="CC8" s="685"/>
      <c r="CD8" s="685"/>
      <c r="CE8" s="625"/>
      <c r="CF8" s="292"/>
      <c r="CG8" s="292"/>
      <c r="CH8" s="292"/>
      <c r="CI8" s="292"/>
      <c r="CJ8" s="264"/>
      <c r="CK8" s="264"/>
      <c r="CL8" s="264"/>
      <c r="CM8" s="264"/>
      <c r="CN8" s="264"/>
      <c r="CO8" s="468"/>
      <c r="CP8" s="471"/>
      <c r="CQ8" s="471"/>
      <c r="CR8" s="511"/>
      <c r="CS8" s="471"/>
      <c r="CT8" s="471"/>
      <c r="CU8" s="471"/>
      <c r="CV8" s="471"/>
      <c r="CW8" s="264"/>
      <c r="CX8" s="264"/>
      <c r="CY8" s="264"/>
      <c r="CZ8" s="264"/>
      <c r="DA8" s="264"/>
      <c r="DB8" s="264"/>
      <c r="DC8" s="264"/>
      <c r="DD8" s="264"/>
      <c r="DE8" s="264"/>
      <c r="DF8" s="471"/>
      <c r="DG8" s="471"/>
      <c r="DH8" s="511"/>
      <c r="DI8" s="511"/>
      <c r="DJ8" s="471"/>
      <c r="DK8" s="471"/>
      <c r="DL8" s="471"/>
      <c r="DM8" s="471"/>
      <c r="DN8" s="264"/>
      <c r="DO8" s="264"/>
      <c r="DP8" s="264"/>
      <c r="DQ8" s="264"/>
      <c r="DR8" s="264"/>
      <c r="DS8" s="264"/>
      <c r="DT8" s="264"/>
      <c r="DU8" s="264"/>
      <c r="DV8" s="264"/>
      <c r="DW8" s="471"/>
      <c r="DX8" s="264"/>
      <c r="DY8" s="264"/>
      <c r="DZ8" s="264"/>
      <c r="EA8" s="264"/>
    </row>
    <row r="9" spans="1:131" ht="28" customHeight="1" x14ac:dyDescent="0.25">
      <c r="A9" s="323">
        <v>0.36458333333333331</v>
      </c>
      <c r="B9" s="294"/>
      <c r="C9" s="300"/>
      <c r="D9" s="300"/>
      <c r="E9" s="1048"/>
      <c r="F9" s="1048"/>
      <c r="G9" s="1055"/>
      <c r="H9" s="323">
        <v>0.36458333333333331</v>
      </c>
      <c r="I9" s="817"/>
      <c r="J9" s="1059" t="s">
        <v>756</v>
      </c>
      <c r="K9" s="1059" t="s">
        <v>757</v>
      </c>
      <c r="L9" s="1062" t="s">
        <v>758</v>
      </c>
      <c r="M9" s="1069"/>
      <c r="N9" s="1069"/>
      <c r="O9" s="1069"/>
      <c r="P9" s="327"/>
      <c r="Q9" s="327"/>
      <c r="R9" s="327"/>
      <c r="S9" s="327"/>
      <c r="T9" s="327"/>
      <c r="U9" s="327"/>
      <c r="V9" s="826">
        <v>0.36458333333333331</v>
      </c>
      <c r="W9" s="1077"/>
      <c r="X9" s="1077"/>
      <c r="Y9" s="1077"/>
      <c r="Z9" s="554"/>
      <c r="AA9" s="302"/>
      <c r="AB9" s="329"/>
      <c r="AC9" s="329"/>
      <c r="AD9" s="329"/>
      <c r="AE9" s="300"/>
      <c r="AF9" s="1082"/>
      <c r="AG9" s="1074"/>
      <c r="AH9" s="1085"/>
      <c r="AI9" s="308"/>
      <c r="AJ9" s="580"/>
      <c r="AK9" s="308"/>
      <c r="AL9" s="308"/>
      <c r="AM9" s="837"/>
      <c r="AN9" s="297">
        <v>0.36458333333333331</v>
      </c>
      <c r="AO9" s="313"/>
      <c r="AP9" s="315"/>
      <c r="AQ9" s="315"/>
      <c r="AR9" s="315"/>
      <c r="AS9" s="580"/>
      <c r="AT9" s="308"/>
      <c r="AU9" s="308"/>
      <c r="AV9" s="581"/>
      <c r="AW9" s="534"/>
      <c r="AX9" s="1082"/>
      <c r="AY9" s="1071"/>
      <c r="AZ9" s="1071"/>
      <c r="BA9" s="327"/>
      <c r="BB9" s="327"/>
      <c r="BC9" s="327"/>
      <c r="BD9" s="327"/>
      <c r="BE9" s="292"/>
      <c r="BF9" s="970"/>
      <c r="BG9" s="725"/>
      <c r="BH9" s="726"/>
      <c r="BI9" s="726"/>
      <c r="BJ9" s="726"/>
      <c r="BK9" s="726"/>
      <c r="BL9" s="727"/>
      <c r="BM9" s="970"/>
      <c r="BN9" s="584"/>
      <c r="BO9" s="584"/>
      <c r="BP9" s="584"/>
      <c r="BQ9" s="584"/>
      <c r="BR9" s="584"/>
      <c r="BS9" s="584"/>
      <c r="BT9" s="300"/>
      <c r="BU9" s="323">
        <v>0.36458333333333331</v>
      </c>
      <c r="BV9" s="1093"/>
      <c r="BW9" s="319"/>
      <c r="BX9" s="1101"/>
      <c r="BY9" s="292"/>
      <c r="BZ9" s="292"/>
      <c r="CA9" s="292"/>
      <c r="CB9" s="292"/>
      <c r="CC9" s="685"/>
      <c r="CD9" s="685"/>
      <c r="CE9" s="625"/>
      <c r="CF9" s="292"/>
      <c r="CG9" s="292"/>
      <c r="CH9" s="292"/>
      <c r="CI9" s="292"/>
      <c r="CJ9" s="264"/>
      <c r="CK9" s="264"/>
      <c r="CL9" s="264"/>
      <c r="CM9" s="264"/>
      <c r="CN9" s="264"/>
      <c r="CO9" s="476"/>
      <c r="CP9" s="471"/>
      <c r="CQ9" s="519"/>
      <c r="CR9" s="519"/>
      <c r="CS9" s="471"/>
      <c r="CT9" s="471"/>
      <c r="CU9" s="471"/>
      <c r="CV9" s="471"/>
      <c r="CW9" s="264"/>
      <c r="CX9" s="264"/>
      <c r="CY9" s="264"/>
      <c r="CZ9" s="264"/>
      <c r="DA9" s="264"/>
      <c r="DB9" s="264"/>
      <c r="DC9" s="264"/>
      <c r="DD9" s="264"/>
      <c r="DE9" s="264"/>
      <c r="DF9" s="471"/>
      <c r="DG9" s="471"/>
      <c r="DH9" s="519"/>
      <c r="DI9" s="519"/>
      <c r="DJ9" s="471"/>
      <c r="DK9" s="471"/>
      <c r="DL9" s="471"/>
      <c r="DM9" s="471"/>
      <c r="DN9" s="264"/>
      <c r="DO9" s="264"/>
      <c r="DP9" s="264"/>
      <c r="DQ9" s="264"/>
      <c r="DR9" s="264"/>
      <c r="DS9" s="264"/>
      <c r="DT9" s="264"/>
      <c r="DU9" s="264"/>
      <c r="DV9" s="264"/>
      <c r="DW9" s="471"/>
      <c r="DX9" s="264"/>
      <c r="DY9" s="264"/>
      <c r="DZ9" s="264"/>
      <c r="EA9" s="264"/>
    </row>
    <row r="10" spans="1:131" ht="28" customHeight="1" x14ac:dyDescent="0.2">
      <c r="A10" s="323">
        <v>0.375</v>
      </c>
      <c r="B10" s="294"/>
      <c r="C10" s="300"/>
      <c r="D10" s="300"/>
      <c r="E10" s="1048"/>
      <c r="F10" s="1048"/>
      <c r="G10" s="1055"/>
      <c r="H10" s="323">
        <v>0.375</v>
      </c>
      <c r="I10" s="817"/>
      <c r="J10" s="1060"/>
      <c r="K10" s="1060"/>
      <c r="L10" s="1063"/>
      <c r="M10" s="1069"/>
      <c r="N10" s="1069"/>
      <c r="O10" s="1069"/>
      <c r="P10" s="327"/>
      <c r="Q10" s="327"/>
      <c r="R10" s="327"/>
      <c r="S10" s="327"/>
      <c r="T10" s="327"/>
      <c r="U10" s="327"/>
      <c r="V10" s="826">
        <v>0.375</v>
      </c>
      <c r="W10" s="1077"/>
      <c r="X10" s="1077"/>
      <c r="Y10" s="1077"/>
      <c r="Z10" s="554"/>
      <c r="AA10" s="302"/>
      <c r="AB10" s="329"/>
      <c r="AC10" s="329"/>
      <c r="AD10" s="329"/>
      <c r="AE10" s="300"/>
      <c r="AF10" s="294"/>
      <c r="AG10" s="1074"/>
      <c r="AH10" s="1085"/>
      <c r="AI10" s="308"/>
      <c r="AJ10" s="580"/>
      <c r="AK10" s="308"/>
      <c r="AL10" s="308"/>
      <c r="AM10" s="837"/>
      <c r="AN10" s="297">
        <v>0.375</v>
      </c>
      <c r="AO10" s="313"/>
      <c r="AP10" s="315"/>
      <c r="AQ10" s="315"/>
      <c r="AR10" s="315"/>
      <c r="AS10" s="580"/>
      <c r="AT10" s="308"/>
      <c r="AU10" s="308"/>
      <c r="AV10" s="581"/>
      <c r="AW10" s="534"/>
      <c r="AX10" s="294"/>
      <c r="AY10" s="1071"/>
      <c r="AZ10" s="1071"/>
      <c r="BA10" s="327"/>
      <c r="BB10" s="327"/>
      <c r="BC10" s="327"/>
      <c r="BD10" s="327"/>
      <c r="BE10" s="292"/>
      <c r="BF10" s="724"/>
      <c r="BG10" s="725"/>
      <c r="BH10" s="726"/>
      <c r="BI10" s="726"/>
      <c r="BJ10" s="726"/>
      <c r="BK10" s="726"/>
      <c r="BL10" s="727"/>
      <c r="BM10" s="724"/>
      <c r="BN10" s="584"/>
      <c r="BO10" s="584"/>
      <c r="BP10" s="584"/>
      <c r="BQ10" s="584"/>
      <c r="BR10" s="584"/>
      <c r="BS10" s="584"/>
      <c r="BT10" s="300"/>
      <c r="BU10" s="323">
        <v>0.375</v>
      </c>
      <c r="BV10" s="1093"/>
      <c r="BW10" s="319"/>
      <c r="BX10" s="723"/>
      <c r="BY10" s="292"/>
      <c r="BZ10" s="292"/>
      <c r="CA10" s="292"/>
      <c r="CB10" s="292"/>
      <c r="CC10" s="685"/>
      <c r="CD10" s="685"/>
      <c r="CE10" s="625"/>
      <c r="CF10" s="292"/>
      <c r="CG10" s="292"/>
      <c r="CH10" s="292"/>
      <c r="CI10" s="292"/>
      <c r="CJ10" s="264"/>
      <c r="CK10" s="264"/>
      <c r="CL10" s="264"/>
      <c r="CM10" s="264"/>
      <c r="CN10" s="264"/>
      <c r="CO10" s="474"/>
      <c r="CP10" s="471"/>
      <c r="CQ10" s="471"/>
      <c r="CR10" s="471"/>
      <c r="CS10" s="471"/>
      <c r="CT10" s="471"/>
      <c r="CU10" s="471"/>
      <c r="CV10" s="471"/>
      <c r="CW10" s="264"/>
      <c r="CX10" s="264"/>
      <c r="CY10" s="264"/>
      <c r="CZ10" s="264"/>
      <c r="DA10" s="264"/>
      <c r="DB10" s="264"/>
      <c r="DC10" s="264"/>
      <c r="DD10" s="264"/>
      <c r="DE10" s="264"/>
      <c r="DF10" s="468"/>
      <c r="DG10" s="471"/>
      <c r="DH10" s="471"/>
      <c r="DI10" s="471"/>
      <c r="DJ10" s="471"/>
      <c r="DK10" s="471"/>
      <c r="DL10" s="471"/>
      <c r="DM10" s="471"/>
      <c r="DN10" s="264"/>
      <c r="DO10" s="264"/>
      <c r="DP10" s="264"/>
      <c r="DQ10" s="264"/>
      <c r="DR10" s="264"/>
      <c r="DS10" s="264"/>
      <c r="DT10" s="264"/>
      <c r="DU10" s="264"/>
      <c r="DV10" s="264"/>
      <c r="DW10" s="468"/>
      <c r="DX10" s="264"/>
      <c r="DY10" s="264"/>
      <c r="DZ10" s="264"/>
      <c r="EA10" s="264"/>
    </row>
    <row r="11" spans="1:131" ht="28" customHeight="1" x14ac:dyDescent="0.2">
      <c r="A11" s="323">
        <v>0.38541666666666669</v>
      </c>
      <c r="B11" s="437">
        <v>0.37847222222222227</v>
      </c>
      <c r="C11" s="435">
        <v>0.38541666666666669</v>
      </c>
      <c r="D11" s="435">
        <v>0.3923611111111111</v>
      </c>
      <c r="E11" s="1048"/>
      <c r="F11" s="1048"/>
      <c r="G11" s="1055"/>
      <c r="H11" s="323">
        <v>0.38541666666666669</v>
      </c>
      <c r="I11" s="817"/>
      <c r="J11" s="1060"/>
      <c r="K11" s="1060"/>
      <c r="L11" s="1063"/>
      <c r="M11" s="1069"/>
      <c r="N11" s="1069"/>
      <c r="O11" s="1069"/>
      <c r="P11" s="327"/>
      <c r="Q11" s="327"/>
      <c r="R11" s="327"/>
      <c r="S11" s="327"/>
      <c r="T11" s="327"/>
      <c r="U11" s="327"/>
      <c r="V11" s="826">
        <v>0.38541666666666669</v>
      </c>
      <c r="W11" s="1077"/>
      <c r="X11" s="1077"/>
      <c r="Y11" s="1077"/>
      <c r="Z11" s="554"/>
      <c r="AA11" s="302"/>
      <c r="AB11" s="329"/>
      <c r="AC11" s="329"/>
      <c r="AD11" s="329"/>
      <c r="AE11" s="300"/>
      <c r="AF11" s="294"/>
      <c r="AG11" s="1074"/>
      <c r="AH11" s="1085"/>
      <c r="AI11" s="308"/>
      <c r="AJ11" s="580"/>
      <c r="AK11" s="308"/>
      <c r="AL11" s="308"/>
      <c r="AM11" s="837"/>
      <c r="AN11" s="297">
        <v>0.38541666666666669</v>
      </c>
      <c r="AO11" s="313"/>
      <c r="AP11" s="315"/>
      <c r="AQ11" s="315"/>
      <c r="AR11" s="315"/>
      <c r="AS11" s="580"/>
      <c r="AT11" s="308"/>
      <c r="AU11" s="308"/>
      <c r="AV11" s="581"/>
      <c r="AW11" s="534"/>
      <c r="AX11" s="294"/>
      <c r="AY11" s="1071"/>
      <c r="AZ11" s="1071"/>
      <c r="BA11" s="327"/>
      <c r="BB11" s="327"/>
      <c r="BC11" s="327"/>
      <c r="BD11" s="327"/>
      <c r="BE11" s="292"/>
      <c r="BF11" s="724"/>
      <c r="BG11" s="725"/>
      <c r="BH11" s="726"/>
      <c r="BI11" s="726"/>
      <c r="BJ11" s="726"/>
      <c r="BK11" s="726"/>
      <c r="BL11" s="727"/>
      <c r="BM11" s="724"/>
      <c r="BN11" s="584"/>
      <c r="BO11" s="584"/>
      <c r="BP11" s="584"/>
      <c r="BQ11" s="584"/>
      <c r="BR11" s="584"/>
      <c r="BS11" s="584"/>
      <c r="BT11" s="300"/>
      <c r="BU11" s="323">
        <v>0.38541666666666669</v>
      </c>
      <c r="BV11" s="1093"/>
      <c r="BW11" s="319"/>
      <c r="BX11" s="723"/>
      <c r="BY11" s="292"/>
      <c r="BZ11" s="292"/>
      <c r="CA11" s="292"/>
      <c r="CB11" s="292"/>
      <c r="CC11" s="685"/>
      <c r="CD11" s="685"/>
      <c r="CE11" s="625"/>
      <c r="CF11" s="292"/>
      <c r="CG11" s="292"/>
      <c r="CH11" s="292"/>
      <c r="CI11" s="292"/>
      <c r="CJ11" s="264"/>
      <c r="CK11" s="264"/>
      <c r="CL11" s="264"/>
      <c r="CM11" s="264"/>
      <c r="CN11" s="264"/>
      <c r="CO11" s="474"/>
      <c r="CP11" s="471"/>
      <c r="CQ11" s="471"/>
      <c r="CR11" s="471"/>
      <c r="CS11" s="471"/>
      <c r="CT11" s="471"/>
      <c r="CU11" s="471"/>
      <c r="CV11" s="471"/>
      <c r="CW11" s="264"/>
      <c r="CX11" s="264"/>
      <c r="CY11" s="264"/>
      <c r="CZ11" s="264"/>
      <c r="DA11" s="264"/>
      <c r="DB11" s="264"/>
      <c r="DC11" s="264"/>
      <c r="DD11" s="264"/>
      <c r="DE11" s="264"/>
      <c r="DF11" s="468"/>
      <c r="DG11" s="471"/>
      <c r="DH11" s="471"/>
      <c r="DI11" s="471"/>
      <c r="DJ11" s="471"/>
      <c r="DK11" s="471"/>
      <c r="DL11" s="471"/>
      <c r="DM11" s="471"/>
      <c r="DN11" s="264"/>
      <c r="DO11" s="264"/>
      <c r="DP11" s="264"/>
      <c r="DQ11" s="264"/>
      <c r="DR11" s="264"/>
      <c r="DS11" s="264"/>
      <c r="DT11" s="264"/>
      <c r="DU11" s="264"/>
      <c r="DV11" s="264"/>
      <c r="DW11" s="468"/>
      <c r="DX11" s="264"/>
      <c r="DY11" s="264"/>
      <c r="DZ11" s="264"/>
      <c r="EA11" s="264"/>
    </row>
    <row r="12" spans="1:131" ht="28" customHeight="1" x14ac:dyDescent="0.25">
      <c r="A12" s="323">
        <v>0.39583333333333331</v>
      </c>
      <c r="B12" s="968" t="s">
        <v>759</v>
      </c>
      <c r="C12" s="1054" t="s">
        <v>760</v>
      </c>
      <c r="D12" s="1054" t="s">
        <v>760</v>
      </c>
      <c r="E12" s="1048"/>
      <c r="F12" s="1048"/>
      <c r="G12" s="1055"/>
      <c r="H12" s="323">
        <v>0.39583333333333331</v>
      </c>
      <c r="I12" s="817"/>
      <c r="J12" s="1060"/>
      <c r="K12" s="1060"/>
      <c r="L12" s="1063"/>
      <c r="M12" s="1069"/>
      <c r="N12" s="1069"/>
      <c r="O12" s="1069"/>
      <c r="P12" s="327"/>
      <c r="Q12" s="327"/>
      <c r="R12" s="327"/>
      <c r="S12" s="327"/>
      <c r="T12" s="327"/>
      <c r="U12" s="327"/>
      <c r="V12" s="826">
        <v>0.39583333333333331</v>
      </c>
      <c r="W12" s="1077"/>
      <c r="X12" s="1077"/>
      <c r="Y12" s="1077"/>
      <c r="Z12" s="554"/>
      <c r="AA12" s="302"/>
      <c r="AB12" s="329"/>
      <c r="AC12" s="329"/>
      <c r="AD12" s="329"/>
      <c r="AE12" s="300"/>
      <c r="AF12" s="294"/>
      <c r="AG12" s="1074"/>
      <c r="AH12" s="1085"/>
      <c r="AI12" s="308"/>
      <c r="AJ12" s="580"/>
      <c r="AK12" s="308"/>
      <c r="AL12" s="308"/>
      <c r="AM12" s="837"/>
      <c r="AN12" s="297">
        <v>0.39583333333333331</v>
      </c>
      <c r="AO12" s="313"/>
      <c r="AP12" s="315"/>
      <c r="AQ12" s="315"/>
      <c r="AR12" s="315"/>
      <c r="AS12" s="580"/>
      <c r="AT12" s="308"/>
      <c r="AU12" s="308"/>
      <c r="AV12" s="581"/>
      <c r="AW12" s="534"/>
      <c r="AX12" s="294"/>
      <c r="AY12" s="1071"/>
      <c r="AZ12" s="1071"/>
      <c r="BA12" s="327"/>
      <c r="BB12" s="327"/>
      <c r="BC12" s="327"/>
      <c r="BD12" s="327"/>
      <c r="BE12" s="292"/>
      <c r="BF12" s="724"/>
      <c r="BG12" s="725"/>
      <c r="BH12" s="726"/>
      <c r="BI12" s="726"/>
      <c r="BJ12" s="726"/>
      <c r="BK12" s="726"/>
      <c r="BL12" s="727"/>
      <c r="BM12" s="724"/>
      <c r="BN12" s="584"/>
      <c r="BO12" s="584"/>
      <c r="BP12" s="584"/>
      <c r="BQ12" s="584"/>
      <c r="BR12" s="584"/>
      <c r="BS12" s="584"/>
      <c r="BT12" s="300"/>
      <c r="BU12" s="323">
        <v>0.39583333333333331</v>
      </c>
      <c r="BV12" s="1093"/>
      <c r="BW12" s="319"/>
      <c r="BX12" s="723"/>
      <c r="BY12" s="292"/>
      <c r="BZ12" s="292"/>
      <c r="CA12" s="292"/>
      <c r="CB12" s="292"/>
      <c r="CC12" s="685"/>
      <c r="CD12" s="685"/>
      <c r="CE12" s="625"/>
      <c r="CF12" s="292"/>
      <c r="CG12" s="292"/>
      <c r="CH12" s="292"/>
      <c r="CI12" s="292"/>
      <c r="CJ12" s="264"/>
      <c r="CK12" s="264"/>
      <c r="CL12" s="264"/>
      <c r="CM12" s="264"/>
      <c r="CN12" s="264"/>
      <c r="CO12" s="474"/>
      <c r="CP12" s="471"/>
      <c r="CQ12" s="471"/>
      <c r="CR12" s="471"/>
      <c r="CS12" s="511"/>
      <c r="CT12" s="511"/>
      <c r="CU12" s="471"/>
      <c r="CV12" s="471"/>
      <c r="CW12" s="264"/>
      <c r="CX12" s="264"/>
      <c r="CY12" s="264"/>
      <c r="CZ12" s="264"/>
      <c r="DA12" s="264"/>
      <c r="DB12" s="264"/>
      <c r="DC12" s="264"/>
      <c r="DD12" s="264"/>
      <c r="DE12" s="264"/>
      <c r="DF12" s="471"/>
      <c r="DG12" s="471"/>
      <c r="DH12" s="471"/>
      <c r="DI12" s="471"/>
      <c r="DJ12" s="511"/>
      <c r="DK12" s="511"/>
      <c r="DL12" s="471"/>
      <c r="DM12" s="471"/>
      <c r="DN12" s="264"/>
      <c r="DO12" s="264"/>
      <c r="DP12" s="264"/>
      <c r="DQ12" s="264"/>
      <c r="DR12" s="264"/>
      <c r="DS12" s="264"/>
      <c r="DT12" s="264"/>
      <c r="DU12" s="264"/>
      <c r="DV12" s="264"/>
      <c r="DW12" s="471"/>
      <c r="DX12" s="264"/>
      <c r="DY12" s="264"/>
      <c r="DZ12" s="264"/>
      <c r="EA12" s="264"/>
    </row>
    <row r="13" spans="1:131" ht="28" customHeight="1" x14ac:dyDescent="0.25">
      <c r="A13" s="323">
        <v>0.40625</v>
      </c>
      <c r="B13" s="968"/>
      <c r="C13" s="1054"/>
      <c r="D13" s="1054"/>
      <c r="E13" s="1048"/>
      <c r="F13" s="1048"/>
      <c r="G13" s="1055"/>
      <c r="H13" s="323">
        <v>0.40625</v>
      </c>
      <c r="I13" s="817"/>
      <c r="J13" s="1060"/>
      <c r="K13" s="1060"/>
      <c r="L13" s="1063"/>
      <c r="M13" s="1069"/>
      <c r="N13" s="1069"/>
      <c r="O13" s="1069"/>
      <c r="P13" s="327"/>
      <c r="Q13" s="327"/>
      <c r="R13" s="327"/>
      <c r="S13" s="327"/>
      <c r="T13" s="327"/>
      <c r="U13" s="327"/>
      <c r="V13" s="826">
        <v>0.40625</v>
      </c>
      <c r="W13" s="1077"/>
      <c r="X13" s="1077"/>
      <c r="Y13" s="1077"/>
      <c r="Z13" s="554"/>
      <c r="AA13" s="302"/>
      <c r="AB13" s="329"/>
      <c r="AC13" s="329"/>
      <c r="AD13" s="329"/>
      <c r="AE13" s="300"/>
      <c r="AF13" s="294"/>
      <c r="AG13" s="1074"/>
      <c r="AH13" s="1085"/>
      <c r="AI13" s="308"/>
      <c r="AJ13" s="580"/>
      <c r="AK13" s="308"/>
      <c r="AL13" s="308"/>
      <c r="AM13" s="837"/>
      <c r="AN13" s="297">
        <v>0.40625</v>
      </c>
      <c r="AO13" s="313"/>
      <c r="AP13" s="315"/>
      <c r="AQ13" s="315"/>
      <c r="AR13" s="315"/>
      <c r="AS13" s="580"/>
      <c r="AT13" s="308"/>
      <c r="AU13" s="308"/>
      <c r="AV13" s="581"/>
      <c r="AW13" s="534"/>
      <c r="AX13" s="294"/>
      <c r="AY13" s="1071"/>
      <c r="AZ13" s="1071"/>
      <c r="BA13" s="327"/>
      <c r="BB13" s="327"/>
      <c r="BC13" s="327"/>
      <c r="BD13" s="327"/>
      <c r="BE13" s="292"/>
      <c r="BF13" s="724"/>
      <c r="BG13" s="725"/>
      <c r="BH13" s="726"/>
      <c r="BI13" s="726"/>
      <c r="BJ13" s="726"/>
      <c r="BK13" s="726"/>
      <c r="BL13" s="727"/>
      <c r="BM13" s="724"/>
      <c r="BN13" s="584"/>
      <c r="BO13" s="584"/>
      <c r="BP13" s="584"/>
      <c r="BQ13" s="584"/>
      <c r="BR13" s="584"/>
      <c r="BS13" s="584"/>
      <c r="BT13" s="300"/>
      <c r="BU13" s="323">
        <v>0.40625</v>
      </c>
      <c r="BV13" s="1093"/>
      <c r="BW13" s="319"/>
      <c r="BX13" s="723"/>
      <c r="BY13" s="292"/>
      <c r="BZ13" s="292"/>
      <c r="CA13" s="292"/>
      <c r="CB13" s="292"/>
      <c r="CC13" s="685"/>
      <c r="CD13" s="685"/>
      <c r="CE13" s="625"/>
      <c r="CF13" s="292"/>
      <c r="CG13" s="292"/>
      <c r="CH13" s="292"/>
      <c r="CI13" s="292"/>
      <c r="CJ13" s="264"/>
      <c r="CK13" s="264"/>
      <c r="CL13" s="264"/>
      <c r="CM13" s="264"/>
      <c r="CN13" s="264"/>
      <c r="CO13" s="468"/>
      <c r="CP13" s="471"/>
      <c r="CQ13" s="471"/>
      <c r="CR13" s="471"/>
      <c r="CS13" s="511"/>
      <c r="CT13" s="511"/>
      <c r="CU13" s="471"/>
      <c r="CV13" s="471"/>
      <c r="CW13" s="264"/>
      <c r="CX13" s="264"/>
      <c r="CY13" s="264"/>
      <c r="CZ13" s="264"/>
      <c r="DA13" s="264"/>
      <c r="DB13" s="264"/>
      <c r="DC13" s="264"/>
      <c r="DD13" s="264"/>
      <c r="DE13" s="264"/>
      <c r="DF13" s="471"/>
      <c r="DG13" s="471"/>
      <c r="DH13" s="471"/>
      <c r="DI13" s="471"/>
      <c r="DJ13" s="511"/>
      <c r="DK13" s="511"/>
      <c r="DL13" s="471"/>
      <c r="DM13" s="471"/>
      <c r="DN13" s="264"/>
      <c r="DO13" s="264"/>
      <c r="DP13" s="264"/>
      <c r="DQ13" s="264"/>
      <c r="DR13" s="264"/>
      <c r="DS13" s="264"/>
      <c r="DT13" s="264"/>
      <c r="DU13" s="264"/>
      <c r="DV13" s="264"/>
      <c r="DW13" s="471"/>
      <c r="DX13" s="264"/>
      <c r="DY13" s="264"/>
      <c r="DZ13" s="264"/>
      <c r="EA13" s="264"/>
    </row>
    <row r="14" spans="1:131" ht="28" customHeight="1" x14ac:dyDescent="0.25">
      <c r="A14" s="323">
        <v>0.41666666666666669</v>
      </c>
      <c r="B14" s="968"/>
      <c r="C14" s="1054"/>
      <c r="D14" s="1054"/>
      <c r="E14" s="1048"/>
      <c r="F14" s="1048"/>
      <c r="G14" s="1055"/>
      <c r="H14" s="323">
        <v>0.41666666666666669</v>
      </c>
      <c r="I14" s="817"/>
      <c r="J14" s="1060"/>
      <c r="K14" s="1060"/>
      <c r="L14" s="1063"/>
      <c r="M14" s="1069"/>
      <c r="N14" s="1069"/>
      <c r="O14" s="1069"/>
      <c r="P14" s="327"/>
      <c r="Q14" s="327"/>
      <c r="R14" s="327"/>
      <c r="S14" s="327"/>
      <c r="T14" s="327"/>
      <c r="U14" s="327"/>
      <c r="V14" s="826">
        <v>0.41666666666666669</v>
      </c>
      <c r="W14" s="1077"/>
      <c r="X14" s="1077"/>
      <c r="Y14" s="1077"/>
      <c r="Z14" s="554"/>
      <c r="AA14" s="302"/>
      <c r="AB14" s="554"/>
      <c r="AC14" s="554"/>
      <c r="AD14" s="554"/>
      <c r="AE14" s="300"/>
      <c r="AF14" s="310"/>
      <c r="AG14" s="1075"/>
      <c r="AH14" s="1086"/>
      <c r="AI14" s="308"/>
      <c r="AJ14" s="308"/>
      <c r="AK14" s="308"/>
      <c r="AL14" s="308"/>
      <c r="AM14" s="837"/>
      <c r="AN14" s="297">
        <v>0.41666666666666669</v>
      </c>
      <c r="AO14" s="313"/>
      <c r="AP14" s="315"/>
      <c r="AQ14" s="315"/>
      <c r="AR14" s="315"/>
      <c r="AS14" s="308"/>
      <c r="AT14" s="308"/>
      <c r="AU14" s="308"/>
      <c r="AV14" s="581"/>
      <c r="AW14" s="534"/>
      <c r="AX14" s="310"/>
      <c r="AY14" s="300"/>
      <c r="AZ14" s="300"/>
      <c r="BA14" s="327"/>
      <c r="BB14" s="327"/>
      <c r="BC14" s="327"/>
      <c r="BD14" s="327"/>
      <c r="BE14" s="292"/>
      <c r="BF14" s="724"/>
      <c r="BG14" s="725"/>
      <c r="BH14" s="726"/>
      <c r="BI14" s="726"/>
      <c r="BJ14" s="726"/>
      <c r="BK14" s="726"/>
      <c r="BL14" s="727"/>
      <c r="BM14" s="724"/>
      <c r="BN14" s="584"/>
      <c r="BO14" s="584"/>
      <c r="BP14" s="584"/>
      <c r="BQ14" s="584"/>
      <c r="BR14" s="584"/>
      <c r="BS14" s="584"/>
      <c r="BT14" s="300"/>
      <c r="BU14" s="323">
        <v>0.41666666666666669</v>
      </c>
      <c r="BV14" s="1093"/>
      <c r="BW14" s="319"/>
      <c r="BX14" s="723"/>
      <c r="BY14" s="292"/>
      <c r="BZ14" s="292"/>
      <c r="CA14" s="292"/>
      <c r="CB14" s="292"/>
      <c r="CC14" s="686"/>
      <c r="CD14" s="686"/>
      <c r="CE14" s="625"/>
      <c r="CF14" s="292"/>
      <c r="CG14" s="292"/>
      <c r="CH14" s="292"/>
      <c r="CI14" s="292"/>
      <c r="CJ14" s="473"/>
      <c r="CK14" s="473"/>
      <c r="CL14" s="473"/>
      <c r="CM14" s="473"/>
      <c r="CN14" s="473"/>
      <c r="CO14" s="468"/>
      <c r="CP14" s="471"/>
      <c r="CQ14" s="471"/>
      <c r="CR14" s="471"/>
      <c r="CS14" s="471"/>
      <c r="CT14" s="471"/>
      <c r="CU14" s="511"/>
      <c r="CV14" s="511"/>
      <c r="CW14" s="511"/>
      <c r="CX14" s="511"/>
      <c r="CY14" s="511"/>
      <c r="CZ14" s="511"/>
      <c r="DA14" s="511"/>
      <c r="DB14" s="511"/>
      <c r="DC14" s="511"/>
      <c r="DD14" s="511"/>
      <c r="DE14" s="511"/>
      <c r="DF14" s="471"/>
      <c r="DG14" s="471"/>
      <c r="DH14" s="471"/>
      <c r="DI14" s="471"/>
      <c r="DJ14" s="538"/>
      <c r="DK14" s="538"/>
      <c r="DL14" s="511"/>
      <c r="DM14" s="511"/>
      <c r="DN14" s="511"/>
      <c r="DO14" s="511"/>
      <c r="DP14" s="511"/>
      <c r="DQ14" s="511"/>
      <c r="DR14" s="511"/>
      <c r="DS14" s="511"/>
      <c r="DT14" s="511"/>
      <c r="DU14" s="511"/>
      <c r="DV14" s="511"/>
      <c r="DW14" s="471"/>
    </row>
    <row r="15" spans="1:131" ht="28" customHeight="1" x14ac:dyDescent="0.25">
      <c r="A15" s="323">
        <v>0.42708333333333331</v>
      </c>
      <c r="B15" s="968"/>
      <c r="C15" s="1054"/>
      <c r="D15" s="1054"/>
      <c r="E15" s="1048"/>
      <c r="F15" s="1048"/>
      <c r="G15" s="1055"/>
      <c r="H15" s="323">
        <v>0.42708333333333331</v>
      </c>
      <c r="I15" s="817"/>
      <c r="J15" s="1060"/>
      <c r="K15" s="1060"/>
      <c r="L15" s="1063"/>
      <c r="M15" s="1069"/>
      <c r="N15" s="1069"/>
      <c r="O15" s="1069"/>
      <c r="P15" s="327"/>
      <c r="Q15" s="327"/>
      <c r="R15" s="327"/>
      <c r="S15" s="327"/>
      <c r="T15" s="327"/>
      <c r="U15" s="327"/>
      <c r="V15" s="826">
        <v>0.42708333333333331</v>
      </c>
      <c r="W15" s="1077"/>
      <c r="X15" s="1077"/>
      <c r="Y15" s="1077"/>
      <c r="Z15" s="554"/>
      <c r="AA15" s="302"/>
      <c r="AB15" s="554"/>
      <c r="AC15" s="554"/>
      <c r="AD15" s="554"/>
      <c r="AE15" s="300"/>
      <c r="AF15" s="310"/>
      <c r="AG15" s="779"/>
      <c r="AH15" s="299"/>
      <c r="AI15" s="597"/>
      <c r="AJ15" s="308"/>
      <c r="AK15" s="308"/>
      <c r="AL15" s="308"/>
      <c r="AM15" s="837"/>
      <c r="AN15" s="297">
        <v>0.42708333333333331</v>
      </c>
      <c r="AO15" s="313"/>
      <c r="AP15" s="315"/>
      <c r="AQ15" s="315"/>
      <c r="AR15" s="315"/>
      <c r="AS15" s="308"/>
      <c r="AT15" s="308"/>
      <c r="AU15" s="308"/>
      <c r="AV15" s="581"/>
      <c r="AW15" s="534"/>
      <c r="AX15" s="310"/>
      <c r="AY15" s="300"/>
      <c r="AZ15" s="300"/>
      <c r="BA15" s="327"/>
      <c r="BB15" s="327"/>
      <c r="BC15" s="327"/>
      <c r="BD15" s="327"/>
      <c r="BE15" s="301"/>
      <c r="BF15" s="724"/>
      <c r="BG15" s="725"/>
      <c r="BH15" s="726"/>
      <c r="BI15" s="726"/>
      <c r="BJ15" s="726"/>
      <c r="BK15" s="726"/>
      <c r="BL15" s="727"/>
      <c r="BM15" s="724"/>
      <c r="BN15" s="584"/>
      <c r="BO15" s="584"/>
      <c r="BP15" s="584"/>
      <c r="BQ15" s="584"/>
      <c r="BR15" s="584"/>
      <c r="BS15" s="584"/>
      <c r="BT15" s="300"/>
      <c r="BU15" s="323">
        <v>0.42708333333333331</v>
      </c>
      <c r="BV15" s="1093"/>
      <c r="BW15" s="319"/>
      <c r="BX15" s="723"/>
      <c r="BY15" s="292"/>
      <c r="BZ15" s="292"/>
      <c r="CA15" s="292"/>
      <c r="CB15" s="292"/>
      <c r="CC15" s="687"/>
      <c r="CD15" s="687"/>
      <c r="CE15" s="625"/>
      <c r="CF15" s="292"/>
      <c r="CG15" s="292"/>
      <c r="CH15" s="292"/>
      <c r="CI15" s="292"/>
      <c r="CJ15" s="475"/>
      <c r="CK15" s="475"/>
      <c r="CL15" s="475"/>
      <c r="CM15" s="475"/>
      <c r="CN15" s="475"/>
      <c r="CO15" s="468"/>
      <c r="CP15" s="471"/>
      <c r="CQ15" s="471"/>
      <c r="CR15" s="471"/>
      <c r="CS15" s="471"/>
      <c r="CT15" s="471"/>
      <c r="CU15" s="511"/>
      <c r="CV15" s="511"/>
      <c r="CW15" s="511"/>
      <c r="CX15" s="511"/>
      <c r="CY15" s="511"/>
      <c r="CZ15" s="511"/>
      <c r="DA15" s="511"/>
      <c r="DB15" s="511"/>
      <c r="DC15" s="511"/>
      <c r="DD15" s="511"/>
      <c r="DE15" s="511"/>
      <c r="DF15" s="471"/>
      <c r="DG15" s="471"/>
      <c r="DH15" s="471"/>
      <c r="DI15" s="471"/>
      <c r="DJ15" s="538"/>
      <c r="DK15" s="538"/>
      <c r="DL15" s="511"/>
      <c r="DM15" s="511"/>
      <c r="DN15" s="511"/>
      <c r="DO15" s="511"/>
      <c r="DP15" s="511"/>
      <c r="DQ15" s="511"/>
      <c r="DR15" s="511"/>
      <c r="DS15" s="511"/>
      <c r="DT15" s="511"/>
      <c r="DU15" s="511"/>
      <c r="DV15" s="511"/>
      <c r="DW15" s="471"/>
      <c r="DX15" s="464"/>
      <c r="DY15" s="464"/>
      <c r="DZ15" s="464"/>
      <c r="EA15" s="464"/>
    </row>
    <row r="16" spans="1:131" ht="28" customHeight="1" x14ac:dyDescent="0.2">
      <c r="A16" s="323">
        <v>0.4375</v>
      </c>
      <c r="B16" s="968"/>
      <c r="C16" s="1054"/>
      <c r="D16" s="1054"/>
      <c r="E16" s="1048"/>
      <c r="F16" s="1048"/>
      <c r="G16" s="1055"/>
      <c r="H16" s="323">
        <v>0.4375</v>
      </c>
      <c r="I16" s="817"/>
      <c r="J16" s="1061"/>
      <c r="K16" s="1061"/>
      <c r="L16" s="1064"/>
      <c r="M16" s="1069"/>
      <c r="N16" s="1069"/>
      <c r="O16" s="1069"/>
      <c r="P16" s="327"/>
      <c r="Q16" s="327"/>
      <c r="R16" s="327"/>
      <c r="S16" s="327"/>
      <c r="T16" s="327"/>
      <c r="U16" s="327"/>
      <c r="V16" s="826">
        <v>0.4375</v>
      </c>
      <c r="W16" s="1077"/>
      <c r="X16" s="1077"/>
      <c r="Y16" s="1077"/>
      <c r="Z16" s="554"/>
      <c r="AA16" s="302"/>
      <c r="AB16" s="329"/>
      <c r="AC16" s="329"/>
      <c r="AD16" s="329"/>
      <c r="AE16" s="300"/>
      <c r="AF16" s="1078" t="s">
        <v>659</v>
      </c>
      <c r="AG16" s="779"/>
      <c r="AH16" s="299"/>
      <c r="AI16" s="597"/>
      <c r="AJ16" s="308"/>
      <c r="AK16" s="308"/>
      <c r="AL16" s="308"/>
      <c r="AM16" s="837"/>
      <c r="AN16" s="297">
        <v>0.4375</v>
      </c>
      <c r="AO16" s="313"/>
      <c r="AP16" s="315"/>
      <c r="AQ16" s="315"/>
      <c r="AR16" s="315"/>
      <c r="AS16" s="308"/>
      <c r="AT16" s="308"/>
      <c r="AU16" s="308"/>
      <c r="AV16" s="581"/>
      <c r="AW16" s="534"/>
      <c r="AX16" s="1078" t="s">
        <v>659</v>
      </c>
      <c r="AY16" s="1071"/>
      <c r="AZ16" s="1071"/>
      <c r="BA16" s="327"/>
      <c r="BB16" s="327"/>
      <c r="BC16" s="327"/>
      <c r="BD16" s="327"/>
      <c r="BE16" s="333"/>
      <c r="BF16" s="724"/>
      <c r="BG16" s="725"/>
      <c r="BH16" s="726"/>
      <c r="BI16" s="726"/>
      <c r="BJ16" s="726"/>
      <c r="BK16" s="726"/>
      <c r="BL16" s="727"/>
      <c r="BM16" s="724"/>
      <c r="BN16" s="584"/>
      <c r="BO16" s="584"/>
      <c r="BP16" s="584"/>
      <c r="BQ16" s="584"/>
      <c r="BR16" s="584"/>
      <c r="BS16" s="584"/>
      <c r="BT16" s="300"/>
      <c r="BU16" s="323">
        <v>0.4375</v>
      </c>
      <c r="BV16" s="1093"/>
      <c r="BW16" s="319"/>
      <c r="BX16" s="723"/>
      <c r="BY16" s="292"/>
      <c r="BZ16" s="292"/>
      <c r="CA16" s="292"/>
      <c r="CB16" s="292"/>
      <c r="CC16" s="687"/>
      <c r="CD16" s="687"/>
      <c r="CE16" s="625"/>
      <c r="CF16" s="292"/>
      <c r="CG16" s="292"/>
      <c r="CH16" s="292"/>
      <c r="CI16" s="292"/>
      <c r="CJ16" s="475"/>
      <c r="CK16" s="475"/>
      <c r="CL16" s="475"/>
      <c r="CM16" s="475"/>
      <c r="CN16" s="475"/>
      <c r="CO16" s="468"/>
      <c r="CP16" s="471"/>
      <c r="CQ16" s="471"/>
      <c r="CR16" s="471"/>
      <c r="CS16" s="471"/>
      <c r="CT16" s="471"/>
      <c r="CU16" s="471"/>
      <c r="CV16" s="471"/>
      <c r="CW16" s="264"/>
      <c r="CX16" s="264"/>
      <c r="CY16" s="264"/>
      <c r="CZ16" s="264"/>
      <c r="DA16" s="264"/>
      <c r="DB16" s="264"/>
      <c r="DC16" s="264"/>
      <c r="DD16" s="264"/>
      <c r="DE16" s="264"/>
      <c r="DF16" s="473"/>
      <c r="DG16" s="471"/>
      <c r="DH16" s="471"/>
      <c r="DI16" s="471"/>
      <c r="DJ16" s="538"/>
      <c r="DK16" s="538"/>
      <c r="DL16" s="471"/>
      <c r="DM16" s="471"/>
      <c r="DN16" s="264"/>
      <c r="DO16" s="264"/>
      <c r="DP16" s="264"/>
      <c r="DQ16" s="264"/>
      <c r="DR16" s="264"/>
      <c r="DS16" s="264"/>
      <c r="DT16" s="264"/>
      <c r="DU16" s="264"/>
      <c r="DV16" s="264"/>
      <c r="DW16" s="473"/>
      <c r="DX16" s="264"/>
      <c r="DY16" s="264"/>
      <c r="DZ16" s="264"/>
      <c r="EA16" s="264"/>
    </row>
    <row r="17" spans="1:131" ht="28" customHeight="1" x14ac:dyDescent="0.2">
      <c r="A17" s="323">
        <v>0.44791666666666669</v>
      </c>
      <c r="B17" s="968"/>
      <c r="C17" s="1054"/>
      <c r="D17" s="1054"/>
      <c r="E17" s="1048"/>
      <c r="F17" s="1048"/>
      <c r="G17" s="1055"/>
      <c r="H17" s="323">
        <v>0.44791666666666669</v>
      </c>
      <c r="I17" s="817"/>
      <c r="J17" s="384"/>
      <c r="K17" s="384"/>
      <c r="L17" s="384"/>
      <c r="M17" s="1070"/>
      <c r="N17" s="1070"/>
      <c r="O17" s="1070"/>
      <c r="P17" s="327"/>
      <c r="Q17" s="327"/>
      <c r="R17" s="327"/>
      <c r="S17" s="327"/>
      <c r="T17" s="327"/>
      <c r="U17" s="327"/>
      <c r="V17" s="826">
        <v>0.44791666666666669</v>
      </c>
      <c r="W17" s="1077"/>
      <c r="X17" s="1077"/>
      <c r="Y17" s="1077"/>
      <c r="Z17" s="554"/>
      <c r="AA17" s="302"/>
      <c r="AB17" s="329"/>
      <c r="AC17" s="329"/>
      <c r="AD17" s="329"/>
      <c r="AE17" s="300"/>
      <c r="AF17" s="1078"/>
      <c r="AG17" s="1073" t="s">
        <v>761</v>
      </c>
      <c r="AH17" s="1084" t="s">
        <v>762</v>
      </c>
      <c r="AI17" s="308"/>
      <c r="AJ17" s="308"/>
      <c r="AK17" s="308"/>
      <c r="AL17" s="308"/>
      <c r="AM17" s="837"/>
      <c r="AN17" s="297">
        <v>0.44791666666666669</v>
      </c>
      <c r="AO17" s="313"/>
      <c r="AP17" s="315"/>
      <c r="AQ17" s="315"/>
      <c r="AR17" s="315"/>
      <c r="AS17" s="308"/>
      <c r="AT17" s="308"/>
      <c r="AU17" s="308"/>
      <c r="AV17" s="581"/>
      <c r="AW17" s="534"/>
      <c r="AX17" s="1078"/>
      <c r="AY17" s="1071"/>
      <c r="AZ17" s="1071"/>
      <c r="BA17" s="327"/>
      <c r="BB17" s="327"/>
      <c r="BC17" s="327"/>
      <c r="BD17" s="327"/>
      <c r="BE17" s="333"/>
      <c r="BF17" s="724"/>
      <c r="BG17" s="725"/>
      <c r="BH17" s="726"/>
      <c r="BI17" s="726"/>
      <c r="BJ17" s="726"/>
      <c r="BK17" s="726"/>
      <c r="BL17" s="727"/>
      <c r="BM17" s="724"/>
      <c r="BN17" s="584"/>
      <c r="BO17" s="584"/>
      <c r="BP17" s="584"/>
      <c r="BQ17" s="584"/>
      <c r="BR17" s="584"/>
      <c r="BS17" s="584"/>
      <c r="BT17" s="300"/>
      <c r="BU17" s="323">
        <v>0.44791666666666669</v>
      </c>
      <c r="BV17" s="1093"/>
      <c r="BW17" s="319"/>
      <c r="BX17" s="723"/>
      <c r="BY17" s="292"/>
      <c r="BZ17" s="292"/>
      <c r="CA17" s="292"/>
      <c r="CB17" s="292"/>
      <c r="CC17" s="687"/>
      <c r="CD17" s="687"/>
      <c r="CE17" s="625"/>
      <c r="CF17" s="292"/>
      <c r="CG17" s="292"/>
      <c r="CH17" s="292"/>
      <c r="CI17" s="292"/>
      <c r="CJ17" s="475"/>
      <c r="CK17" s="475"/>
      <c r="CL17" s="475"/>
      <c r="CM17" s="475"/>
      <c r="CN17" s="475"/>
      <c r="CO17" s="468"/>
      <c r="CP17" s="471"/>
      <c r="CQ17" s="471"/>
      <c r="CR17" s="471"/>
      <c r="CS17" s="471"/>
      <c r="CT17" s="471"/>
      <c r="CU17" s="471"/>
      <c r="CV17" s="471"/>
      <c r="CW17" s="264"/>
      <c r="CX17" s="264"/>
      <c r="CY17" s="264"/>
      <c r="CZ17" s="264"/>
      <c r="DA17" s="264"/>
      <c r="DB17" s="264"/>
      <c r="DC17" s="264"/>
      <c r="DD17" s="264"/>
      <c r="DE17" s="264"/>
      <c r="DF17" s="473"/>
      <c r="DG17" s="471"/>
      <c r="DH17" s="471"/>
      <c r="DI17" s="471"/>
      <c r="DJ17" s="538"/>
      <c r="DK17" s="538"/>
      <c r="DL17" s="471"/>
      <c r="DM17" s="471"/>
      <c r="DN17" s="264"/>
      <c r="DO17" s="264"/>
      <c r="DP17" s="264"/>
      <c r="DQ17" s="264"/>
      <c r="DR17" s="264"/>
      <c r="DS17" s="264"/>
      <c r="DT17" s="264"/>
      <c r="DU17" s="264"/>
      <c r="DV17" s="264"/>
      <c r="DW17" s="473"/>
      <c r="DX17" s="264"/>
      <c r="DY17" s="264"/>
      <c r="DZ17" s="264"/>
      <c r="EA17" s="264"/>
    </row>
    <row r="18" spans="1:131" ht="28" customHeight="1" x14ac:dyDescent="0.2">
      <c r="A18" s="323">
        <v>0.45833333333333331</v>
      </c>
      <c r="B18" s="968"/>
      <c r="C18" s="1054"/>
      <c r="D18" s="1054"/>
      <c r="E18" s="1048"/>
      <c r="F18" s="1048"/>
      <c r="G18" s="1055"/>
      <c r="H18" s="323">
        <v>0.45833333333333331</v>
      </c>
      <c r="I18" s="817"/>
      <c r="J18" s="429"/>
      <c r="K18" s="429"/>
      <c r="L18" s="429"/>
      <c r="M18" s="327"/>
      <c r="N18" s="327"/>
      <c r="O18" s="813"/>
      <c r="P18" s="327"/>
      <c r="Q18" s="327"/>
      <c r="R18" s="327"/>
      <c r="S18" s="327"/>
      <c r="T18" s="327"/>
      <c r="U18" s="327"/>
      <c r="V18" s="826">
        <v>0.45833333333333331</v>
      </c>
      <c r="W18" s="1077"/>
      <c r="X18" s="1077"/>
      <c r="Y18" s="1077"/>
      <c r="Z18" s="302"/>
      <c r="AA18" s="302"/>
      <c r="AB18" s="329"/>
      <c r="AC18" s="329"/>
      <c r="AD18" s="329"/>
      <c r="AE18" s="300"/>
      <c r="AF18" s="1078"/>
      <c r="AG18" s="1074"/>
      <c r="AH18" s="1085"/>
      <c r="AI18" s="308"/>
      <c r="AJ18" s="308"/>
      <c r="AK18" s="364"/>
      <c r="AL18" s="364"/>
      <c r="AM18" s="789"/>
      <c r="AN18" s="297">
        <v>0.45833333333333331</v>
      </c>
      <c r="AO18" s="313"/>
      <c r="AP18" s="315"/>
      <c r="AQ18" s="315"/>
      <c r="AR18" s="315"/>
      <c r="AS18" s="308"/>
      <c r="AT18" s="364"/>
      <c r="AU18" s="364"/>
      <c r="AV18" s="364"/>
      <c r="AW18" s="534"/>
      <c r="AX18" s="1078"/>
      <c r="AY18" s="1071"/>
      <c r="AZ18" s="1071"/>
      <c r="BA18" s="327"/>
      <c r="BB18" s="327"/>
      <c r="BC18" s="327"/>
      <c r="BD18" s="327"/>
      <c r="BE18" s="333"/>
      <c r="BF18" s="724"/>
      <c r="BG18" s="725"/>
      <c r="BH18" s="726"/>
      <c r="BI18" s="726"/>
      <c r="BJ18" s="726"/>
      <c r="BK18" s="726"/>
      <c r="BL18" s="727"/>
      <c r="BM18" s="724"/>
      <c r="BN18" s="584"/>
      <c r="BO18" s="584"/>
      <c r="BP18" s="584"/>
      <c r="BQ18" s="584"/>
      <c r="BR18" s="584"/>
      <c r="BS18" s="584"/>
      <c r="BT18" s="300"/>
      <c r="BU18" s="323">
        <v>0.45833333333333331</v>
      </c>
      <c r="BV18" s="1093"/>
      <c r="BW18" s="319"/>
      <c r="BX18" s="723"/>
      <c r="BY18" s="292"/>
      <c r="BZ18" s="292"/>
      <c r="CA18" s="292"/>
      <c r="CB18" s="292"/>
      <c r="CC18" s="687"/>
      <c r="CD18" s="687"/>
      <c r="CE18" s="625"/>
      <c r="CF18" s="292"/>
      <c r="CG18" s="292"/>
      <c r="CH18" s="292"/>
      <c r="CI18" s="292"/>
      <c r="CJ18" s="475"/>
      <c r="CK18" s="475"/>
      <c r="CL18" s="475"/>
      <c r="CM18" s="475"/>
      <c r="CN18" s="475"/>
      <c r="CO18" s="468"/>
      <c r="CP18" s="471"/>
      <c r="CQ18" s="471"/>
      <c r="CR18" s="471"/>
      <c r="CS18" s="471"/>
      <c r="CT18" s="471"/>
      <c r="CU18" s="471"/>
      <c r="CV18" s="471"/>
      <c r="CW18" s="264"/>
      <c r="CX18" s="264"/>
      <c r="CY18" s="264"/>
      <c r="CZ18" s="264"/>
      <c r="DA18" s="264"/>
      <c r="DB18" s="264"/>
      <c r="DC18" s="264"/>
      <c r="DD18" s="264"/>
      <c r="DE18" s="264"/>
      <c r="DF18" s="473"/>
      <c r="DG18" s="471"/>
      <c r="DH18" s="471"/>
      <c r="DI18" s="471"/>
      <c r="DJ18" s="538"/>
      <c r="DK18" s="538"/>
      <c r="DL18" s="471"/>
      <c r="DM18" s="471"/>
      <c r="DN18" s="264"/>
      <c r="DO18" s="264"/>
      <c r="DP18" s="264"/>
      <c r="DQ18" s="264"/>
      <c r="DR18" s="264"/>
      <c r="DS18" s="264"/>
      <c r="DT18" s="264"/>
      <c r="DU18" s="264"/>
      <c r="DV18" s="264"/>
      <c r="DW18" s="473"/>
      <c r="DX18" s="264"/>
      <c r="DY18" s="264"/>
      <c r="DZ18" s="264"/>
      <c r="EA18" s="264"/>
    </row>
    <row r="19" spans="1:131" ht="28" customHeight="1" x14ac:dyDescent="0.2">
      <c r="A19" s="323">
        <v>0.46875</v>
      </c>
      <c r="B19" s="968"/>
      <c r="C19" s="1054"/>
      <c r="D19" s="1054"/>
      <c r="E19" s="1048"/>
      <c r="F19" s="1048"/>
      <c r="G19" s="1055"/>
      <c r="H19" s="323">
        <v>0.46875</v>
      </c>
      <c r="I19" s="817"/>
      <c r="J19" s="384"/>
      <c r="K19" s="814"/>
      <c r="L19" s="384"/>
      <c r="M19" s="456"/>
      <c r="N19" s="456"/>
      <c r="O19" s="818"/>
      <c r="P19" s="327"/>
      <c r="Q19" s="327"/>
      <c r="R19" s="327"/>
      <c r="S19" s="327"/>
      <c r="T19" s="327"/>
      <c r="U19" s="327"/>
      <c r="V19" s="826">
        <v>0.46875</v>
      </c>
      <c r="W19" s="1077"/>
      <c r="X19" s="1077"/>
      <c r="Y19" s="1077"/>
      <c r="Z19" s="302"/>
      <c r="AA19" s="302"/>
      <c r="AB19" s="329"/>
      <c r="AC19" s="329"/>
      <c r="AD19" s="329"/>
      <c r="AE19" s="300"/>
      <c r="AF19" s="310"/>
      <c r="AG19" s="1074"/>
      <c r="AH19" s="1085"/>
      <c r="AI19" s="308"/>
      <c r="AJ19" s="308"/>
      <c r="AK19" s="364"/>
      <c r="AL19" s="364"/>
      <c r="AM19" s="789"/>
      <c r="AN19" s="297">
        <v>0.46875</v>
      </c>
      <c r="AO19" s="313"/>
      <c r="AP19" s="308"/>
      <c r="AQ19" s="308"/>
      <c r="AR19" s="312"/>
      <c r="AS19" s="308"/>
      <c r="AT19" s="364"/>
      <c r="AU19" s="364"/>
      <c r="AV19" s="364"/>
      <c r="AW19" s="534"/>
      <c r="AX19" s="310"/>
      <c r="AY19" s="1071"/>
      <c r="AZ19" s="1071"/>
      <c r="BA19" s="327"/>
      <c r="BB19" s="327"/>
      <c r="BC19" s="327"/>
      <c r="BD19" s="327"/>
      <c r="BE19" s="333"/>
      <c r="BF19" s="724"/>
      <c r="BG19" s="725"/>
      <c r="BH19" s="726"/>
      <c r="BI19" s="726"/>
      <c r="BJ19" s="726"/>
      <c r="BK19" s="726"/>
      <c r="BL19" s="727"/>
      <c r="BM19" s="724"/>
      <c r="BN19" s="584"/>
      <c r="BO19" s="584"/>
      <c r="BP19" s="584"/>
      <c r="BQ19" s="584"/>
      <c r="BR19" s="584"/>
      <c r="BS19" s="584"/>
      <c r="BT19" s="300"/>
      <c r="BU19" s="323">
        <v>0.46875</v>
      </c>
      <c r="BV19" s="1093"/>
      <c r="BW19" s="319"/>
      <c r="BX19" s="723"/>
      <c r="BY19" s="292"/>
      <c r="BZ19" s="292"/>
      <c r="CA19" s="292"/>
      <c r="CB19" s="292"/>
      <c r="CC19" s="687"/>
      <c r="CD19" s="687"/>
      <c r="CE19" s="625"/>
      <c r="CF19" s="292"/>
      <c r="CG19" s="292"/>
      <c r="CH19" s="292"/>
      <c r="CI19" s="292"/>
      <c r="CJ19" s="475"/>
      <c r="CK19" s="475"/>
      <c r="CL19" s="475"/>
      <c r="CM19" s="475"/>
      <c r="CN19" s="475"/>
      <c r="CO19" s="468"/>
      <c r="CP19" s="471"/>
      <c r="CQ19" s="471"/>
      <c r="CR19" s="471"/>
      <c r="CS19" s="471"/>
      <c r="CT19" s="471"/>
      <c r="CU19" s="471"/>
      <c r="CV19" s="471"/>
      <c r="CW19" s="264"/>
      <c r="CX19" s="264"/>
      <c r="CY19" s="264"/>
      <c r="CZ19" s="264"/>
      <c r="DA19" s="264"/>
      <c r="DB19" s="264"/>
      <c r="DC19" s="264"/>
      <c r="DD19" s="264"/>
      <c r="DE19" s="264"/>
      <c r="DF19" s="473"/>
      <c r="DG19" s="471"/>
      <c r="DH19" s="471"/>
      <c r="DI19" s="471"/>
      <c r="DJ19" s="538"/>
      <c r="DK19" s="538"/>
      <c r="DL19" s="471"/>
      <c r="DM19" s="471"/>
      <c r="DN19" s="264"/>
      <c r="DO19" s="264"/>
      <c r="DP19" s="264"/>
      <c r="DQ19" s="264"/>
      <c r="DR19" s="264"/>
      <c r="DS19" s="264"/>
      <c r="DT19" s="264"/>
      <c r="DU19" s="264"/>
      <c r="DV19" s="264"/>
      <c r="DW19" s="473"/>
      <c r="DX19" s="264"/>
      <c r="DY19" s="264"/>
      <c r="DZ19" s="264"/>
      <c r="EA19" s="264"/>
    </row>
    <row r="20" spans="1:131" ht="28" customHeight="1" x14ac:dyDescent="0.25">
      <c r="A20" s="323">
        <v>0.47916666666666669</v>
      </c>
      <c r="B20" s="294"/>
      <c r="C20" s="339"/>
      <c r="D20" s="300"/>
      <c r="E20" s="313"/>
      <c r="F20" s="313"/>
      <c r="G20" s="354"/>
      <c r="H20" s="323">
        <v>0.47916666666666669</v>
      </c>
      <c r="I20" s="817"/>
      <c r="J20" s="1065" t="s">
        <v>763</v>
      </c>
      <c r="K20" s="1065" t="s">
        <v>764</v>
      </c>
      <c r="L20" s="1068" t="s">
        <v>765</v>
      </c>
      <c r="M20" s="456"/>
      <c r="N20" s="456"/>
      <c r="O20" s="818"/>
      <c r="P20" s="327"/>
      <c r="Q20" s="327"/>
      <c r="R20" s="327"/>
      <c r="S20" s="327"/>
      <c r="T20" s="327"/>
      <c r="U20" s="327"/>
      <c r="V20" s="826">
        <v>0.47916666666666669</v>
      </c>
      <c r="W20" s="1077"/>
      <c r="X20" s="1077"/>
      <c r="Y20" s="1077"/>
      <c r="Z20" s="554"/>
      <c r="AA20" s="302"/>
      <c r="AB20" s="329"/>
      <c r="AC20" s="329"/>
      <c r="AD20" s="329"/>
      <c r="AE20" s="300"/>
      <c r="AF20" s="310"/>
      <c r="AG20" s="1074"/>
      <c r="AH20" s="1085"/>
      <c r="AI20" s="308"/>
      <c r="AJ20" s="312"/>
      <c r="AK20" s="315"/>
      <c r="AL20" s="315"/>
      <c r="AM20" s="763"/>
      <c r="AN20" s="297">
        <v>0.47916666666666669</v>
      </c>
      <c r="AO20" s="313"/>
      <c r="AP20" s="308"/>
      <c r="AQ20" s="308"/>
      <c r="AR20" s="312"/>
      <c r="AS20" s="312"/>
      <c r="AT20" s="315"/>
      <c r="AU20" s="315"/>
      <c r="AV20" s="315"/>
      <c r="AW20" s="534"/>
      <c r="AX20" s="310"/>
      <c r="AY20" s="1071"/>
      <c r="AZ20" s="1071"/>
      <c r="BA20" s="327"/>
      <c r="BB20" s="327"/>
      <c r="BC20" s="327"/>
      <c r="BD20" s="327"/>
      <c r="BE20" s="333"/>
      <c r="BF20" s="724"/>
      <c r="BG20" s="725"/>
      <c r="BH20" s="726"/>
      <c r="BI20" s="726"/>
      <c r="BJ20" s="726"/>
      <c r="BK20" s="726"/>
      <c r="BL20" s="727"/>
      <c r="BM20" s="970" t="s">
        <v>655</v>
      </c>
      <c r="BN20" s="584"/>
      <c r="BO20" s="584"/>
      <c r="BP20" s="584"/>
      <c r="BQ20" s="584"/>
      <c r="BR20" s="584"/>
      <c r="BS20" s="584"/>
      <c r="BT20" s="300"/>
      <c r="BU20" s="323">
        <v>0.47916666666666669</v>
      </c>
      <c r="BV20" s="1093"/>
      <c r="BW20" s="319"/>
      <c r="BX20" s="1101" t="s">
        <v>655</v>
      </c>
      <c r="BY20" s="292"/>
      <c r="BZ20" s="292"/>
      <c r="CA20" s="292"/>
      <c r="CB20" s="292"/>
      <c r="CC20" s="687"/>
      <c r="CD20" s="687"/>
      <c r="CE20" s="625"/>
      <c r="CF20" s="292"/>
      <c r="CG20" s="292"/>
      <c r="CH20" s="292"/>
      <c r="CI20" s="292"/>
      <c r="CJ20" s="475"/>
      <c r="CK20" s="475"/>
      <c r="CL20" s="475"/>
      <c r="CM20" s="475"/>
      <c r="CN20" s="475"/>
      <c r="CO20" s="468"/>
      <c r="CP20" s="511"/>
      <c r="CQ20" s="471"/>
      <c r="CR20" s="471"/>
      <c r="CS20" s="471"/>
      <c r="CT20" s="471"/>
      <c r="CU20" s="471"/>
      <c r="CV20" s="471"/>
      <c r="CW20" s="264"/>
      <c r="CX20" s="264"/>
      <c r="CY20" s="264"/>
      <c r="CZ20" s="264"/>
      <c r="DA20" s="264"/>
      <c r="DB20" s="264"/>
      <c r="DC20" s="264"/>
      <c r="DD20" s="264"/>
      <c r="DE20" s="264"/>
      <c r="DF20" s="471"/>
      <c r="DG20" s="511"/>
      <c r="DH20" s="471"/>
      <c r="DI20" s="471"/>
      <c r="DJ20" s="538"/>
      <c r="DK20" s="538"/>
      <c r="DL20" s="471"/>
      <c r="DM20" s="471"/>
      <c r="DN20" s="264"/>
      <c r="DO20" s="264"/>
      <c r="DP20" s="264"/>
      <c r="DQ20" s="264"/>
      <c r="DR20" s="264"/>
      <c r="DS20" s="264"/>
      <c r="DT20" s="264"/>
      <c r="DU20" s="264"/>
      <c r="DV20" s="264"/>
      <c r="DW20" s="471"/>
      <c r="DX20" s="264"/>
      <c r="DY20" s="264"/>
      <c r="DZ20" s="264"/>
      <c r="EA20" s="264"/>
    </row>
    <row r="21" spans="1:131" ht="28" customHeight="1" x14ac:dyDescent="0.25">
      <c r="A21" s="323">
        <v>0.48958333333333331</v>
      </c>
      <c r="B21" s="294"/>
      <c r="C21" s="339"/>
      <c r="D21" s="300"/>
      <c r="E21" s="313"/>
      <c r="F21" s="313"/>
      <c r="G21" s="354"/>
      <c r="H21" s="323">
        <v>0.48958333333333331</v>
      </c>
      <c r="I21" s="817"/>
      <c r="J21" s="1066"/>
      <c r="K21" s="1066"/>
      <c r="L21" s="1069"/>
      <c r="M21" s="1056" t="s">
        <v>766</v>
      </c>
      <c r="N21" s="1059" t="s">
        <v>767</v>
      </c>
      <c r="O21" s="1079" t="s">
        <v>768</v>
      </c>
      <c r="P21" s="327"/>
      <c r="Q21" s="327"/>
      <c r="R21" s="327"/>
      <c r="S21" s="327"/>
      <c r="T21" s="327"/>
      <c r="U21" s="327"/>
      <c r="V21" s="826">
        <v>0.48958333333333331</v>
      </c>
      <c r="W21" s="1077"/>
      <c r="X21" s="1077"/>
      <c r="Y21" s="1077"/>
      <c r="Z21" s="554"/>
      <c r="AA21" s="302"/>
      <c r="AB21" s="329"/>
      <c r="AC21" s="329"/>
      <c r="AD21" s="329"/>
      <c r="AE21" s="300"/>
      <c r="AF21" s="294"/>
      <c r="AG21" s="1074"/>
      <c r="AH21" s="1085"/>
      <c r="AI21" s="308"/>
      <c r="AJ21" s="312"/>
      <c r="AK21" s="315"/>
      <c r="AL21" s="315"/>
      <c r="AM21" s="763"/>
      <c r="AN21" s="297">
        <v>0.48958333333333331</v>
      </c>
      <c r="AO21" s="313"/>
      <c r="AP21" s="308"/>
      <c r="AQ21" s="308"/>
      <c r="AR21" s="308"/>
      <c r="AS21" s="312"/>
      <c r="AT21" s="315"/>
      <c r="AU21" s="315"/>
      <c r="AV21" s="315"/>
      <c r="AW21" s="534"/>
      <c r="AX21" s="294"/>
      <c r="AY21" s="1071"/>
      <c r="AZ21" s="1071"/>
      <c r="BA21" s="327"/>
      <c r="BB21" s="327"/>
      <c r="BC21" s="327"/>
      <c r="BD21" s="327"/>
      <c r="BE21" s="333"/>
      <c r="BF21" s="724"/>
      <c r="BG21" s="725"/>
      <c r="BH21" s="726"/>
      <c r="BI21" s="726"/>
      <c r="BJ21" s="726"/>
      <c r="BK21" s="726"/>
      <c r="BL21" s="727"/>
      <c r="BM21" s="970"/>
      <c r="BN21" s="584"/>
      <c r="BO21" s="584"/>
      <c r="BP21" s="584"/>
      <c r="BQ21" s="584"/>
      <c r="BR21" s="584"/>
      <c r="BS21" s="584"/>
      <c r="BT21" s="300"/>
      <c r="BU21" s="323">
        <v>0.48958333333333331</v>
      </c>
      <c r="BV21" s="1094"/>
      <c r="BW21" s="319"/>
      <c r="BX21" s="1101"/>
      <c r="BY21" s="292"/>
      <c r="BZ21" s="292"/>
      <c r="CA21" s="292"/>
      <c r="CB21" s="292"/>
      <c r="CC21" s="688"/>
      <c r="CD21" s="688"/>
      <c r="CE21" s="625"/>
      <c r="CF21" s="292"/>
      <c r="CG21" s="292"/>
      <c r="CH21" s="292"/>
      <c r="CI21" s="292"/>
      <c r="CJ21" s="476"/>
      <c r="CK21" s="476"/>
      <c r="CL21" s="476"/>
      <c r="CM21" s="476"/>
      <c r="CN21" s="476"/>
      <c r="CO21" s="474"/>
      <c r="CP21" s="511"/>
      <c r="CQ21" s="471"/>
      <c r="CR21" s="471"/>
      <c r="CS21" s="471"/>
      <c r="CT21" s="471"/>
      <c r="CU21" s="471"/>
      <c r="CV21" s="471"/>
      <c r="CW21" s="264"/>
      <c r="CX21" s="264"/>
      <c r="CY21" s="264"/>
      <c r="CZ21" s="264"/>
      <c r="DA21" s="264"/>
      <c r="DB21" s="264"/>
      <c r="DC21" s="264"/>
      <c r="DD21" s="264"/>
      <c r="DE21" s="264"/>
      <c r="DF21" s="471"/>
      <c r="DG21" s="511"/>
      <c r="DH21" s="471"/>
      <c r="DI21" s="471"/>
      <c r="DJ21" s="538"/>
      <c r="DK21" s="538"/>
      <c r="DL21" s="471"/>
      <c r="DM21" s="471"/>
      <c r="DN21" s="264"/>
      <c r="DO21" s="264"/>
      <c r="DP21" s="264"/>
      <c r="DQ21" s="264"/>
      <c r="DR21" s="264"/>
      <c r="DS21" s="264"/>
      <c r="DT21" s="264"/>
      <c r="DU21" s="264"/>
      <c r="DV21" s="264"/>
      <c r="DW21" s="471"/>
      <c r="DX21" s="264"/>
      <c r="DY21" s="264"/>
      <c r="DZ21" s="264"/>
      <c r="EA21" s="264"/>
    </row>
    <row r="22" spans="1:131" ht="28" customHeight="1" x14ac:dyDescent="0.25">
      <c r="A22" s="323">
        <v>0.5</v>
      </c>
      <c r="B22" s="1047" t="s">
        <v>755</v>
      </c>
      <c r="C22" s="1048" t="s">
        <v>755</v>
      </c>
      <c r="D22" s="1048" t="s">
        <v>755</v>
      </c>
      <c r="E22" s="313"/>
      <c r="F22" s="313"/>
      <c r="G22" s="354"/>
      <c r="H22" s="323">
        <v>0.5</v>
      </c>
      <c r="I22" s="817"/>
      <c r="J22" s="1066"/>
      <c r="K22" s="1066"/>
      <c r="L22" s="1069"/>
      <c r="M22" s="1057"/>
      <c r="N22" s="1060"/>
      <c r="O22" s="1080"/>
      <c r="P22" s="327"/>
      <c r="Q22" s="327"/>
      <c r="R22" s="327"/>
      <c r="S22" s="327"/>
      <c r="T22" s="327"/>
      <c r="U22" s="327"/>
      <c r="V22" s="826">
        <v>0.5</v>
      </c>
      <c r="Y22" s="829"/>
      <c r="Z22" s="554"/>
      <c r="AA22" s="302"/>
      <c r="AB22" s="329"/>
      <c r="AC22" s="329"/>
      <c r="AD22" s="329"/>
      <c r="AE22" s="300"/>
      <c r="AF22" s="294"/>
      <c r="AG22" s="1074"/>
      <c r="AH22" s="1085"/>
      <c r="AI22" s="308"/>
      <c r="AJ22" s="312"/>
      <c r="AK22" s="315"/>
      <c r="AL22" s="315"/>
      <c r="AM22" s="763"/>
      <c r="AN22" s="297">
        <v>0.5</v>
      </c>
      <c r="AO22" s="313"/>
      <c r="AP22" s="308"/>
      <c r="AQ22" s="308"/>
      <c r="AR22" s="308"/>
      <c r="AS22" s="312"/>
      <c r="AT22" s="315"/>
      <c r="AU22" s="315"/>
      <c r="AV22" s="315"/>
      <c r="AW22" s="534"/>
      <c r="AX22" s="294"/>
      <c r="AY22" s="1071"/>
      <c r="AZ22" s="1071"/>
      <c r="BA22" s="327"/>
      <c r="BB22" s="327"/>
      <c r="BC22" s="327"/>
      <c r="BD22" s="327"/>
      <c r="BE22" s="292"/>
      <c r="BF22" s="971" t="s">
        <v>769</v>
      </c>
      <c r="BG22" s="725"/>
      <c r="BH22" s="726"/>
      <c r="BI22" s="726"/>
      <c r="BJ22" s="726"/>
      <c r="BK22" s="726"/>
      <c r="BL22" s="727"/>
      <c r="BM22" s="724"/>
      <c r="BN22" s="584"/>
      <c r="BO22" s="584"/>
      <c r="BP22" s="584"/>
      <c r="BQ22" s="584"/>
      <c r="BR22" s="584"/>
      <c r="BS22" s="584"/>
      <c r="BT22" s="300"/>
      <c r="BU22" s="323">
        <v>0.5</v>
      </c>
      <c r="BV22" s="299"/>
      <c r="BW22" s="319"/>
      <c r="BX22" s="723"/>
      <c r="BY22" s="292"/>
      <c r="BZ22" s="292"/>
      <c r="CA22" s="292"/>
      <c r="CB22" s="292"/>
      <c r="CC22" s="685"/>
      <c r="CD22" s="685"/>
      <c r="CE22" s="625"/>
      <c r="CF22" s="292"/>
      <c r="CG22" s="292"/>
      <c r="CH22" s="292"/>
      <c r="CI22" s="292"/>
      <c r="CJ22" s="264"/>
      <c r="CK22" s="264"/>
      <c r="CL22" s="264"/>
      <c r="CM22" s="264"/>
      <c r="CN22" s="264"/>
      <c r="CO22" s="468"/>
      <c r="CP22" s="471"/>
      <c r="CQ22" s="511"/>
      <c r="CR22" s="511"/>
      <c r="CS22" s="471"/>
      <c r="CT22" s="471"/>
      <c r="CU22" s="471"/>
      <c r="CV22" s="471"/>
      <c r="CW22" s="264"/>
      <c r="CX22" s="264"/>
      <c r="CY22" s="264"/>
      <c r="CZ22" s="264"/>
      <c r="DA22" s="264"/>
      <c r="DB22" s="264"/>
      <c r="DC22" s="264"/>
      <c r="DD22" s="264"/>
      <c r="DE22" s="264"/>
      <c r="DF22" s="471"/>
      <c r="DG22" s="471"/>
      <c r="DH22" s="511"/>
      <c r="DI22" s="511"/>
      <c r="DJ22" s="538"/>
      <c r="DK22" s="538"/>
      <c r="DL22" s="471"/>
      <c r="DM22" s="471"/>
      <c r="DN22" s="264"/>
      <c r="DO22" s="264"/>
      <c r="DP22" s="264"/>
      <c r="DQ22" s="264"/>
      <c r="DR22" s="264"/>
      <c r="DS22" s="264"/>
      <c r="DT22" s="264"/>
      <c r="DU22" s="264"/>
      <c r="DV22" s="264"/>
      <c r="DW22" s="471"/>
      <c r="DX22" s="473"/>
      <c r="DY22" s="473"/>
      <c r="DZ22" s="473"/>
      <c r="EA22" s="473"/>
    </row>
    <row r="23" spans="1:131" ht="28" customHeight="1" x14ac:dyDescent="0.25">
      <c r="A23" s="323">
        <v>0.51041666666666663</v>
      </c>
      <c r="B23" s="1047"/>
      <c r="C23" s="1048"/>
      <c r="D23" s="1048"/>
      <c r="E23" s="1054" t="s">
        <v>760</v>
      </c>
      <c r="F23" s="1054" t="s">
        <v>760</v>
      </c>
      <c r="G23" s="1072" t="s">
        <v>760</v>
      </c>
      <c r="H23" s="323">
        <v>0.51041666666666663</v>
      </c>
      <c r="I23" s="817"/>
      <c r="J23" s="1066"/>
      <c r="K23" s="1066"/>
      <c r="L23" s="1069"/>
      <c r="M23" s="1057"/>
      <c r="N23" s="1060"/>
      <c r="O23" s="1080"/>
      <c r="P23" s="327"/>
      <c r="Q23" s="327"/>
      <c r="R23" s="327"/>
      <c r="S23" s="327"/>
      <c r="T23" s="327"/>
      <c r="U23" s="327"/>
      <c r="V23" s="826">
        <v>0.51041666666666663</v>
      </c>
      <c r="Y23" s="829"/>
      <c r="Z23" s="554"/>
      <c r="AA23" s="302"/>
      <c r="AB23" s="329"/>
      <c r="AC23" s="329"/>
      <c r="AD23" s="329"/>
      <c r="AE23" s="300"/>
      <c r="AF23" s="294"/>
      <c r="AG23" s="1074"/>
      <c r="AH23" s="1085"/>
      <c r="AI23" s="308"/>
      <c r="AJ23" s="312"/>
      <c r="AK23" s="315"/>
      <c r="AL23" s="315"/>
      <c r="AM23" s="763"/>
      <c r="AN23" s="297">
        <v>0.51041666666666663</v>
      </c>
      <c r="AO23" s="313"/>
      <c r="AP23" s="308"/>
      <c r="AQ23" s="308"/>
      <c r="AR23" s="308"/>
      <c r="AS23" s="312"/>
      <c r="AT23" s="315"/>
      <c r="AU23" s="315"/>
      <c r="AV23" s="315"/>
      <c r="AW23" s="534"/>
      <c r="AX23" s="294"/>
      <c r="AY23" s="1071"/>
      <c r="AZ23" s="1071"/>
      <c r="BA23" s="327"/>
      <c r="BB23" s="327"/>
      <c r="BC23" s="327"/>
      <c r="BD23" s="327"/>
      <c r="BE23" s="292"/>
      <c r="BF23" s="971"/>
      <c r="BG23" s="725"/>
      <c r="BH23" s="726"/>
      <c r="BI23" s="726"/>
      <c r="BJ23" s="726"/>
      <c r="BK23" s="726"/>
      <c r="BL23" s="727"/>
      <c r="BM23" s="724"/>
      <c r="BN23" s="584"/>
      <c r="BO23" s="584"/>
      <c r="BP23" s="584"/>
      <c r="BQ23" s="584"/>
      <c r="BR23" s="584"/>
      <c r="BS23" s="584"/>
      <c r="BT23" s="300"/>
      <c r="BU23" s="323">
        <v>0.51041666666666663</v>
      </c>
      <c r="BV23" s="309"/>
      <c r="BW23" s="319"/>
      <c r="BX23" s="723"/>
      <c r="BY23" s="292"/>
      <c r="BZ23" s="292"/>
      <c r="CA23" s="292"/>
      <c r="CB23" s="292"/>
      <c r="CC23" s="685"/>
      <c r="CD23" s="685"/>
      <c r="CE23" s="625"/>
      <c r="CF23" s="292"/>
      <c r="CG23" s="292"/>
      <c r="CH23" s="292"/>
      <c r="CI23" s="292"/>
      <c r="CJ23" s="264"/>
      <c r="CK23" s="264"/>
      <c r="CL23" s="264"/>
      <c r="CM23" s="264"/>
      <c r="CN23" s="264"/>
      <c r="CO23" s="468"/>
      <c r="CP23" s="471"/>
      <c r="CQ23" s="511"/>
      <c r="CR23" s="511"/>
      <c r="CS23" s="471"/>
      <c r="CT23" s="471"/>
      <c r="CU23" s="471"/>
      <c r="CV23" s="471"/>
      <c r="CW23" s="264"/>
      <c r="CX23" s="264"/>
      <c r="CY23" s="264"/>
      <c r="CZ23" s="264"/>
      <c r="DA23" s="264"/>
      <c r="DB23" s="264"/>
      <c r="DC23" s="264"/>
      <c r="DD23" s="264"/>
      <c r="DE23" s="264"/>
      <c r="DF23" s="471"/>
      <c r="DG23" s="471"/>
      <c r="DH23" s="511"/>
      <c r="DI23" s="511"/>
      <c r="DJ23" s="538"/>
      <c r="DK23" s="538"/>
      <c r="DL23" s="471"/>
      <c r="DM23" s="471"/>
      <c r="DN23" s="264"/>
      <c r="DO23" s="264"/>
      <c r="DP23" s="264"/>
      <c r="DQ23" s="264"/>
      <c r="DR23" s="264"/>
      <c r="DS23" s="264"/>
      <c r="DT23" s="264"/>
      <c r="DU23" s="264"/>
      <c r="DV23" s="264"/>
      <c r="DW23" s="471"/>
      <c r="DX23" s="475"/>
      <c r="DY23" s="475"/>
      <c r="DZ23" s="475"/>
      <c r="EA23" s="475"/>
    </row>
    <row r="24" spans="1:131" ht="28" customHeight="1" x14ac:dyDescent="0.2">
      <c r="A24" s="323">
        <v>0.52083333333333337</v>
      </c>
      <c r="B24" s="1047"/>
      <c r="C24" s="1048"/>
      <c r="D24" s="1048"/>
      <c r="E24" s="1054"/>
      <c r="F24" s="1054"/>
      <c r="G24" s="1072"/>
      <c r="H24" s="323">
        <v>0.52083333333333337</v>
      </c>
      <c r="I24" s="817"/>
      <c r="J24" s="1066"/>
      <c r="K24" s="1066"/>
      <c r="L24" s="1069"/>
      <c r="M24" s="1057"/>
      <c r="N24" s="1060"/>
      <c r="O24" s="1080"/>
      <c r="P24" s="327"/>
      <c r="Q24" s="327"/>
      <c r="R24" s="327"/>
      <c r="S24" s="327"/>
      <c r="T24" s="327"/>
      <c r="U24" s="327"/>
      <c r="V24" s="826">
        <v>0.52083333333333337</v>
      </c>
      <c r="Y24" s="829"/>
      <c r="Z24" s="554"/>
      <c r="AA24" s="302"/>
      <c r="AB24" s="554"/>
      <c r="AC24" s="554"/>
      <c r="AD24" s="554"/>
      <c r="AE24" s="300"/>
      <c r="AF24" s="294"/>
      <c r="AG24" s="1075"/>
      <c r="AH24" s="1086"/>
      <c r="AI24" s="308"/>
      <c r="AJ24" s="312"/>
      <c r="AK24" s="315"/>
      <c r="AL24" s="315"/>
      <c r="AM24" s="763"/>
      <c r="AN24" s="297">
        <v>0.52083333333333337</v>
      </c>
      <c r="AO24" s="313"/>
      <c r="AP24" s="308"/>
      <c r="AQ24" s="308"/>
      <c r="AR24" s="308"/>
      <c r="AS24" s="312"/>
      <c r="AT24" s="315"/>
      <c r="AU24" s="315"/>
      <c r="AV24" s="315"/>
      <c r="AW24" s="534"/>
      <c r="AX24" s="294"/>
      <c r="AY24" s="300"/>
      <c r="AZ24" s="300"/>
      <c r="BA24" s="327"/>
      <c r="BB24" s="327"/>
      <c r="BC24" s="327"/>
      <c r="BD24" s="327"/>
      <c r="BE24" s="333"/>
      <c r="BF24" s="971"/>
      <c r="BG24" s="725"/>
      <c r="BH24" s="726"/>
      <c r="BI24" s="726"/>
      <c r="BJ24" s="726"/>
      <c r="BK24" s="726"/>
      <c r="BL24" s="727"/>
      <c r="BM24" s="724"/>
      <c r="BN24" s="584"/>
      <c r="BO24" s="584"/>
      <c r="BP24" s="584"/>
      <c r="BQ24" s="584"/>
      <c r="BR24" s="584"/>
      <c r="BS24" s="584"/>
      <c r="BT24" s="300"/>
      <c r="BU24" s="323">
        <v>0.52083333333333337</v>
      </c>
      <c r="BV24" s="309"/>
      <c r="BW24" s="319"/>
      <c r="BX24" s="723"/>
      <c r="BY24" s="292"/>
      <c r="BZ24" s="292"/>
      <c r="CA24" s="292"/>
      <c r="CB24" s="292"/>
      <c r="CC24" s="685"/>
      <c r="CD24" s="685"/>
      <c r="CE24" s="625"/>
      <c r="CF24" s="292"/>
      <c r="CG24" s="292"/>
      <c r="CH24" s="292"/>
      <c r="CI24" s="292"/>
      <c r="CJ24" s="264"/>
      <c r="CK24" s="264"/>
      <c r="CL24" s="264"/>
      <c r="CM24" s="264"/>
      <c r="CN24" s="264"/>
      <c r="CO24" s="474"/>
      <c r="CP24" s="471"/>
      <c r="CQ24" s="471"/>
      <c r="CR24" s="471"/>
      <c r="CS24" s="471"/>
      <c r="CT24" s="471"/>
      <c r="CU24" s="471"/>
      <c r="CV24" s="471"/>
      <c r="CW24" s="264"/>
      <c r="CX24" s="264"/>
      <c r="CY24" s="264"/>
      <c r="CZ24" s="264"/>
      <c r="DA24" s="264"/>
      <c r="DB24" s="264"/>
      <c r="DC24" s="264"/>
      <c r="DD24" s="264"/>
      <c r="DE24" s="264"/>
      <c r="DF24" s="471"/>
      <c r="DG24" s="471"/>
      <c r="DH24" s="471"/>
      <c r="DI24" s="471"/>
      <c r="DJ24" s="538"/>
      <c r="DK24" s="538"/>
      <c r="DL24" s="471"/>
      <c r="DM24" s="471"/>
      <c r="DN24" s="264"/>
      <c r="DO24" s="264"/>
      <c r="DP24" s="264"/>
      <c r="DQ24" s="264"/>
      <c r="DR24" s="264"/>
      <c r="DS24" s="264"/>
      <c r="DT24" s="264"/>
      <c r="DU24" s="264"/>
      <c r="DV24" s="264"/>
      <c r="DW24" s="471"/>
      <c r="DX24" s="475"/>
      <c r="DY24" s="475"/>
      <c r="DZ24" s="475"/>
      <c r="EA24" s="475"/>
    </row>
    <row r="25" spans="1:131" ht="28" customHeight="1" x14ac:dyDescent="0.2">
      <c r="A25" s="323">
        <v>0.53125</v>
      </c>
      <c r="B25" s="1047"/>
      <c r="C25" s="1048"/>
      <c r="D25" s="1048"/>
      <c r="E25" s="1054"/>
      <c r="F25" s="1054"/>
      <c r="G25" s="1072"/>
      <c r="H25" s="323">
        <v>0.53125</v>
      </c>
      <c r="I25" s="817"/>
      <c r="J25" s="1066"/>
      <c r="K25" s="1066"/>
      <c r="L25" s="1069"/>
      <c r="M25" s="1057"/>
      <c r="N25" s="1060"/>
      <c r="O25" s="1080"/>
      <c r="P25" s="327"/>
      <c r="Q25" s="327"/>
      <c r="R25" s="327"/>
      <c r="S25" s="327"/>
      <c r="T25" s="327"/>
      <c r="U25" s="327"/>
      <c r="V25" s="826">
        <v>0.53125</v>
      </c>
      <c r="Y25" s="828"/>
      <c r="Z25" s="554"/>
      <c r="AA25" s="302"/>
      <c r="AB25" s="554"/>
      <c r="AC25" s="554"/>
      <c r="AD25" s="554"/>
      <c r="AE25" s="300"/>
      <c r="AF25" s="294"/>
      <c r="AG25" s="779"/>
      <c r="AH25" s="299"/>
      <c r="AI25" s="597"/>
      <c r="AJ25" s="312"/>
      <c r="AK25" s="315"/>
      <c r="AL25" s="315"/>
      <c r="AM25" s="763"/>
      <c r="AN25" s="297">
        <v>0.53125</v>
      </c>
      <c r="AO25" s="313"/>
      <c r="AP25" s="308"/>
      <c r="AQ25" s="308"/>
      <c r="AR25" s="308"/>
      <c r="AS25" s="312"/>
      <c r="AT25" s="315"/>
      <c r="AU25" s="315"/>
      <c r="AV25" s="315"/>
      <c r="AW25" s="534"/>
      <c r="AX25" s="294"/>
      <c r="AY25" s="313"/>
      <c r="AZ25" s="313"/>
      <c r="BA25" s="327"/>
      <c r="BB25" s="327"/>
      <c r="BC25" s="327"/>
      <c r="BD25" s="327"/>
      <c r="BE25" s="333"/>
      <c r="BF25" s="971" t="s">
        <v>670</v>
      </c>
      <c r="BG25" s="725"/>
      <c r="BH25" s="726"/>
      <c r="BI25" s="726"/>
      <c r="BJ25" s="726"/>
      <c r="BK25" s="726"/>
      <c r="BL25" s="727"/>
      <c r="BM25" s="724"/>
      <c r="BN25" s="584"/>
      <c r="BO25" s="584"/>
      <c r="BP25" s="584"/>
      <c r="BQ25" s="584"/>
      <c r="BR25" s="584"/>
      <c r="BS25" s="584"/>
      <c r="BT25" s="300"/>
      <c r="BU25" s="323">
        <v>0.53125</v>
      </c>
      <c r="BV25" s="395"/>
      <c r="BW25" s="319"/>
      <c r="BX25" s="723"/>
      <c r="BY25" s="292"/>
      <c r="BZ25" s="292"/>
      <c r="CA25" s="292"/>
      <c r="CB25" s="292"/>
      <c r="CC25" s="685"/>
      <c r="CD25" s="685"/>
      <c r="CE25" s="625"/>
      <c r="CF25" s="292"/>
      <c r="CG25" s="292"/>
      <c r="CH25" s="292"/>
      <c r="CI25" s="292"/>
      <c r="CJ25" s="264"/>
      <c r="CK25" s="264"/>
      <c r="CL25" s="264"/>
      <c r="CM25" s="264"/>
      <c r="CN25" s="264"/>
      <c r="CO25" s="474"/>
      <c r="CP25" s="471"/>
      <c r="CQ25" s="471"/>
      <c r="CR25" s="471"/>
      <c r="CS25" s="471"/>
      <c r="CT25" s="471"/>
      <c r="CU25" s="471"/>
      <c r="CV25" s="471"/>
      <c r="CW25" s="264"/>
      <c r="CX25" s="264"/>
      <c r="CY25" s="264"/>
      <c r="CZ25" s="264"/>
      <c r="DA25" s="264"/>
      <c r="DB25" s="264"/>
      <c r="DC25" s="264"/>
      <c r="DD25" s="264"/>
      <c r="DE25" s="264"/>
      <c r="DF25" s="471"/>
      <c r="DG25" s="471"/>
      <c r="DH25" s="471"/>
      <c r="DI25" s="471"/>
      <c r="DJ25" s="538"/>
      <c r="DK25" s="538"/>
      <c r="DL25" s="471"/>
      <c r="DM25" s="471"/>
      <c r="DN25" s="264"/>
      <c r="DO25" s="264"/>
      <c r="DP25" s="264"/>
      <c r="DQ25" s="264"/>
      <c r="DR25" s="264"/>
      <c r="DS25" s="264"/>
      <c r="DT25" s="264"/>
      <c r="DU25" s="264"/>
      <c r="DV25" s="264"/>
      <c r="DW25" s="471"/>
      <c r="DX25" s="475"/>
      <c r="DY25" s="475"/>
      <c r="DZ25" s="475"/>
      <c r="EA25" s="475"/>
    </row>
    <row r="26" spans="1:131" ht="28" customHeight="1" x14ac:dyDescent="0.25">
      <c r="A26" s="323">
        <v>0.54166666666666663</v>
      </c>
      <c r="B26" s="1047"/>
      <c r="C26" s="1048"/>
      <c r="D26" s="1048"/>
      <c r="E26" s="1054"/>
      <c r="F26" s="1054"/>
      <c r="G26" s="1072"/>
      <c r="H26" s="323">
        <v>0.54166666666666663</v>
      </c>
      <c r="I26" s="817"/>
      <c r="J26" s="1066"/>
      <c r="K26" s="1066"/>
      <c r="L26" s="1069"/>
      <c r="M26" s="1057"/>
      <c r="N26" s="1060"/>
      <c r="O26" s="1080"/>
      <c r="P26" s="327"/>
      <c r="Q26" s="327"/>
      <c r="R26" s="327"/>
      <c r="S26" s="327"/>
      <c r="T26" s="327"/>
      <c r="U26" s="327"/>
      <c r="V26" s="826">
        <v>0.54166666666666663</v>
      </c>
      <c r="W26" s="1076" t="s">
        <v>749</v>
      </c>
      <c r="X26" s="1076" t="s">
        <v>750</v>
      </c>
      <c r="Y26" s="1076" t="s">
        <v>751</v>
      </c>
      <c r="Z26" s="554"/>
      <c r="AA26" s="302"/>
      <c r="AB26" s="554"/>
      <c r="AC26" s="554"/>
      <c r="AD26" s="554"/>
      <c r="AE26" s="300"/>
      <c r="AF26" s="294"/>
      <c r="AG26" s="817"/>
      <c r="AH26" s="311"/>
      <c r="AI26" s="308"/>
      <c r="AJ26" s="312"/>
      <c r="AK26" s="315"/>
      <c r="AL26" s="315"/>
      <c r="AM26" s="763"/>
      <c r="AN26" s="297">
        <v>0.54166666666666663</v>
      </c>
      <c r="AO26" s="311"/>
      <c r="AP26" s="308"/>
      <c r="AQ26" s="308"/>
      <c r="AR26" s="308"/>
      <c r="AS26" s="312"/>
      <c r="AT26" s="315"/>
      <c r="AU26" s="315"/>
      <c r="AV26" s="315"/>
      <c r="AW26" s="292"/>
      <c r="AX26" s="294"/>
      <c r="AY26" s="373" t="s">
        <v>725</v>
      </c>
      <c r="AZ26" s="373" t="s">
        <v>726</v>
      </c>
      <c r="BA26" s="327"/>
      <c r="BB26" s="327"/>
      <c r="BC26" s="327"/>
      <c r="BD26" s="327"/>
      <c r="BE26" s="333"/>
      <c r="BF26" s="971"/>
      <c r="BG26" s="725"/>
      <c r="BH26" s="726"/>
      <c r="BI26" s="726"/>
      <c r="BJ26" s="726"/>
      <c r="BK26" s="726"/>
      <c r="BL26" s="727"/>
      <c r="BM26" s="530"/>
      <c r="BN26" s="584"/>
      <c r="BO26" s="584"/>
      <c r="BP26" s="584"/>
      <c r="BQ26" s="584"/>
      <c r="BR26" s="584"/>
      <c r="BS26" s="584"/>
      <c r="BT26" s="300"/>
      <c r="BU26" s="323">
        <v>0.54166666666666663</v>
      </c>
      <c r="BV26" s="1092" t="s">
        <v>770</v>
      </c>
      <c r="BW26" s="319"/>
      <c r="BX26" s="722"/>
      <c r="BY26" s="292"/>
      <c r="BZ26" s="292"/>
      <c r="CA26" s="292"/>
      <c r="CB26" s="292"/>
      <c r="CC26" s="685"/>
      <c r="CD26" s="685"/>
      <c r="CE26" s="625"/>
      <c r="CF26" s="292"/>
      <c r="CG26" s="292"/>
      <c r="CH26" s="292"/>
      <c r="CI26" s="292"/>
      <c r="CJ26" s="264"/>
      <c r="CK26" s="264"/>
      <c r="CL26" s="264"/>
      <c r="CM26" s="264"/>
      <c r="CN26" s="264"/>
      <c r="CO26" s="515"/>
      <c r="CP26" s="471"/>
      <c r="CQ26" s="471"/>
      <c r="CR26" s="471"/>
      <c r="CS26" s="519"/>
      <c r="CT26" s="519"/>
      <c r="CU26" s="471"/>
      <c r="CV26" s="471"/>
      <c r="CW26" s="264"/>
      <c r="CX26" s="264"/>
      <c r="CY26" s="264"/>
      <c r="CZ26" s="264"/>
      <c r="DA26" s="264"/>
      <c r="DB26" s="264"/>
      <c r="DC26" s="264"/>
      <c r="DD26" s="264"/>
      <c r="DE26" s="264"/>
      <c r="DF26" s="471"/>
      <c r="DG26" s="471"/>
      <c r="DH26" s="471"/>
      <c r="DI26" s="471"/>
      <c r="DJ26" s="519"/>
      <c r="DK26" s="519"/>
      <c r="DL26" s="471"/>
      <c r="DM26" s="471"/>
      <c r="DN26" s="264"/>
      <c r="DO26" s="264"/>
      <c r="DP26" s="264"/>
      <c r="DQ26" s="264"/>
      <c r="DR26" s="264"/>
      <c r="DS26" s="264"/>
      <c r="DT26" s="264"/>
      <c r="DU26" s="264"/>
      <c r="DV26" s="264"/>
      <c r="DW26" s="471"/>
      <c r="DX26" s="475"/>
      <c r="DY26" s="475"/>
      <c r="DZ26" s="475"/>
      <c r="EA26" s="475"/>
    </row>
    <row r="27" spans="1:131" ht="28" customHeight="1" x14ac:dyDescent="0.25">
      <c r="A27" s="323">
        <v>0.55208333333333337</v>
      </c>
      <c r="B27" s="1047"/>
      <c r="C27" s="1048"/>
      <c r="D27" s="1048"/>
      <c r="E27" s="1054"/>
      <c r="F27" s="1054"/>
      <c r="G27" s="1072"/>
      <c r="H27" s="323">
        <v>0.55208333333333337</v>
      </c>
      <c r="I27" s="817"/>
      <c r="J27" s="1066"/>
      <c r="K27" s="1066"/>
      <c r="L27" s="1069"/>
      <c r="M27" s="1057"/>
      <c r="N27" s="1060"/>
      <c r="O27" s="1080"/>
      <c r="P27" s="327"/>
      <c r="Q27" s="327"/>
      <c r="R27" s="327"/>
      <c r="S27" s="327"/>
      <c r="T27" s="327"/>
      <c r="U27" s="327"/>
      <c r="V27" s="826">
        <v>0.55208333333333337</v>
      </c>
      <c r="W27" s="1077"/>
      <c r="X27" s="1077"/>
      <c r="Y27" s="1077"/>
      <c r="Z27" s="554"/>
      <c r="AA27" s="302"/>
      <c r="AB27" s="329"/>
      <c r="AC27" s="329"/>
      <c r="AD27" s="329"/>
      <c r="AE27" s="300"/>
      <c r="AF27" s="582"/>
      <c r="AG27" s="820" t="s">
        <v>725</v>
      </c>
      <c r="AH27" s="363" t="s">
        <v>726</v>
      </c>
      <c r="AI27" s="597"/>
      <c r="AJ27" s="312"/>
      <c r="AK27" s="315"/>
      <c r="AL27" s="315"/>
      <c r="AM27" s="763"/>
      <c r="AN27" s="297">
        <v>0.55208333333333337</v>
      </c>
      <c r="AO27" s="311"/>
      <c r="AP27" s="308"/>
      <c r="AQ27" s="308"/>
      <c r="AR27" s="308"/>
      <c r="AS27" s="312"/>
      <c r="AT27" s="315"/>
      <c r="AU27" s="315"/>
      <c r="AV27" s="315"/>
      <c r="AW27" s="394"/>
      <c r="AX27" s="582"/>
      <c r="AY27" s="1071"/>
      <c r="AZ27" s="1071"/>
      <c r="BA27" s="327"/>
      <c r="BB27" s="327"/>
      <c r="BC27" s="327"/>
      <c r="BD27" s="327"/>
      <c r="BE27" s="333"/>
      <c r="BF27" s="971"/>
      <c r="BG27" s="725"/>
      <c r="BH27" s="726"/>
      <c r="BI27" s="726"/>
      <c r="BJ27" s="726"/>
      <c r="BK27" s="726"/>
      <c r="BL27" s="727"/>
      <c r="BM27" s="1045" t="s">
        <v>718</v>
      </c>
      <c r="BN27" s="584"/>
      <c r="BO27" s="584"/>
      <c r="BP27" s="584"/>
      <c r="BQ27" s="584"/>
      <c r="BR27" s="584"/>
      <c r="BS27" s="584"/>
      <c r="BT27" s="300"/>
      <c r="BU27" s="323">
        <v>0.55208333333333337</v>
      </c>
      <c r="BV27" s="1093"/>
      <c r="BW27" s="319"/>
      <c r="BX27" s="1087" t="s">
        <v>718</v>
      </c>
      <c r="BY27" s="292"/>
      <c r="BZ27" s="292"/>
      <c r="CA27" s="292"/>
      <c r="CB27" s="292"/>
      <c r="CC27" s="685"/>
      <c r="CD27" s="685"/>
      <c r="CE27" s="625"/>
      <c r="CF27" s="292"/>
      <c r="CG27" s="292"/>
      <c r="CH27" s="292"/>
      <c r="CI27" s="292"/>
      <c r="CJ27" s="264"/>
      <c r="CK27" s="264"/>
      <c r="CL27" s="264"/>
      <c r="CM27" s="264"/>
      <c r="CN27" s="264"/>
      <c r="CO27" s="468"/>
      <c r="CP27" s="471"/>
      <c r="CQ27" s="471"/>
      <c r="CR27" s="471"/>
      <c r="CS27" s="511"/>
      <c r="CT27" s="511"/>
      <c r="CU27" s="471"/>
      <c r="CV27" s="471"/>
      <c r="CW27" s="264"/>
      <c r="CX27" s="264"/>
      <c r="CY27" s="264"/>
      <c r="CZ27" s="264"/>
      <c r="DA27" s="264"/>
      <c r="DB27" s="264"/>
      <c r="DC27" s="264"/>
      <c r="DD27" s="264"/>
      <c r="DE27" s="264"/>
      <c r="DF27" s="471"/>
      <c r="DG27" s="471"/>
      <c r="DH27" s="471"/>
      <c r="DI27" s="471"/>
      <c r="DJ27" s="511"/>
      <c r="DK27" s="511"/>
      <c r="DL27" s="471"/>
      <c r="DM27" s="471"/>
      <c r="DN27" s="264"/>
      <c r="DO27" s="264"/>
      <c r="DP27" s="264"/>
      <c r="DQ27" s="264"/>
      <c r="DR27" s="264"/>
      <c r="DS27" s="264"/>
      <c r="DT27" s="264"/>
      <c r="DU27" s="264"/>
      <c r="DV27" s="264"/>
      <c r="DW27" s="471"/>
      <c r="DX27" s="476"/>
      <c r="DY27" s="476"/>
      <c r="DZ27" s="476"/>
      <c r="EA27" s="476"/>
    </row>
    <row r="28" spans="1:131" ht="28" customHeight="1" x14ac:dyDescent="0.25">
      <c r="A28" s="323">
        <v>0.5625</v>
      </c>
      <c r="B28" s="1047"/>
      <c r="C28" s="1048"/>
      <c r="D28" s="1048"/>
      <c r="E28" s="1054"/>
      <c r="F28" s="1054"/>
      <c r="G28" s="1072"/>
      <c r="H28" s="323">
        <v>0.5625</v>
      </c>
      <c r="I28" s="817"/>
      <c r="J28" s="1066"/>
      <c r="K28" s="1066"/>
      <c r="L28" s="1069"/>
      <c r="M28" s="1058"/>
      <c r="N28" s="1061"/>
      <c r="O28" s="1081"/>
      <c r="P28" s="327"/>
      <c r="Q28" s="327"/>
      <c r="R28" s="327"/>
      <c r="S28" s="327"/>
      <c r="T28" s="327"/>
      <c r="U28" s="327"/>
      <c r="V28" s="826">
        <v>0.5625</v>
      </c>
      <c r="W28" s="1077"/>
      <c r="X28" s="1077"/>
      <c r="Y28" s="1077"/>
      <c r="Z28" s="554"/>
      <c r="AA28" s="302"/>
      <c r="AB28" s="329"/>
      <c r="AC28" s="329"/>
      <c r="AD28" s="329"/>
      <c r="AE28" s="319"/>
      <c r="AF28" s="1082" t="s">
        <v>655</v>
      </c>
      <c r="AG28" s="1099" t="s">
        <v>771</v>
      </c>
      <c r="AH28" s="1100" t="s">
        <v>772</v>
      </c>
      <c r="AI28" s="308"/>
      <c r="AJ28" s="358"/>
      <c r="AK28" s="306"/>
      <c r="AL28" s="306"/>
      <c r="AM28" s="776"/>
      <c r="AN28" s="297">
        <v>0.5625</v>
      </c>
      <c r="AO28" s="311"/>
      <c r="AP28" s="843"/>
      <c r="AQ28" s="534"/>
      <c r="AR28" s="534"/>
      <c r="AS28" s="534"/>
      <c r="AT28" s="333"/>
      <c r="AU28" s="333"/>
      <c r="AV28" s="333"/>
      <c r="AW28" s="333"/>
      <c r="AX28" s="1082" t="s">
        <v>655</v>
      </c>
      <c r="AY28" s="1071"/>
      <c r="AZ28" s="1071"/>
      <c r="BA28" s="327"/>
      <c r="BB28" s="327"/>
      <c r="BC28" s="327"/>
      <c r="BD28" s="327"/>
      <c r="BE28" s="333"/>
      <c r="BF28" s="890"/>
      <c r="BG28" s="725"/>
      <c r="BH28" s="726"/>
      <c r="BI28" s="726"/>
      <c r="BJ28" s="726"/>
      <c r="BK28" s="726"/>
      <c r="BL28" s="727"/>
      <c r="BM28" s="1045"/>
      <c r="BN28" s="584"/>
      <c r="BO28" s="584"/>
      <c r="BP28" s="584"/>
      <c r="BQ28" s="584"/>
      <c r="BR28" s="584"/>
      <c r="BS28" s="584"/>
      <c r="BT28" s="300"/>
      <c r="BU28" s="323">
        <v>0.5625</v>
      </c>
      <c r="BV28" s="1093"/>
      <c r="BW28" s="319"/>
      <c r="BX28" s="1087"/>
      <c r="BY28" s="292"/>
      <c r="BZ28" s="292"/>
      <c r="CA28" s="292"/>
      <c r="CB28" s="292"/>
      <c r="CC28" s="686"/>
      <c r="CD28" s="686"/>
      <c r="CE28" s="625"/>
      <c r="CF28" s="292"/>
      <c r="CG28" s="292"/>
      <c r="CH28" s="292"/>
      <c r="CI28" s="292"/>
      <c r="CJ28" s="473"/>
      <c r="CK28" s="473"/>
      <c r="CL28" s="473"/>
      <c r="CM28" s="473"/>
      <c r="CN28" s="473"/>
      <c r="CO28" s="468"/>
      <c r="CP28" s="471"/>
      <c r="CQ28" s="471"/>
      <c r="CR28" s="471"/>
      <c r="CS28" s="511"/>
      <c r="CT28" s="511"/>
      <c r="CU28" s="519"/>
      <c r="CV28" s="519"/>
      <c r="CW28" s="519"/>
      <c r="CX28" s="519"/>
      <c r="CY28" s="519"/>
      <c r="CZ28" s="519"/>
      <c r="DA28" s="519"/>
      <c r="DB28" s="519"/>
      <c r="DC28" s="519"/>
      <c r="DD28" s="519"/>
      <c r="DE28" s="519"/>
      <c r="DF28" s="471"/>
      <c r="DG28" s="471"/>
      <c r="DH28" s="471"/>
      <c r="DI28" s="471"/>
      <c r="DJ28" s="511"/>
      <c r="DK28" s="511"/>
      <c r="DL28" s="519"/>
      <c r="DM28" s="519"/>
      <c r="DN28" s="519"/>
      <c r="DO28" s="519"/>
      <c r="DP28" s="519"/>
      <c r="DQ28" s="519"/>
      <c r="DR28" s="519"/>
      <c r="DS28" s="519"/>
      <c r="DT28" s="519"/>
      <c r="DU28" s="519"/>
      <c r="DV28" s="519"/>
      <c r="DW28" s="471"/>
      <c r="DX28" s="264"/>
      <c r="DY28" s="264"/>
      <c r="DZ28" s="264"/>
      <c r="EA28" s="264"/>
    </row>
    <row r="29" spans="1:131" ht="28" customHeight="1" x14ac:dyDescent="0.25">
      <c r="A29" s="323">
        <v>0.57291666666666663</v>
      </c>
      <c r="B29" s="1047"/>
      <c r="C29" s="1048"/>
      <c r="D29" s="1048"/>
      <c r="E29" s="1054"/>
      <c r="F29" s="1054"/>
      <c r="G29" s="1072"/>
      <c r="H29" s="323">
        <v>0.57291666666666663</v>
      </c>
      <c r="I29" s="779"/>
      <c r="J29" s="1066"/>
      <c r="K29" s="1066"/>
      <c r="L29" s="1069"/>
      <c r="M29" s="456"/>
      <c r="N29" s="456"/>
      <c r="O29" s="818"/>
      <c r="P29" s="327"/>
      <c r="Q29" s="327"/>
      <c r="R29" s="327"/>
      <c r="S29" s="327"/>
      <c r="T29" s="327"/>
      <c r="U29" s="327"/>
      <c r="V29" s="826">
        <v>0.57291666666666663</v>
      </c>
      <c r="W29" s="1077"/>
      <c r="X29" s="1077"/>
      <c r="Y29" s="1077"/>
      <c r="Z29" s="554"/>
      <c r="AA29" s="302"/>
      <c r="AB29" s="329"/>
      <c r="AC29" s="329"/>
      <c r="AD29" s="329"/>
      <c r="AE29" s="319"/>
      <c r="AF29" s="1082"/>
      <c r="AG29" s="1099"/>
      <c r="AH29" s="1100"/>
      <c r="AI29" s="308"/>
      <c r="AJ29" s="358"/>
      <c r="AK29" s="306"/>
      <c r="AL29" s="306"/>
      <c r="AM29" s="776"/>
      <c r="AN29" s="297">
        <v>0.57291666666666663</v>
      </c>
      <c r="AO29" s="299"/>
      <c r="AP29" s="843"/>
      <c r="AQ29" s="534"/>
      <c r="AR29" s="534"/>
      <c r="AS29" s="534"/>
      <c r="AT29" s="333"/>
      <c r="AU29" s="333"/>
      <c r="AV29" s="333"/>
      <c r="AW29" s="333"/>
      <c r="AX29" s="1082"/>
      <c r="AY29" s="1071"/>
      <c r="AZ29" s="1071"/>
      <c r="BA29" s="327"/>
      <c r="BB29" s="327"/>
      <c r="BC29" s="327"/>
      <c r="BD29" s="327"/>
      <c r="BE29" s="333"/>
      <c r="BF29" s="890"/>
      <c r="BG29" s="725"/>
      <c r="BH29" s="726"/>
      <c r="BI29" s="726"/>
      <c r="BJ29" s="726"/>
      <c r="BK29" s="726"/>
      <c r="BL29" s="727"/>
      <c r="BM29" s="1045"/>
      <c r="BN29" s="584"/>
      <c r="BO29" s="584"/>
      <c r="BP29" s="584"/>
      <c r="BQ29" s="584"/>
      <c r="BR29" s="584"/>
      <c r="BS29" s="584"/>
      <c r="BT29" s="300"/>
      <c r="BU29" s="323">
        <v>0.57291666666666663</v>
      </c>
      <c r="BV29" s="1093"/>
      <c r="BW29" s="319"/>
      <c r="BX29" s="1087"/>
      <c r="BY29" s="292"/>
      <c r="BZ29" s="292"/>
      <c r="CA29" s="292"/>
      <c r="CB29" s="292"/>
      <c r="CC29" s="689"/>
      <c r="CD29" s="689"/>
      <c r="CE29" s="625"/>
      <c r="CF29" s="292"/>
      <c r="CG29" s="292"/>
      <c r="CH29" s="292"/>
      <c r="CI29" s="292"/>
      <c r="CJ29" s="517"/>
      <c r="CK29" s="517"/>
      <c r="CL29" s="517"/>
      <c r="CM29" s="517"/>
      <c r="CN29" s="517"/>
      <c r="CO29" s="468"/>
      <c r="CP29" s="471"/>
      <c r="CQ29" s="471"/>
      <c r="CR29" s="471"/>
      <c r="CS29" s="511"/>
      <c r="CT29" s="511"/>
      <c r="CU29" s="511"/>
      <c r="CV29" s="511"/>
      <c r="CW29" s="511"/>
      <c r="CX29" s="511"/>
      <c r="CY29" s="511"/>
      <c r="CZ29" s="511"/>
      <c r="DA29" s="511"/>
      <c r="DB29" s="511"/>
      <c r="DC29" s="511"/>
      <c r="DD29" s="511"/>
      <c r="DE29" s="511"/>
      <c r="DF29" s="468"/>
      <c r="DG29" s="471"/>
      <c r="DH29" s="471"/>
      <c r="DI29" s="471"/>
      <c r="DJ29" s="464"/>
      <c r="DK29" s="464"/>
      <c r="DL29" s="471"/>
      <c r="DM29" s="471"/>
      <c r="DN29" s="471"/>
      <c r="DO29" s="471"/>
      <c r="DP29" s="471"/>
      <c r="DQ29" s="471"/>
      <c r="DR29" s="471"/>
      <c r="DS29" s="471"/>
      <c r="DT29" s="471"/>
      <c r="DU29" s="471"/>
      <c r="DV29" s="471"/>
      <c r="DW29" s="468"/>
      <c r="DX29" s="264"/>
      <c r="DY29" s="264"/>
      <c r="DZ29" s="264"/>
      <c r="EA29" s="264"/>
    </row>
    <row r="30" spans="1:131" ht="28" customHeight="1" x14ac:dyDescent="0.25">
      <c r="A30" s="323">
        <v>0.58333333333333337</v>
      </c>
      <c r="B30" s="1047"/>
      <c r="C30" s="1048"/>
      <c r="D30" s="1048"/>
      <c r="E30" s="1054"/>
      <c r="F30" s="1054"/>
      <c r="G30" s="1072"/>
      <c r="H30" s="323">
        <v>0.58333333333333337</v>
      </c>
      <c r="I30" s="817"/>
      <c r="J30" s="1066"/>
      <c r="K30" s="1066"/>
      <c r="L30" s="1069"/>
      <c r="M30" s="456"/>
      <c r="N30" s="456"/>
      <c r="O30" s="819"/>
      <c r="P30" s="327"/>
      <c r="Q30" s="327"/>
      <c r="R30" s="327"/>
      <c r="S30" s="327"/>
      <c r="T30" s="327"/>
      <c r="U30" s="327"/>
      <c r="V30" s="826">
        <v>0.58333333333333337</v>
      </c>
      <c r="W30" s="1077"/>
      <c r="X30" s="1077"/>
      <c r="Y30" s="1077"/>
      <c r="Z30" s="554"/>
      <c r="AA30" s="302"/>
      <c r="AB30" s="329"/>
      <c r="AC30" s="329"/>
      <c r="AD30" s="329"/>
      <c r="AE30" s="313"/>
      <c r="AF30" s="294"/>
      <c r="AG30" s="1099"/>
      <c r="AH30" s="1100"/>
      <c r="AI30" s="308"/>
      <c r="AJ30" s="358"/>
      <c r="AK30" s="306"/>
      <c r="AL30" s="306"/>
      <c r="AM30" s="776"/>
      <c r="AN30" s="297">
        <v>0.58333333333333337</v>
      </c>
      <c r="AO30" s="311"/>
      <c r="AP30" s="843"/>
      <c r="AQ30" s="534"/>
      <c r="AR30" s="534"/>
      <c r="AS30" s="534"/>
      <c r="AT30" s="333"/>
      <c r="AU30" s="333"/>
      <c r="AV30" s="333"/>
      <c r="AW30" s="333"/>
      <c r="AX30" s="294"/>
      <c r="AY30" s="1071"/>
      <c r="AZ30" s="1071"/>
      <c r="BA30" s="327"/>
      <c r="BB30" s="327"/>
      <c r="BC30" s="327"/>
      <c r="BD30" s="327"/>
      <c r="BE30" s="333"/>
      <c r="BF30" s="971" t="s">
        <v>769</v>
      </c>
      <c r="BG30" s="725"/>
      <c r="BH30" s="726"/>
      <c r="BI30" s="726"/>
      <c r="BJ30" s="726"/>
      <c r="BK30" s="726"/>
      <c r="BL30" s="727"/>
      <c r="BM30" s="1045"/>
      <c r="BN30" s="584"/>
      <c r="BO30" s="584"/>
      <c r="BP30" s="584"/>
      <c r="BQ30" s="584"/>
      <c r="BR30" s="584"/>
      <c r="BS30" s="584"/>
      <c r="BT30" s="300"/>
      <c r="BU30" s="323">
        <v>0.58333333333333337</v>
      </c>
      <c r="BV30" s="1093"/>
      <c r="BW30" s="319"/>
      <c r="BX30" s="1087"/>
      <c r="BY30" s="292"/>
      <c r="BZ30" s="292"/>
      <c r="CA30" s="292"/>
      <c r="CB30" s="292"/>
      <c r="CC30" s="690"/>
      <c r="CD30" s="690"/>
      <c r="CE30" s="625"/>
      <c r="CF30" s="292"/>
      <c r="CG30" s="292"/>
      <c r="CH30" s="292"/>
      <c r="CI30" s="292"/>
      <c r="CJ30" s="516"/>
      <c r="CK30" s="516"/>
      <c r="CL30" s="516"/>
      <c r="CM30" s="516"/>
      <c r="CN30" s="516"/>
      <c r="CO30" s="468"/>
      <c r="CP30" s="471"/>
      <c r="CQ30" s="471"/>
      <c r="CR30" s="471"/>
      <c r="CS30" s="511"/>
      <c r="CT30" s="511"/>
      <c r="CU30" s="511"/>
      <c r="CV30" s="511"/>
      <c r="CW30" s="511"/>
      <c r="CX30" s="511"/>
      <c r="CY30" s="511"/>
      <c r="CZ30" s="511"/>
      <c r="DA30" s="511"/>
      <c r="DB30" s="511"/>
      <c r="DC30" s="511"/>
      <c r="DD30" s="511"/>
      <c r="DE30" s="511"/>
      <c r="DF30" s="468"/>
      <c r="DG30" s="471"/>
      <c r="DH30" s="471"/>
      <c r="DI30" s="471"/>
      <c r="DJ30" s="464"/>
      <c r="DK30" s="464"/>
      <c r="DL30" s="464"/>
      <c r="DM30" s="464"/>
      <c r="DN30" s="464"/>
      <c r="DO30" s="464"/>
      <c r="DP30" s="464"/>
      <c r="DQ30" s="464"/>
      <c r="DR30" s="464"/>
      <c r="DS30" s="464"/>
      <c r="DT30" s="464"/>
      <c r="DU30" s="464"/>
      <c r="DV30" s="464"/>
      <c r="DW30" s="468"/>
      <c r="DX30" s="264"/>
      <c r="DY30" s="264"/>
      <c r="DZ30" s="264"/>
      <c r="EA30" s="264"/>
    </row>
    <row r="31" spans="1:131" ht="28" customHeight="1" x14ac:dyDescent="0.25">
      <c r="A31" s="323">
        <v>0.59375</v>
      </c>
      <c r="B31" s="1047"/>
      <c r="C31" s="1048"/>
      <c r="D31" s="1048"/>
      <c r="E31" s="313"/>
      <c r="F31" s="313"/>
      <c r="G31" s="319"/>
      <c r="H31" s="323">
        <v>0.59375</v>
      </c>
      <c r="I31" s="820"/>
      <c r="J31" s="1067"/>
      <c r="K31" s="1067"/>
      <c r="L31" s="1070"/>
      <c r="M31" s="384"/>
      <c r="N31" s="384"/>
      <c r="O31" s="819"/>
      <c r="P31" s="327"/>
      <c r="Q31" s="327"/>
      <c r="R31" s="327"/>
      <c r="S31" s="327"/>
      <c r="T31" s="327"/>
      <c r="U31" s="327"/>
      <c r="V31" s="826">
        <v>0.59375</v>
      </c>
      <c r="W31" s="1077"/>
      <c r="X31" s="1077"/>
      <c r="Y31" s="1077"/>
      <c r="Z31" s="554"/>
      <c r="AA31" s="302"/>
      <c r="AB31" s="329"/>
      <c r="AC31" s="329"/>
      <c r="AD31" s="329"/>
      <c r="AE31" s="313"/>
      <c r="AF31" s="294"/>
      <c r="AG31" s="1099"/>
      <c r="AH31" s="1100"/>
      <c r="AI31" s="308"/>
      <c r="AJ31" s="312"/>
      <c r="AK31" s="299"/>
      <c r="AL31" s="299"/>
      <c r="AM31" s="776"/>
      <c r="AN31" s="297">
        <v>0.59375</v>
      </c>
      <c r="AO31" s="363"/>
      <c r="AP31" s="299"/>
      <c r="AQ31" s="300"/>
      <c r="AR31" s="300"/>
      <c r="AS31" s="300"/>
      <c r="AT31" s="300"/>
      <c r="AU31" s="300"/>
      <c r="AV31" s="333"/>
      <c r="AW31" s="333"/>
      <c r="AX31" s="420"/>
      <c r="AY31" s="1071"/>
      <c r="AZ31" s="1071"/>
      <c r="BA31" s="333"/>
      <c r="BB31" s="333"/>
      <c r="BC31" s="333"/>
      <c r="BD31" s="333"/>
      <c r="BE31" s="333"/>
      <c r="BF31" s="971"/>
      <c r="BG31" s="725"/>
      <c r="BH31" s="726"/>
      <c r="BI31" s="726"/>
      <c r="BJ31" s="726"/>
      <c r="BK31" s="726"/>
      <c r="BL31" s="727"/>
      <c r="BM31" s="1045"/>
      <c r="BN31" s="584"/>
      <c r="BO31" s="584"/>
      <c r="BP31" s="584"/>
      <c r="BQ31" s="584"/>
      <c r="BR31" s="584"/>
      <c r="BS31" s="584"/>
      <c r="BT31" s="300"/>
      <c r="BU31" s="323">
        <v>0.59375</v>
      </c>
      <c r="BV31" s="1093"/>
      <c r="BW31" s="319"/>
      <c r="BX31" s="1087"/>
      <c r="BY31" s="292"/>
      <c r="BZ31" s="292"/>
      <c r="CA31" s="292"/>
      <c r="CB31" s="292"/>
      <c r="CC31" s="690"/>
      <c r="CD31" s="690"/>
      <c r="CE31" s="625"/>
      <c r="CF31" s="292"/>
      <c r="CG31" s="292"/>
      <c r="CH31" s="292"/>
      <c r="CI31" s="292"/>
      <c r="CJ31" s="516"/>
      <c r="CK31" s="516"/>
      <c r="CL31" s="516"/>
      <c r="CM31" s="516"/>
      <c r="CN31" s="516"/>
      <c r="CO31" s="468"/>
      <c r="CP31" s="471"/>
      <c r="CQ31" s="471"/>
      <c r="CR31" s="471"/>
      <c r="CS31" s="511"/>
      <c r="CT31" s="511"/>
      <c r="CU31" s="511"/>
      <c r="CV31" s="511"/>
      <c r="CW31" s="511"/>
      <c r="CX31" s="511"/>
      <c r="CY31" s="511"/>
      <c r="CZ31" s="511"/>
      <c r="DA31" s="511"/>
      <c r="DB31" s="511"/>
      <c r="DC31" s="511"/>
      <c r="DD31" s="511"/>
      <c r="DE31" s="511"/>
      <c r="DF31" s="468"/>
      <c r="DG31" s="471"/>
      <c r="DH31" s="471"/>
      <c r="DI31" s="471"/>
      <c r="DJ31" s="464"/>
      <c r="DK31" s="464"/>
      <c r="DL31" s="464"/>
      <c r="DM31" s="464"/>
      <c r="DN31" s="464"/>
      <c r="DO31" s="464"/>
      <c r="DP31" s="464"/>
      <c r="DQ31" s="464"/>
      <c r="DR31" s="464"/>
      <c r="DS31" s="464"/>
      <c r="DT31" s="464"/>
      <c r="DU31" s="464"/>
      <c r="DV31" s="464"/>
      <c r="DW31" s="468"/>
      <c r="DX31" s="264"/>
      <c r="DY31" s="264"/>
      <c r="DZ31" s="264"/>
      <c r="EA31" s="264"/>
    </row>
    <row r="32" spans="1:131" ht="28" customHeight="1" x14ac:dyDescent="0.25">
      <c r="A32" s="323">
        <v>0.60416666666666663</v>
      </c>
      <c r="B32" s="1047"/>
      <c r="C32" s="1048"/>
      <c r="D32" s="1048"/>
      <c r="E32" s="300"/>
      <c r="F32" s="300"/>
      <c r="G32" s="319"/>
      <c r="H32" s="323">
        <v>0.60416666666666663</v>
      </c>
      <c r="I32" s="820"/>
      <c r="J32" s="384"/>
      <c r="K32" s="814"/>
      <c r="L32" s="384"/>
      <c r="M32" s="384"/>
      <c r="N32" s="384"/>
      <c r="O32" s="819"/>
      <c r="P32" s="327"/>
      <c r="Q32" s="327"/>
      <c r="R32" s="327"/>
      <c r="S32" s="327"/>
      <c r="T32" s="327"/>
      <c r="U32" s="327"/>
      <c r="V32" s="826">
        <v>0.60416666666666663</v>
      </c>
      <c r="W32" s="1077"/>
      <c r="X32" s="1077"/>
      <c r="Y32" s="1077"/>
      <c r="Z32" s="302"/>
      <c r="AA32" s="302"/>
      <c r="AB32" s="329"/>
      <c r="AC32" s="329"/>
      <c r="AD32" s="329"/>
      <c r="AE32" s="313"/>
      <c r="AF32" s="294"/>
      <c r="AG32" s="1099"/>
      <c r="AH32" s="1100"/>
      <c r="AI32" s="308"/>
      <c r="AJ32" s="312"/>
      <c r="AK32" s="299"/>
      <c r="AL32" s="299"/>
      <c r="AM32" s="775"/>
      <c r="AN32" s="297">
        <v>0.60416666666666663</v>
      </c>
      <c r="AO32" s="363"/>
      <c r="AP32" s="299"/>
      <c r="AQ32" s="300"/>
      <c r="AR32" s="300"/>
      <c r="AS32" s="300"/>
      <c r="AT32" s="300"/>
      <c r="AU32" s="300"/>
      <c r="AV32" s="292"/>
      <c r="AW32" s="333"/>
      <c r="AX32" s="420"/>
      <c r="AY32" s="1071"/>
      <c r="AZ32" s="1071"/>
      <c r="BA32" s="333"/>
      <c r="BB32" s="333"/>
      <c r="BC32" s="300"/>
      <c r="BD32" s="333"/>
      <c r="BE32" s="333"/>
      <c r="BF32" s="971"/>
      <c r="BG32" s="725"/>
      <c r="BH32" s="726"/>
      <c r="BI32" s="726"/>
      <c r="BJ32" s="726"/>
      <c r="BK32" s="726"/>
      <c r="BL32" s="727"/>
      <c r="BM32" s="1045"/>
      <c r="BN32" s="584"/>
      <c r="BO32" s="584"/>
      <c r="BP32" s="584"/>
      <c r="BQ32" s="584"/>
      <c r="BR32" s="584"/>
      <c r="BS32" s="584"/>
      <c r="BT32" s="300"/>
      <c r="BU32" s="323">
        <v>0.60416666666666663</v>
      </c>
      <c r="BV32" s="1093"/>
      <c r="BW32" s="319"/>
      <c r="BX32" s="1087"/>
      <c r="BY32" s="292"/>
      <c r="BZ32" s="292"/>
      <c r="CA32" s="292"/>
      <c r="CB32" s="292"/>
      <c r="CC32" s="690"/>
      <c r="CD32" s="690"/>
      <c r="CE32" s="625"/>
      <c r="CF32" s="292"/>
      <c r="CG32" s="292"/>
      <c r="CH32" s="292"/>
      <c r="CI32" s="292"/>
      <c r="CJ32" s="516"/>
      <c r="CK32" s="516"/>
      <c r="CL32" s="516"/>
      <c r="CM32" s="516"/>
      <c r="CN32" s="516"/>
      <c r="CO32" s="468"/>
      <c r="CP32" s="471"/>
      <c r="CQ32" s="471"/>
      <c r="CR32" s="471"/>
      <c r="CS32" s="511"/>
      <c r="CT32" s="511"/>
      <c r="CU32" s="511"/>
      <c r="CV32" s="511"/>
      <c r="CW32" s="511"/>
      <c r="CX32" s="511"/>
      <c r="CY32" s="511"/>
      <c r="CZ32" s="511"/>
      <c r="DA32" s="511"/>
      <c r="DB32" s="511"/>
      <c r="DC32" s="511"/>
      <c r="DD32" s="511"/>
      <c r="DE32" s="511"/>
      <c r="DF32" s="468"/>
      <c r="DG32" s="471"/>
      <c r="DH32" s="471"/>
      <c r="DI32" s="471"/>
      <c r="DJ32" s="464"/>
      <c r="DK32" s="464"/>
      <c r="DL32" s="464"/>
      <c r="DM32" s="464"/>
      <c r="DN32" s="464"/>
      <c r="DO32" s="464"/>
      <c r="DP32" s="464"/>
      <c r="DQ32" s="464"/>
      <c r="DR32" s="464"/>
      <c r="DS32" s="464"/>
      <c r="DT32" s="464"/>
      <c r="DU32" s="464"/>
      <c r="DV32" s="464"/>
      <c r="DW32" s="468"/>
      <c r="DX32" s="264"/>
      <c r="DY32" s="264"/>
      <c r="DZ32" s="264"/>
      <c r="EA32" s="264"/>
    </row>
    <row r="33" spans="1:131" ht="28" customHeight="1" x14ac:dyDescent="0.25">
      <c r="A33" s="323">
        <v>0.61458333333333337</v>
      </c>
      <c r="B33" s="1047"/>
      <c r="C33" s="1048"/>
      <c r="D33" s="1048"/>
      <c r="E33" s="300"/>
      <c r="F33" s="300"/>
      <c r="G33" s="319"/>
      <c r="H33" s="323">
        <v>0.61458333333333337</v>
      </c>
      <c r="I33" s="820"/>
      <c r="J33" s="306"/>
      <c r="M33" s="315"/>
      <c r="N33" s="299"/>
      <c r="O33" s="821"/>
      <c r="P33" s="536"/>
      <c r="Q33" s="536"/>
      <c r="R33" s="300"/>
      <c r="S33" s="300"/>
      <c r="T33" s="300"/>
      <c r="U33" s="300"/>
      <c r="V33" s="826">
        <v>0.61458333333333337</v>
      </c>
      <c r="W33" s="1077"/>
      <c r="X33" s="1077"/>
      <c r="Y33" s="1077"/>
      <c r="Z33" s="302"/>
      <c r="AA33" s="302"/>
      <c r="AB33" s="329"/>
      <c r="AC33" s="329"/>
      <c r="AD33" s="329"/>
      <c r="AE33" s="313"/>
      <c r="AF33" s="294"/>
      <c r="AG33" s="1099"/>
      <c r="AH33" s="1100"/>
      <c r="AI33" s="308"/>
      <c r="AJ33" s="312"/>
      <c r="AK33" s="299"/>
      <c r="AL33" s="299"/>
      <c r="AM33" s="775"/>
      <c r="AN33" s="297">
        <v>0.61458333333333337</v>
      </c>
      <c r="AO33" s="363"/>
      <c r="AP33" s="299"/>
      <c r="AQ33" s="300"/>
      <c r="AR33" s="300"/>
      <c r="AS33" s="300"/>
      <c r="AT33" s="300"/>
      <c r="AU33" s="300"/>
      <c r="AV33" s="292"/>
      <c r="AW33" s="333"/>
      <c r="AX33" s="420"/>
      <c r="AY33" s="1071"/>
      <c r="AZ33" s="1071"/>
      <c r="BA33" s="333"/>
      <c r="BB33" s="333"/>
      <c r="BC33" s="333"/>
      <c r="BD33" s="333"/>
      <c r="BE33" s="333"/>
      <c r="BF33" s="890"/>
      <c r="BG33" s="725"/>
      <c r="BH33" s="726"/>
      <c r="BI33" s="726"/>
      <c r="BJ33" s="726"/>
      <c r="BK33" s="726"/>
      <c r="BL33" s="727"/>
      <c r="BM33" s="1045"/>
      <c r="BN33" s="584"/>
      <c r="BO33" s="584"/>
      <c r="BP33" s="584"/>
      <c r="BQ33" s="584"/>
      <c r="BR33" s="584"/>
      <c r="BS33" s="584"/>
      <c r="BT33" s="300"/>
      <c r="BU33" s="323">
        <v>0.61458333333333337</v>
      </c>
      <c r="BV33" s="1093"/>
      <c r="BW33" s="319"/>
      <c r="BX33" s="1087"/>
      <c r="BY33" s="292"/>
      <c r="BZ33" s="292"/>
      <c r="CA33" s="292"/>
      <c r="CB33" s="292"/>
      <c r="CC33" s="690"/>
      <c r="CD33" s="690"/>
      <c r="CE33" s="625"/>
      <c r="CF33" s="292"/>
      <c r="CG33" s="292"/>
      <c r="CH33" s="292"/>
      <c r="CI33" s="292"/>
      <c r="CJ33" s="516"/>
      <c r="CK33" s="516"/>
      <c r="CL33" s="516"/>
      <c r="CM33" s="516"/>
      <c r="CN33" s="516"/>
      <c r="CO33" s="468"/>
      <c r="CP33" s="471"/>
      <c r="CQ33" s="471"/>
      <c r="CR33" s="471"/>
      <c r="CS33" s="511"/>
      <c r="CT33" s="511"/>
      <c r="CU33" s="511"/>
      <c r="CV33" s="511"/>
      <c r="CW33" s="511"/>
      <c r="CX33" s="511"/>
      <c r="CY33" s="511"/>
      <c r="CZ33" s="511"/>
      <c r="DA33" s="511"/>
      <c r="DB33" s="511"/>
      <c r="DC33" s="511"/>
      <c r="DD33" s="511"/>
      <c r="DE33" s="511"/>
      <c r="DF33" s="468"/>
      <c r="DG33" s="471"/>
      <c r="DH33" s="471"/>
      <c r="DI33" s="471"/>
      <c r="DJ33" s="464"/>
      <c r="DK33" s="464"/>
      <c r="DL33" s="464"/>
      <c r="DM33" s="464"/>
      <c r="DN33" s="464"/>
      <c r="DO33" s="464"/>
      <c r="DP33" s="464"/>
      <c r="DQ33" s="464"/>
      <c r="DR33" s="464"/>
      <c r="DS33" s="464"/>
      <c r="DT33" s="464"/>
      <c r="DU33" s="464"/>
      <c r="DV33" s="464"/>
      <c r="DW33" s="468"/>
      <c r="DX33" s="264"/>
      <c r="DY33" s="264"/>
      <c r="DZ33" s="264"/>
      <c r="EA33" s="264"/>
    </row>
    <row r="34" spans="1:131" ht="28" customHeight="1" x14ac:dyDescent="0.25">
      <c r="A34" s="323">
        <v>0.625</v>
      </c>
      <c r="B34" s="300"/>
      <c r="C34" s="300"/>
      <c r="D34" s="300"/>
      <c r="E34" s="313"/>
      <c r="F34" s="313"/>
      <c r="G34" s="300"/>
      <c r="H34" s="323">
        <v>0.625</v>
      </c>
      <c r="I34" s="779"/>
      <c r="J34" s="299"/>
      <c r="M34" s="315"/>
      <c r="N34" s="311"/>
      <c r="O34" s="821"/>
      <c r="P34" s="536"/>
      <c r="Q34" s="536"/>
      <c r="R34" s="313"/>
      <c r="S34" s="313"/>
      <c r="T34" s="313"/>
      <c r="U34" s="313"/>
      <c r="V34" s="826">
        <v>0.625</v>
      </c>
      <c r="W34" s="1077"/>
      <c r="X34" s="1077"/>
      <c r="Y34" s="1077"/>
      <c r="Z34" s="302"/>
      <c r="AA34" s="302"/>
      <c r="AB34" s="329"/>
      <c r="AC34" s="329"/>
      <c r="AD34" s="329"/>
      <c r="AE34" s="300"/>
      <c r="AF34" s="310"/>
      <c r="AG34" s="1099"/>
      <c r="AH34" s="1100"/>
      <c r="AI34" s="308"/>
      <c r="AJ34" s="312"/>
      <c r="AK34" s="299"/>
      <c r="AL34" s="299"/>
      <c r="AM34" s="776"/>
      <c r="AN34" s="297">
        <v>0.625</v>
      </c>
      <c r="AO34" s="299"/>
      <c r="AP34" s="577"/>
      <c r="AQ34" s="578"/>
      <c r="AR34" s="578"/>
      <c r="AS34" s="578"/>
      <c r="AT34" s="578"/>
      <c r="AU34" s="578"/>
      <c r="AV34" s="578"/>
      <c r="AW34" s="292"/>
      <c r="AX34" s="493"/>
      <c r="AY34" s="1071"/>
      <c r="AZ34" s="1071"/>
      <c r="BA34" s="333"/>
      <c r="BB34" s="333"/>
      <c r="BC34" s="333"/>
      <c r="BD34" s="333"/>
      <c r="BE34" s="333"/>
      <c r="BF34" s="530"/>
      <c r="BG34" s="725"/>
      <c r="BH34" s="726"/>
      <c r="BI34" s="726"/>
      <c r="BJ34" s="726"/>
      <c r="BK34" s="726"/>
      <c r="BL34" s="727"/>
      <c r="BM34" s="1045"/>
      <c r="BN34" s="584"/>
      <c r="BO34" s="584"/>
      <c r="BP34" s="584"/>
      <c r="BQ34" s="584"/>
      <c r="BR34" s="584"/>
      <c r="BS34" s="584"/>
      <c r="BT34" s="300"/>
      <c r="BU34" s="323">
        <v>0.625</v>
      </c>
      <c r="BV34" s="1093"/>
      <c r="BW34" s="319"/>
      <c r="BX34" s="1087"/>
      <c r="BY34" s="292"/>
      <c r="BZ34" s="292"/>
      <c r="CA34" s="292"/>
      <c r="CB34" s="292"/>
      <c r="CC34" s="690"/>
      <c r="CD34" s="690"/>
      <c r="CE34" s="625"/>
      <c r="CF34" s="292"/>
      <c r="CG34" s="292"/>
      <c r="CH34" s="292"/>
      <c r="CI34" s="292"/>
      <c r="CJ34" s="516"/>
      <c r="CK34" s="516"/>
      <c r="CL34" s="516"/>
      <c r="CM34" s="516"/>
      <c r="CN34" s="516"/>
      <c r="CO34" s="468"/>
      <c r="CP34" s="511"/>
      <c r="CQ34" s="471"/>
      <c r="CR34" s="471"/>
      <c r="CS34" s="511"/>
      <c r="CT34" s="511"/>
      <c r="CU34" s="511"/>
      <c r="CV34" s="511"/>
      <c r="CW34" s="511"/>
      <c r="CX34" s="511"/>
      <c r="CY34" s="511"/>
      <c r="CZ34" s="511"/>
      <c r="DA34" s="511"/>
      <c r="DB34" s="511"/>
      <c r="DC34" s="511"/>
      <c r="DD34" s="511"/>
      <c r="DE34" s="511"/>
      <c r="DF34" s="468"/>
      <c r="DG34" s="519"/>
      <c r="DH34" s="471"/>
      <c r="DI34" s="471"/>
      <c r="DJ34" s="464"/>
      <c r="DK34" s="464"/>
      <c r="DL34" s="464"/>
      <c r="DM34" s="464"/>
      <c r="DN34" s="464"/>
      <c r="DO34" s="464"/>
      <c r="DP34" s="464"/>
      <c r="DQ34" s="464"/>
      <c r="DR34" s="464"/>
      <c r="DS34" s="464"/>
      <c r="DT34" s="464"/>
      <c r="DU34" s="464"/>
      <c r="DV34" s="464"/>
      <c r="DW34" s="468"/>
    </row>
    <row r="35" spans="1:131" ht="28" customHeight="1" x14ac:dyDescent="0.25">
      <c r="A35" s="323">
        <v>0.63541666666666663</v>
      </c>
      <c r="B35" s="294"/>
      <c r="C35" s="300"/>
      <c r="D35" s="300"/>
      <c r="E35" s="313"/>
      <c r="F35" s="313"/>
      <c r="G35" s="300"/>
      <c r="H35" s="323">
        <v>0.63541666666666663</v>
      </c>
      <c r="I35" s="779"/>
      <c r="J35" s="306"/>
      <c r="M35" s="315"/>
      <c r="N35" s="311"/>
      <c r="O35" s="821"/>
      <c r="P35" s="536"/>
      <c r="Q35" s="536"/>
      <c r="R35" s="313"/>
      <c r="S35" s="313"/>
      <c r="T35" s="313"/>
      <c r="U35" s="313"/>
      <c r="V35" s="826">
        <v>0.63541666666666663</v>
      </c>
      <c r="W35" s="1077"/>
      <c r="X35" s="1077"/>
      <c r="Y35" s="1077"/>
      <c r="Z35" s="302"/>
      <c r="AA35" s="302"/>
      <c r="AB35" s="302"/>
      <c r="AC35" s="302"/>
      <c r="AD35" s="302"/>
      <c r="AE35" s="300"/>
      <c r="AF35" s="310"/>
      <c r="AG35" s="1099"/>
      <c r="AH35" s="1100"/>
      <c r="AI35" s="308"/>
      <c r="AJ35" s="312"/>
      <c r="AK35" s="299"/>
      <c r="AL35" s="299"/>
      <c r="AM35" s="776"/>
      <c r="AN35" s="297">
        <v>0.63541666666666663</v>
      </c>
      <c r="AO35" s="300"/>
      <c r="AP35" s="558"/>
      <c r="AQ35" s="558"/>
      <c r="AR35" s="558"/>
      <c r="AS35" s="579"/>
      <c r="AT35" s="558"/>
      <c r="AU35" s="558"/>
      <c r="AV35" s="558"/>
      <c r="AW35" s="292"/>
      <c r="AX35" s="493"/>
      <c r="AY35" s="295"/>
      <c r="AZ35" s="292"/>
      <c r="BA35" s="333"/>
      <c r="BB35" s="333"/>
      <c r="BC35" s="333"/>
      <c r="BD35" s="333"/>
      <c r="BE35" s="333"/>
      <c r="BF35" s="530"/>
      <c r="BG35" s="725"/>
      <c r="BH35" s="726"/>
      <c r="BI35" s="726"/>
      <c r="BJ35" s="726"/>
      <c r="BK35" s="726"/>
      <c r="BL35" s="727"/>
      <c r="BM35" s="1045"/>
      <c r="BN35" s="584"/>
      <c r="BO35" s="584"/>
      <c r="BP35" s="584"/>
      <c r="BQ35" s="584"/>
      <c r="BR35" s="584"/>
      <c r="BS35" s="584"/>
      <c r="BT35" s="300"/>
      <c r="BU35" s="323">
        <v>0.63541666666666663</v>
      </c>
      <c r="BV35" s="1093"/>
      <c r="BW35" s="319"/>
      <c r="BX35" s="1087"/>
      <c r="BY35" s="292"/>
      <c r="BZ35" s="292"/>
      <c r="CA35" s="292"/>
      <c r="CB35" s="292"/>
      <c r="CC35" s="689"/>
      <c r="CD35" s="689"/>
      <c r="CE35" s="625"/>
      <c r="CF35" s="292"/>
      <c r="CG35" s="292"/>
      <c r="CH35" s="292"/>
      <c r="CI35" s="292"/>
      <c r="CJ35" s="517"/>
      <c r="CK35" s="517"/>
      <c r="CL35" s="517"/>
      <c r="CM35" s="517"/>
      <c r="CN35" s="517"/>
      <c r="CO35" s="468"/>
      <c r="CP35" s="511"/>
      <c r="CQ35" s="471"/>
      <c r="CR35" s="471"/>
      <c r="CS35" s="511"/>
      <c r="CT35" s="511"/>
      <c r="CU35" s="511"/>
      <c r="CV35" s="511"/>
      <c r="CW35" s="511"/>
      <c r="CX35" s="511"/>
      <c r="CY35" s="511"/>
      <c r="CZ35" s="511"/>
      <c r="DA35" s="511"/>
      <c r="DB35" s="511"/>
      <c r="DC35" s="511"/>
      <c r="DD35" s="511"/>
      <c r="DE35" s="511"/>
      <c r="DF35" s="464"/>
      <c r="DG35" s="511"/>
      <c r="DH35" s="471"/>
      <c r="DI35" s="471"/>
      <c r="DJ35" s="464"/>
      <c r="DK35" s="464"/>
      <c r="DL35" s="464"/>
      <c r="DM35" s="464"/>
      <c r="DN35" s="464"/>
      <c r="DO35" s="464"/>
      <c r="DP35" s="464"/>
      <c r="DQ35" s="464"/>
      <c r="DR35" s="464"/>
      <c r="DS35" s="464"/>
      <c r="DT35" s="464"/>
      <c r="DU35" s="464"/>
      <c r="DV35" s="464"/>
      <c r="DW35" s="464"/>
      <c r="DX35" s="464"/>
      <c r="DY35" s="464"/>
      <c r="DZ35" s="464"/>
      <c r="EA35" s="464"/>
    </row>
    <row r="36" spans="1:131" ht="28" customHeight="1" x14ac:dyDescent="0.25">
      <c r="A36" s="323">
        <v>0.64583333333333337</v>
      </c>
      <c r="B36" s="294"/>
      <c r="C36" s="300"/>
      <c r="D36" s="300"/>
      <c r="E36" s="313"/>
      <c r="F36" s="313"/>
      <c r="G36" s="313"/>
      <c r="H36" s="323">
        <v>0.64583333333333337</v>
      </c>
      <c r="I36" s="817"/>
      <c r="J36" s="306"/>
      <c r="M36" s="315"/>
      <c r="N36" s="1038" t="s">
        <v>659</v>
      </c>
      <c r="O36" s="821"/>
      <c r="P36" s="536"/>
      <c r="Q36" s="536"/>
      <c r="R36" s="313"/>
      <c r="S36" s="313"/>
      <c r="T36" s="313"/>
      <c r="U36" s="313"/>
      <c r="V36" s="826">
        <v>0.64583333333333337</v>
      </c>
      <c r="W36" s="1077"/>
      <c r="X36" s="1077"/>
      <c r="Y36" s="1077"/>
      <c r="Z36" s="581"/>
      <c r="AA36" s="315"/>
      <c r="AB36" s="308"/>
      <c r="AC36" s="308"/>
      <c r="AD36" s="308"/>
      <c r="AE36" s="313"/>
      <c r="AF36" s="1078" t="s">
        <v>659</v>
      </c>
      <c r="AG36" s="799"/>
      <c r="AH36" s="308"/>
      <c r="AI36" s="308"/>
      <c r="AJ36" s="312"/>
      <c r="AK36" s="299"/>
      <c r="AL36" s="299"/>
      <c r="AM36" s="776"/>
      <c r="AN36" s="297">
        <v>0.64583333333333337</v>
      </c>
      <c r="AO36" s="313"/>
      <c r="AP36" s="315"/>
      <c r="AQ36" s="315"/>
      <c r="AR36" s="315"/>
      <c r="AS36" s="580"/>
      <c r="AT36" s="569"/>
      <c r="AU36" s="569"/>
      <c r="AV36" s="569"/>
      <c r="AW36" s="333"/>
      <c r="AX36" s="971" t="s">
        <v>659</v>
      </c>
      <c r="AY36" s="336"/>
      <c r="AZ36" s="333"/>
      <c r="BA36" s="333"/>
      <c r="BB36" s="292"/>
      <c r="BC36" s="292"/>
      <c r="BD36" s="292"/>
      <c r="BE36" s="292"/>
      <c r="BF36" s="890"/>
      <c r="BG36" s="725"/>
      <c r="BH36" s="726"/>
      <c r="BI36" s="726"/>
      <c r="BJ36" s="726"/>
      <c r="BK36" s="726"/>
      <c r="BL36" s="727"/>
      <c r="BM36" s="1045"/>
      <c r="BN36" s="584"/>
      <c r="BO36" s="584"/>
      <c r="BP36" s="584"/>
      <c r="BQ36" s="584"/>
      <c r="BR36" s="584"/>
      <c r="BS36" s="584"/>
      <c r="BT36" s="300"/>
      <c r="BU36" s="323">
        <v>0.64583333333333337</v>
      </c>
      <c r="BV36" s="1093"/>
      <c r="BW36" s="319"/>
      <c r="BX36" s="1087"/>
      <c r="BY36" s="292"/>
      <c r="BZ36" s="292"/>
      <c r="CA36" s="292"/>
      <c r="CB36" s="292"/>
      <c r="CC36" s="689"/>
      <c r="CD36" s="689"/>
      <c r="CE36" s="625"/>
      <c r="CF36" s="292"/>
      <c r="CG36" s="292"/>
      <c r="CH36" s="292"/>
      <c r="CI36" s="292"/>
      <c r="CJ36" s="517"/>
      <c r="CK36" s="517"/>
      <c r="CL36" s="517"/>
      <c r="CM36" s="517"/>
      <c r="CN36" s="517"/>
      <c r="CO36" s="468"/>
      <c r="CP36" s="471"/>
      <c r="CQ36" s="511"/>
      <c r="CR36" s="511"/>
      <c r="CS36" s="511"/>
      <c r="CT36" s="511"/>
      <c r="CU36" s="511"/>
      <c r="CV36" s="511"/>
      <c r="CW36" s="511"/>
      <c r="CX36" s="511"/>
      <c r="CY36" s="511"/>
      <c r="CZ36" s="511"/>
      <c r="DA36" s="511"/>
      <c r="DB36" s="511"/>
      <c r="DC36" s="511"/>
      <c r="DD36" s="511"/>
      <c r="DE36" s="511"/>
      <c r="DF36" s="464"/>
      <c r="DG36" s="464"/>
      <c r="DH36" s="468"/>
      <c r="DI36" s="468"/>
      <c r="DJ36" s="464"/>
      <c r="DK36" s="464"/>
      <c r="DL36" s="464"/>
      <c r="DM36" s="464"/>
      <c r="DN36" s="464"/>
      <c r="DO36" s="464"/>
      <c r="DP36" s="464"/>
      <c r="DQ36" s="464"/>
      <c r="DR36" s="464"/>
      <c r="DS36" s="464"/>
      <c r="DT36" s="464"/>
      <c r="DU36" s="464"/>
      <c r="DV36" s="464"/>
      <c r="DW36" s="464"/>
      <c r="DX36" s="264"/>
      <c r="DY36" s="264"/>
      <c r="DZ36" s="264"/>
      <c r="EA36" s="264"/>
    </row>
    <row r="37" spans="1:131" ht="28" customHeight="1" x14ac:dyDescent="0.25">
      <c r="A37" s="323">
        <v>0.65625</v>
      </c>
      <c r="B37" s="294"/>
      <c r="C37" s="300"/>
      <c r="D37" s="300"/>
      <c r="E37" s="313"/>
      <c r="F37" s="313"/>
      <c r="G37" s="313"/>
      <c r="H37" s="323">
        <v>0.65625</v>
      </c>
      <c r="I37" s="817"/>
      <c r="J37" s="306"/>
      <c r="M37" s="315"/>
      <c r="N37" s="1038"/>
      <c r="O37" s="821"/>
      <c r="P37" s="536"/>
      <c r="Q37" s="536"/>
      <c r="R37" s="313"/>
      <c r="S37" s="313"/>
      <c r="T37" s="313"/>
      <c r="U37" s="313"/>
      <c r="V37" s="826">
        <v>0.65625</v>
      </c>
      <c r="W37" s="1077"/>
      <c r="X37" s="1077"/>
      <c r="Y37" s="1077"/>
      <c r="Z37" s="581"/>
      <c r="AA37" s="315"/>
      <c r="AB37" s="308"/>
      <c r="AC37" s="308"/>
      <c r="AD37" s="308"/>
      <c r="AE37" s="313"/>
      <c r="AF37" s="1078"/>
      <c r="AG37" s="799"/>
      <c r="AH37" s="308"/>
      <c r="AI37" s="308"/>
      <c r="AJ37" s="312"/>
      <c r="AK37" s="299"/>
      <c r="AL37" s="299"/>
      <c r="AM37" s="776"/>
      <c r="AN37" s="297">
        <v>0.65625</v>
      </c>
      <c r="AO37" s="313"/>
      <c r="AP37" s="315"/>
      <c r="AQ37" s="315"/>
      <c r="AR37" s="315"/>
      <c r="AS37" s="580"/>
      <c r="AT37" s="308"/>
      <c r="AU37" s="308"/>
      <c r="AV37" s="581"/>
      <c r="AW37" s="333"/>
      <c r="AX37" s="971"/>
      <c r="AY37" s="336"/>
      <c r="AZ37" s="333"/>
      <c r="BA37" s="333"/>
      <c r="BB37" s="292"/>
      <c r="BC37" s="292"/>
      <c r="BD37" s="292"/>
      <c r="BE37" s="292"/>
      <c r="BF37" s="890"/>
      <c r="BG37" s="725"/>
      <c r="BH37" s="726"/>
      <c r="BI37" s="726"/>
      <c r="BJ37" s="726"/>
      <c r="BK37" s="726"/>
      <c r="BL37" s="727"/>
      <c r="BM37" s="1045"/>
      <c r="BN37" s="584"/>
      <c r="BO37" s="584"/>
      <c r="BP37" s="584"/>
      <c r="BQ37" s="584"/>
      <c r="BR37" s="584"/>
      <c r="BS37" s="584"/>
      <c r="BT37" s="300"/>
      <c r="BU37" s="323">
        <v>0.65625</v>
      </c>
      <c r="BV37" s="1093"/>
      <c r="BW37" s="319"/>
      <c r="BX37" s="1087"/>
      <c r="BY37" s="292"/>
      <c r="BZ37" s="292"/>
      <c r="CA37" s="292"/>
      <c r="CB37" s="292"/>
      <c r="CC37" s="689"/>
      <c r="CD37" s="689"/>
      <c r="CE37" s="625"/>
      <c r="CF37" s="292"/>
      <c r="CG37" s="292"/>
      <c r="CH37" s="292"/>
      <c r="CI37" s="292"/>
      <c r="CJ37" s="517"/>
      <c r="CK37" s="517"/>
      <c r="CL37" s="517"/>
      <c r="CM37" s="517"/>
      <c r="CN37" s="517"/>
      <c r="CO37" s="468"/>
      <c r="CP37" s="471"/>
      <c r="CQ37" s="511"/>
      <c r="CR37" s="511"/>
      <c r="CS37" s="511"/>
      <c r="CT37" s="511"/>
      <c r="CU37" s="511"/>
      <c r="CV37" s="511"/>
      <c r="CW37" s="511"/>
      <c r="CX37" s="511"/>
      <c r="CY37" s="511"/>
      <c r="CZ37" s="511"/>
      <c r="DA37" s="511"/>
      <c r="DB37" s="511"/>
      <c r="DC37" s="511"/>
      <c r="DD37" s="511"/>
      <c r="DE37" s="511"/>
      <c r="DF37" s="464"/>
      <c r="DG37" s="464"/>
      <c r="DH37" s="464"/>
      <c r="DI37" s="464"/>
      <c r="DJ37" s="464"/>
      <c r="DK37" s="464"/>
      <c r="DL37" s="464"/>
      <c r="DM37" s="464"/>
      <c r="DN37" s="464"/>
      <c r="DO37" s="464"/>
      <c r="DP37" s="464"/>
      <c r="DQ37" s="464"/>
      <c r="DR37" s="464"/>
      <c r="DS37" s="464"/>
      <c r="DT37" s="464"/>
      <c r="DU37" s="464"/>
      <c r="DV37" s="464"/>
      <c r="DW37" s="468"/>
      <c r="DX37" s="264"/>
      <c r="DY37" s="264"/>
      <c r="DZ37" s="264"/>
      <c r="EA37" s="264"/>
    </row>
    <row r="38" spans="1:131" ht="11.25" customHeight="1" x14ac:dyDescent="0.25">
      <c r="A38" s="323">
        <v>0.66666666666666663</v>
      </c>
      <c r="B38" s="300"/>
      <c r="C38" s="300"/>
      <c r="D38" s="300"/>
      <c r="E38" s="300"/>
      <c r="F38" s="300"/>
      <c r="G38" s="300"/>
      <c r="H38" s="323">
        <v>0.66666666666666663</v>
      </c>
      <c r="I38" s="817"/>
      <c r="J38" s="306"/>
      <c r="M38" s="315"/>
      <c r="N38" s="1038"/>
      <c r="O38" s="821"/>
      <c r="P38" s="536"/>
      <c r="Q38" s="536"/>
      <c r="R38" s="313"/>
      <c r="S38" s="313"/>
      <c r="T38" s="313"/>
      <c r="U38" s="313"/>
      <c r="V38" s="826">
        <v>0.66666666666666663</v>
      </c>
      <c r="W38" s="1077"/>
      <c r="X38" s="1077"/>
      <c r="Y38" s="1077"/>
      <c r="Z38" s="581"/>
      <c r="AA38" s="315"/>
      <c r="AB38" s="308"/>
      <c r="AC38" s="308"/>
      <c r="AD38" s="308"/>
      <c r="AE38" s="313"/>
      <c r="AF38" s="1078"/>
      <c r="AG38" s="799"/>
      <c r="AH38" s="308"/>
      <c r="AI38" s="308"/>
      <c r="AJ38" s="312"/>
      <c r="AK38" s="299"/>
      <c r="AL38" s="299"/>
      <c r="AM38" s="776"/>
      <c r="AN38" s="297">
        <v>0.66666666666666663</v>
      </c>
      <c r="AO38" s="313"/>
      <c r="AP38" s="315"/>
      <c r="AQ38" s="315"/>
      <c r="AR38" s="315"/>
      <c r="AS38" s="580"/>
      <c r="AT38" s="308"/>
      <c r="AU38" s="308"/>
      <c r="AV38" s="581"/>
      <c r="AW38" s="333"/>
      <c r="AX38" s="971"/>
      <c r="AY38" s="336"/>
      <c r="AZ38" s="333"/>
      <c r="BA38" s="333"/>
      <c r="BB38" s="333"/>
      <c r="BC38" s="333"/>
      <c r="BD38" s="333"/>
      <c r="BE38" s="333"/>
      <c r="BF38" s="971" t="s">
        <v>670</v>
      </c>
      <c r="BG38" s="725"/>
      <c r="BH38" s="726"/>
      <c r="BI38" s="726"/>
      <c r="BJ38" s="726"/>
      <c r="BK38" s="726"/>
      <c r="BL38" s="727"/>
      <c r="BM38" s="1045"/>
      <c r="BN38" s="584"/>
      <c r="BO38" s="584"/>
      <c r="BP38" s="584"/>
      <c r="BQ38" s="584"/>
      <c r="BR38" s="584"/>
      <c r="BS38" s="584"/>
      <c r="BT38" s="300"/>
      <c r="BU38" s="323">
        <v>0.66666666666666663</v>
      </c>
      <c r="BV38" s="1093"/>
      <c r="BW38" s="319"/>
      <c r="BX38" s="1087"/>
      <c r="BY38" s="292"/>
      <c r="BZ38" s="292"/>
      <c r="CA38" s="292"/>
      <c r="CB38" s="292"/>
      <c r="CC38" s="689"/>
      <c r="CD38" s="689"/>
      <c r="CE38" s="625"/>
      <c r="CF38" s="292"/>
      <c r="CG38" s="292"/>
      <c r="CH38" s="292"/>
      <c r="CI38" s="292"/>
      <c r="CJ38" s="517"/>
      <c r="CK38" s="517"/>
      <c r="CL38" s="517"/>
      <c r="CM38" s="517"/>
      <c r="CN38" s="517"/>
      <c r="CO38" s="468"/>
      <c r="CP38" s="471"/>
      <c r="CQ38" s="471"/>
      <c r="CR38" s="471"/>
      <c r="CS38" s="511"/>
      <c r="CT38" s="511"/>
      <c r="CU38" s="511"/>
      <c r="CV38" s="511"/>
      <c r="CW38" s="511"/>
      <c r="CX38" s="511"/>
      <c r="CY38" s="511"/>
      <c r="CZ38" s="511"/>
      <c r="DA38" s="511"/>
      <c r="DB38" s="511"/>
      <c r="DC38" s="511"/>
      <c r="DD38" s="511"/>
      <c r="DE38" s="511"/>
      <c r="DF38" s="468"/>
      <c r="DG38" s="464"/>
      <c r="DH38" s="464"/>
      <c r="DI38" s="464"/>
      <c r="DJ38" s="464"/>
      <c r="DK38" s="464"/>
      <c r="DL38" s="464"/>
      <c r="DM38" s="464"/>
      <c r="DN38" s="464"/>
      <c r="DO38" s="464"/>
      <c r="DP38" s="464"/>
      <c r="DQ38" s="464"/>
      <c r="DR38" s="464"/>
      <c r="DS38" s="464"/>
      <c r="DT38" s="464"/>
      <c r="DU38" s="464"/>
      <c r="DV38" s="464"/>
      <c r="DW38" s="468"/>
      <c r="DX38" s="264"/>
      <c r="DY38" s="264"/>
      <c r="DZ38" s="264"/>
      <c r="EA38" s="264"/>
    </row>
    <row r="39" spans="1:131" ht="11.25" customHeight="1" x14ac:dyDescent="0.25">
      <c r="A39" s="323">
        <v>0.67708333333333337</v>
      </c>
      <c r="B39" s="300"/>
      <c r="C39" s="300"/>
      <c r="D39" s="300"/>
      <c r="E39" s="300"/>
      <c r="F39" s="300"/>
      <c r="G39" s="300"/>
      <c r="H39" s="323">
        <v>0.67708333333333337</v>
      </c>
      <c r="I39" s="817"/>
      <c r="J39" s="299"/>
      <c r="M39" s="315"/>
      <c r="N39" s="338"/>
      <c r="O39" s="821"/>
      <c r="P39" s="536"/>
      <c r="Q39" s="536"/>
      <c r="R39" s="313"/>
      <c r="S39" s="313"/>
      <c r="T39" s="313"/>
      <c r="U39" s="313"/>
      <c r="V39" s="826">
        <v>0.67708333333333337</v>
      </c>
      <c r="W39" s="1077"/>
      <c r="X39" s="1077"/>
      <c r="Y39" s="1077"/>
      <c r="Z39" s="581"/>
      <c r="AA39" s="312"/>
      <c r="AB39" s="308"/>
      <c r="AC39" s="308"/>
      <c r="AD39" s="308"/>
      <c r="AE39" s="313"/>
      <c r="AF39" s="499"/>
      <c r="AG39" s="799"/>
      <c r="AH39" s="308"/>
      <c r="AI39" s="308"/>
      <c r="AJ39" s="312"/>
      <c r="AK39" s="299"/>
      <c r="AL39" s="299"/>
      <c r="AM39" s="776"/>
      <c r="AN39" s="297">
        <v>0.67708333333333337</v>
      </c>
      <c r="AO39" s="313"/>
      <c r="AP39" s="315"/>
      <c r="AQ39" s="315"/>
      <c r="AR39" s="315"/>
      <c r="AS39" s="580"/>
      <c r="AT39" s="308"/>
      <c r="AU39" s="308"/>
      <c r="AV39" s="581"/>
      <c r="AW39" s="333"/>
      <c r="AX39" s="498"/>
      <c r="AY39" s="336"/>
      <c r="AZ39" s="333"/>
      <c r="BA39" s="333"/>
      <c r="BB39" s="333"/>
      <c r="BC39" s="333"/>
      <c r="BD39" s="333"/>
      <c r="BE39" s="333"/>
      <c r="BF39" s="971"/>
      <c r="BG39" s="725"/>
      <c r="BH39" s="726"/>
      <c r="BI39" s="726"/>
      <c r="BJ39" s="726"/>
      <c r="BK39" s="726"/>
      <c r="BL39" s="727"/>
      <c r="BM39" s="1045"/>
      <c r="BN39" s="584"/>
      <c r="BO39" s="584"/>
      <c r="BP39" s="584"/>
      <c r="BQ39" s="584"/>
      <c r="BR39" s="584"/>
      <c r="BS39" s="584"/>
      <c r="BT39" s="300"/>
      <c r="BU39" s="323">
        <v>0.67708333333333337</v>
      </c>
      <c r="BV39" s="1093"/>
      <c r="BW39" s="319"/>
      <c r="BX39" s="1087"/>
      <c r="BY39" s="292"/>
      <c r="BZ39" s="292"/>
      <c r="CA39" s="292"/>
      <c r="CB39" s="292"/>
      <c r="CC39" s="689"/>
      <c r="CD39" s="689"/>
      <c r="CE39" s="625"/>
      <c r="CF39" s="292"/>
      <c r="CG39" s="292"/>
      <c r="CH39" s="292"/>
      <c r="CI39" s="292"/>
      <c r="CJ39" s="517"/>
      <c r="CK39" s="517"/>
      <c r="CL39" s="517"/>
      <c r="CM39" s="517"/>
      <c r="CN39" s="517"/>
      <c r="CO39" s="468"/>
      <c r="CP39" s="471"/>
      <c r="CQ39" s="471"/>
      <c r="CR39" s="471"/>
      <c r="CS39" s="511"/>
      <c r="CT39" s="511"/>
      <c r="CU39" s="511"/>
      <c r="CV39" s="511"/>
      <c r="CW39" s="511"/>
      <c r="CX39" s="511"/>
      <c r="CY39" s="511"/>
      <c r="CZ39" s="511"/>
      <c r="DA39" s="511"/>
      <c r="DB39" s="511"/>
      <c r="DC39" s="511"/>
      <c r="DD39" s="511"/>
      <c r="DE39" s="511"/>
      <c r="DF39" s="468"/>
      <c r="DG39" s="464"/>
      <c r="DH39" s="464"/>
      <c r="DI39" s="464"/>
      <c r="DJ39" s="464"/>
      <c r="DK39" s="464"/>
      <c r="DL39" s="464"/>
      <c r="DM39" s="464"/>
      <c r="DN39" s="464"/>
      <c r="DO39" s="464"/>
      <c r="DP39" s="464"/>
      <c r="DQ39" s="464"/>
      <c r="DR39" s="464"/>
      <c r="DS39" s="464"/>
      <c r="DT39" s="464"/>
      <c r="DU39" s="464"/>
      <c r="DV39" s="464"/>
      <c r="DW39" s="468"/>
      <c r="DX39" s="264"/>
      <c r="DY39" s="264"/>
      <c r="DZ39" s="264"/>
      <c r="EA39" s="264"/>
    </row>
    <row r="40" spans="1:131" ht="11.25" customHeight="1" x14ac:dyDescent="0.25">
      <c r="A40" s="323">
        <v>0.6875</v>
      </c>
      <c r="B40" s="300"/>
      <c r="C40" s="300"/>
      <c r="D40" s="300"/>
      <c r="E40" s="300"/>
      <c r="F40" s="300"/>
      <c r="G40" s="300"/>
      <c r="H40" s="323">
        <v>0.6875</v>
      </c>
      <c r="I40" s="817"/>
      <c r="J40" s="299"/>
      <c r="M40" s="315"/>
      <c r="N40" s="338"/>
      <c r="O40" s="821"/>
      <c r="P40" s="536"/>
      <c r="Q40" s="536"/>
      <c r="R40" s="350"/>
      <c r="S40" s="350"/>
      <c r="T40" s="350"/>
      <c r="U40" s="350"/>
      <c r="V40" s="826">
        <v>0.6875</v>
      </c>
      <c r="W40" s="1077"/>
      <c r="X40" s="1077"/>
      <c r="Y40" s="1077"/>
      <c r="Z40" s="581"/>
      <c r="AA40" s="312"/>
      <c r="AB40" s="308"/>
      <c r="AC40" s="308"/>
      <c r="AD40" s="308"/>
      <c r="AE40" s="313"/>
      <c r="AF40" s="499"/>
      <c r="AG40" s="799"/>
      <c r="AH40" s="308"/>
      <c r="AI40" s="308"/>
      <c r="AJ40" s="312"/>
      <c r="AK40" s="299"/>
      <c r="AL40" s="299"/>
      <c r="AM40" s="777"/>
      <c r="AN40" s="297">
        <v>0.6875</v>
      </c>
      <c r="AO40" s="313"/>
      <c r="AP40" s="315"/>
      <c r="AQ40" s="315"/>
      <c r="AR40" s="315"/>
      <c r="AS40" s="580"/>
      <c r="AT40" s="308"/>
      <c r="AU40" s="308"/>
      <c r="AV40" s="581"/>
      <c r="AW40" s="333"/>
      <c r="AX40" s="498"/>
      <c r="AY40" s="336"/>
      <c r="AZ40" s="333"/>
      <c r="BA40" s="333"/>
      <c r="BB40" s="333"/>
      <c r="BC40" s="333"/>
      <c r="BD40" s="333"/>
      <c r="BE40" s="333"/>
      <c r="BF40" s="971"/>
      <c r="BG40" s="725"/>
      <c r="BH40" s="726"/>
      <c r="BI40" s="726"/>
      <c r="BJ40" s="726"/>
      <c r="BK40" s="726"/>
      <c r="BL40" s="727"/>
      <c r="BM40" s="1045"/>
      <c r="BN40" s="584"/>
      <c r="BO40" s="584"/>
      <c r="BP40" s="584"/>
      <c r="BQ40" s="584"/>
      <c r="BR40" s="584"/>
      <c r="BS40" s="584"/>
      <c r="BT40" s="300"/>
      <c r="BU40" s="323">
        <v>0.6875</v>
      </c>
      <c r="BV40" s="1093"/>
      <c r="BW40" s="319"/>
      <c r="BX40" s="1087"/>
      <c r="BY40" s="292"/>
      <c r="BZ40" s="292"/>
      <c r="CA40" s="292"/>
      <c r="CB40" s="292"/>
      <c r="CC40" s="689"/>
      <c r="CD40" s="689"/>
      <c r="CE40" s="625"/>
      <c r="CF40" s="292"/>
      <c r="CG40" s="292"/>
      <c r="CH40" s="292"/>
      <c r="CI40" s="292"/>
      <c r="CJ40" s="517"/>
      <c r="CK40" s="517"/>
      <c r="CL40" s="517"/>
      <c r="CM40" s="517"/>
      <c r="CN40" s="517"/>
      <c r="CO40" s="468"/>
      <c r="CP40" s="471"/>
      <c r="CQ40" s="471"/>
      <c r="CR40" s="471"/>
      <c r="CS40" s="511"/>
      <c r="CT40" s="511"/>
      <c r="CU40" s="511"/>
      <c r="CV40" s="511"/>
      <c r="CW40" s="511"/>
      <c r="CX40" s="511"/>
      <c r="CY40" s="511"/>
      <c r="CZ40" s="511"/>
      <c r="DA40" s="511"/>
      <c r="DB40" s="511"/>
      <c r="DC40" s="511"/>
      <c r="DD40" s="511"/>
      <c r="DE40" s="511"/>
      <c r="DF40" s="468"/>
      <c r="DG40" s="464"/>
      <c r="DH40" s="464"/>
      <c r="DI40" s="464"/>
      <c r="DJ40" s="464"/>
      <c r="DK40" s="464"/>
      <c r="DL40" s="464"/>
      <c r="DM40" s="464"/>
      <c r="DN40" s="464"/>
      <c r="DO40" s="464"/>
      <c r="DP40" s="464"/>
      <c r="DQ40" s="464"/>
      <c r="DR40" s="464"/>
      <c r="DS40" s="464"/>
      <c r="DT40" s="464"/>
      <c r="DU40" s="464"/>
      <c r="DV40" s="464"/>
      <c r="DW40" s="468"/>
      <c r="DX40" s="264"/>
      <c r="DY40" s="264"/>
      <c r="DZ40" s="264"/>
      <c r="EA40" s="264"/>
    </row>
    <row r="41" spans="1:131" ht="11.25" customHeight="1" x14ac:dyDescent="0.25">
      <c r="A41" s="318">
        <v>0.69791666666666663</v>
      </c>
      <c r="B41" s="300"/>
      <c r="C41" s="300"/>
      <c r="D41" s="300"/>
      <c r="E41" s="300"/>
      <c r="F41" s="300"/>
      <c r="G41" s="300"/>
      <c r="H41" s="318">
        <v>0.69791666666666663</v>
      </c>
      <c r="I41" s="817"/>
      <c r="J41" s="299"/>
      <c r="M41" s="315"/>
      <c r="N41" s="338"/>
      <c r="O41" s="821"/>
      <c r="P41" s="536"/>
      <c r="Q41" s="536"/>
      <c r="R41" s="300"/>
      <c r="S41" s="300"/>
      <c r="T41" s="300"/>
      <c r="U41" s="300"/>
      <c r="V41" s="826">
        <v>0.69791666666666663</v>
      </c>
      <c r="W41" s="1077"/>
      <c r="X41" s="1077"/>
      <c r="Y41" s="1077"/>
      <c r="Z41" s="581"/>
      <c r="AA41" s="312"/>
      <c r="AB41" s="308"/>
      <c r="AC41" s="308"/>
      <c r="AD41" s="308"/>
      <c r="AE41" s="313"/>
      <c r="AF41" s="499"/>
      <c r="AG41" s="799"/>
      <c r="AH41" s="308"/>
      <c r="AI41" s="308"/>
      <c r="AJ41" s="312"/>
      <c r="AK41" s="299"/>
      <c r="AL41" s="299"/>
      <c r="AM41" s="775"/>
      <c r="AN41" s="318">
        <v>0.69791666666666663</v>
      </c>
      <c r="AO41" s="313"/>
      <c r="AP41" s="315"/>
      <c r="AQ41" s="315"/>
      <c r="AR41" s="315"/>
      <c r="AS41" s="580"/>
      <c r="AT41" s="308"/>
      <c r="AU41" s="308"/>
      <c r="AV41" s="581"/>
      <c r="AW41" s="333"/>
      <c r="AX41" s="498"/>
      <c r="AY41" s="336"/>
      <c r="AZ41" s="333"/>
      <c r="BA41" s="333"/>
      <c r="BB41" s="333"/>
      <c r="BC41" s="333"/>
      <c r="BD41" s="333"/>
      <c r="BE41" s="333"/>
      <c r="BF41" s="890"/>
      <c r="BG41" s="725"/>
      <c r="BH41" s="726"/>
      <c r="BI41" s="726"/>
      <c r="BJ41" s="726"/>
      <c r="BK41" s="726"/>
      <c r="BL41" s="727"/>
      <c r="BM41" s="1045"/>
      <c r="BN41" s="584"/>
      <c r="BO41" s="584"/>
      <c r="BP41" s="584"/>
      <c r="BQ41" s="584"/>
      <c r="BR41" s="584"/>
      <c r="BS41" s="584"/>
      <c r="BT41" s="300"/>
      <c r="BU41" s="323">
        <v>0.69791666666666663</v>
      </c>
      <c r="BV41" s="1094"/>
      <c r="BW41" s="319"/>
      <c r="BX41" s="1087"/>
      <c r="BY41" s="292"/>
      <c r="BZ41" s="292"/>
      <c r="CA41" s="292"/>
      <c r="CB41" s="292"/>
      <c r="CC41" s="194"/>
      <c r="CD41" s="194"/>
      <c r="CE41" s="625"/>
      <c r="CF41" s="292"/>
      <c r="CG41" s="292"/>
      <c r="CH41" s="292"/>
      <c r="CI41" s="292"/>
      <c r="CO41" s="468"/>
      <c r="CP41" s="471"/>
      <c r="CQ41" s="471"/>
      <c r="CR41" s="471"/>
      <c r="CS41" s="511"/>
      <c r="CT41" s="511"/>
      <c r="CU41" s="511"/>
      <c r="CV41" s="511"/>
      <c r="CW41" s="511"/>
      <c r="CX41" s="511"/>
      <c r="CY41" s="511"/>
      <c r="CZ41" s="511"/>
      <c r="DA41" s="511"/>
      <c r="DB41" s="511"/>
      <c r="DC41" s="511"/>
      <c r="DD41" s="511"/>
      <c r="DE41" s="511"/>
      <c r="DF41" s="468"/>
      <c r="DG41" s="464"/>
      <c r="DH41" s="464"/>
      <c r="DI41" s="464"/>
      <c r="DJ41" s="464"/>
      <c r="DK41" s="464"/>
      <c r="DL41" s="464"/>
      <c r="DM41" s="464"/>
      <c r="DN41" s="464"/>
      <c r="DO41" s="464"/>
      <c r="DP41" s="464"/>
      <c r="DQ41" s="464"/>
      <c r="DR41" s="464"/>
      <c r="DS41" s="464"/>
      <c r="DT41" s="464"/>
      <c r="DU41" s="464"/>
      <c r="DV41" s="464"/>
      <c r="DW41" s="468"/>
      <c r="DX41" s="264"/>
      <c r="DY41" s="264"/>
      <c r="DZ41" s="264"/>
      <c r="EA41" s="264"/>
    </row>
    <row r="42" spans="1:131" ht="11.25" customHeight="1" x14ac:dyDescent="0.25">
      <c r="A42" s="323">
        <v>0.70833333333333337</v>
      </c>
      <c r="B42" s="300"/>
      <c r="C42" s="300"/>
      <c r="D42" s="300"/>
      <c r="E42" s="300"/>
      <c r="F42" s="300"/>
      <c r="G42" s="300"/>
      <c r="H42" s="323">
        <v>0.70833333333333337</v>
      </c>
      <c r="I42" s="779"/>
      <c r="J42" s="299"/>
      <c r="M42" s="315"/>
      <c r="N42" s="348"/>
      <c r="O42" s="821"/>
      <c r="P42" s="536"/>
      <c r="Q42" s="536"/>
      <c r="R42" s="313"/>
      <c r="S42" s="313"/>
      <c r="T42" s="313"/>
      <c r="U42" s="313"/>
      <c r="V42" s="826">
        <v>0.70833333333333337</v>
      </c>
      <c r="W42" s="384"/>
      <c r="X42" s="308"/>
      <c r="Y42" s="788"/>
      <c r="Z42" s="581"/>
      <c r="AA42" s="312"/>
      <c r="AB42" s="308"/>
      <c r="AC42" s="308"/>
      <c r="AD42" s="308"/>
      <c r="AE42" s="350"/>
      <c r="AF42" s="316"/>
      <c r="AG42" s="791"/>
      <c r="AH42" s="308"/>
      <c r="AI42" s="308"/>
      <c r="AJ42" s="312"/>
      <c r="AK42" s="299"/>
      <c r="AL42" s="299"/>
      <c r="AM42" s="776"/>
      <c r="AN42" s="297">
        <v>0.70833333333333337</v>
      </c>
      <c r="AO42" s="300"/>
      <c r="AP42" s="315"/>
      <c r="AQ42" s="315"/>
      <c r="AR42" s="315"/>
      <c r="AS42" s="580"/>
      <c r="AT42" s="308"/>
      <c r="AU42" s="308"/>
      <c r="AV42" s="581"/>
      <c r="AW42" s="350"/>
      <c r="AX42" s="501"/>
      <c r="AY42" s="336"/>
      <c r="AZ42" s="333"/>
      <c r="BA42" s="333"/>
      <c r="BB42" s="333"/>
      <c r="BC42" s="333"/>
      <c r="BD42" s="333"/>
      <c r="BE42" s="333"/>
      <c r="BF42" s="530"/>
      <c r="BG42" s="725"/>
      <c r="BH42" s="726"/>
      <c r="BI42" s="726"/>
      <c r="BJ42" s="726"/>
      <c r="BK42" s="726"/>
      <c r="BL42" s="727"/>
      <c r="BM42" s="1045"/>
      <c r="BN42" s="584"/>
      <c r="BO42" s="584"/>
      <c r="BP42" s="584"/>
      <c r="BQ42" s="584"/>
      <c r="BR42" s="584"/>
      <c r="BS42" s="584"/>
      <c r="BT42" s="306"/>
      <c r="BU42" s="323">
        <v>0.70833333333333337</v>
      </c>
      <c r="BV42" s="309"/>
      <c r="BW42" s="359"/>
      <c r="BX42" s="1087"/>
      <c r="BY42" s="300"/>
      <c r="BZ42" s="292"/>
      <c r="CA42" s="292"/>
      <c r="CB42" s="292"/>
      <c r="CC42" s="194"/>
      <c r="CD42" s="194"/>
      <c r="CE42" s="625"/>
      <c r="CF42" s="300"/>
      <c r="CG42" s="292"/>
      <c r="CH42" s="292"/>
      <c r="CI42" s="292"/>
      <c r="CO42" s="468"/>
      <c r="CP42" s="471"/>
      <c r="CQ42" s="471"/>
      <c r="CR42" s="471"/>
      <c r="CS42" s="511"/>
      <c r="CT42" s="511"/>
      <c r="CU42" s="511"/>
      <c r="CV42" s="511"/>
      <c r="CW42" s="511"/>
      <c r="CX42" s="511"/>
      <c r="CY42" s="511"/>
      <c r="CZ42" s="511"/>
      <c r="DA42" s="511"/>
      <c r="DB42" s="511"/>
      <c r="DC42" s="511"/>
      <c r="DD42" s="511"/>
      <c r="DE42" s="511"/>
      <c r="DF42" s="464"/>
      <c r="DG42" s="464"/>
      <c r="DH42" s="464"/>
      <c r="DI42" s="464"/>
      <c r="DJ42" s="464"/>
      <c r="DK42" s="464"/>
      <c r="DL42" s="464"/>
      <c r="DM42" s="464"/>
      <c r="DN42" s="464"/>
      <c r="DO42" s="464"/>
      <c r="DP42" s="464"/>
      <c r="DQ42" s="464"/>
      <c r="DR42" s="464"/>
      <c r="DS42" s="464"/>
      <c r="DT42" s="464"/>
      <c r="DU42" s="464"/>
      <c r="DV42" s="464"/>
      <c r="DW42" s="468"/>
      <c r="DX42" s="473"/>
      <c r="DY42" s="473"/>
      <c r="DZ42" s="473"/>
      <c r="EA42" s="473"/>
    </row>
    <row r="43" spans="1:131" ht="11.25" customHeight="1" x14ac:dyDescent="0.25">
      <c r="A43" s="323">
        <v>0.71875</v>
      </c>
      <c r="B43" s="300"/>
      <c r="C43" s="300"/>
      <c r="D43" s="300"/>
      <c r="E43" s="300"/>
      <c r="F43" s="300"/>
      <c r="G43" s="300"/>
      <c r="H43" s="323">
        <v>0.71875</v>
      </c>
      <c r="I43" s="779"/>
      <c r="J43" s="299"/>
      <c r="M43" s="308"/>
      <c r="N43" s="1095" t="s">
        <v>671</v>
      </c>
      <c r="O43" s="821"/>
      <c r="P43" s="536"/>
      <c r="Q43" s="536"/>
      <c r="R43" s="300"/>
      <c r="S43" s="300"/>
      <c r="T43" s="300"/>
      <c r="U43" s="300"/>
      <c r="V43" s="826">
        <v>0.71875</v>
      </c>
      <c r="W43" s="384"/>
      <c r="X43" s="308"/>
      <c r="Y43" s="788"/>
      <c r="Z43" s="581"/>
      <c r="AA43" s="312"/>
      <c r="AB43" s="308"/>
      <c r="AC43" s="308"/>
      <c r="AD43" s="308"/>
      <c r="AE43" s="300"/>
      <c r="AF43" s="1097" t="s">
        <v>671</v>
      </c>
      <c r="AG43" s="791"/>
      <c r="AH43" s="308"/>
      <c r="AI43" s="308"/>
      <c r="AJ43" s="312"/>
      <c r="AK43" s="299"/>
      <c r="AL43" s="299"/>
      <c r="AM43" s="775"/>
      <c r="AN43" s="297">
        <v>0.71875</v>
      </c>
      <c r="AO43" s="300"/>
      <c r="AP43" s="315"/>
      <c r="AQ43" s="315"/>
      <c r="AR43" s="315"/>
      <c r="AS43" s="308"/>
      <c r="AT43" s="308"/>
      <c r="AU43" s="308"/>
      <c r="AV43" s="581"/>
      <c r="AW43" s="292"/>
      <c r="AX43" s="980" t="s">
        <v>671</v>
      </c>
      <c r="AY43" s="336"/>
      <c r="AZ43" s="333"/>
      <c r="BA43" s="333"/>
      <c r="BB43" s="333"/>
      <c r="BC43" s="333"/>
      <c r="BD43" s="333"/>
      <c r="BE43" s="333"/>
      <c r="BF43" s="530"/>
      <c r="BG43" s="725"/>
      <c r="BH43" s="726"/>
      <c r="BI43" s="726"/>
      <c r="BJ43" s="726"/>
      <c r="BK43" s="726"/>
      <c r="BL43" s="727"/>
      <c r="BM43" s="1045"/>
      <c r="BN43" s="584"/>
      <c r="BO43" s="584"/>
      <c r="BP43" s="584"/>
      <c r="BQ43" s="584"/>
      <c r="BR43" s="584"/>
      <c r="BS43" s="584"/>
      <c r="BT43" s="721"/>
      <c r="BU43" s="323">
        <v>0.71875</v>
      </c>
      <c r="BV43" s="309"/>
      <c r="BW43" s="543"/>
      <c r="BX43" s="1087"/>
      <c r="BY43" s="300"/>
      <c r="BZ43" s="292"/>
      <c r="CA43" s="292"/>
      <c r="CB43" s="292"/>
      <c r="CC43" s="194"/>
      <c r="CD43" s="194"/>
      <c r="CE43" s="625"/>
      <c r="CF43" s="300"/>
      <c r="CG43" s="292"/>
      <c r="CH43" s="292"/>
      <c r="CI43" s="292"/>
      <c r="CO43" s="468"/>
      <c r="CP43" s="471"/>
      <c r="CQ43" s="471"/>
      <c r="CR43" s="471"/>
      <c r="CS43" s="511"/>
      <c r="CT43" s="511"/>
      <c r="CU43" s="511"/>
      <c r="CV43" s="511"/>
      <c r="CW43" s="511"/>
      <c r="CX43" s="511"/>
      <c r="CY43" s="511"/>
      <c r="CZ43" s="511"/>
      <c r="DA43" s="511"/>
      <c r="DB43" s="511"/>
      <c r="DC43" s="511"/>
      <c r="DD43" s="511"/>
      <c r="DE43" s="511"/>
      <c r="DF43" s="464"/>
      <c r="DG43" s="464"/>
      <c r="DH43" s="464"/>
      <c r="DI43" s="464"/>
      <c r="DJ43" s="464"/>
      <c r="DK43" s="464"/>
      <c r="DL43" s="464"/>
      <c r="DM43" s="464"/>
      <c r="DN43" s="464"/>
      <c r="DO43" s="464"/>
      <c r="DP43" s="464"/>
      <c r="DQ43" s="464"/>
      <c r="DR43" s="464"/>
      <c r="DS43" s="464"/>
      <c r="DT43" s="464"/>
      <c r="DU43" s="464"/>
      <c r="DV43" s="464"/>
      <c r="DW43" s="468"/>
      <c r="DX43" s="464"/>
      <c r="DY43" s="464"/>
      <c r="DZ43" s="464"/>
      <c r="EA43" s="464"/>
    </row>
    <row r="44" spans="1:131" ht="11.25" customHeight="1" x14ac:dyDescent="0.25">
      <c r="A44" s="323">
        <v>0.72916666666666663</v>
      </c>
      <c r="B44" s="300"/>
      <c r="C44" s="300"/>
      <c r="D44" s="300"/>
      <c r="E44" s="300"/>
      <c r="F44" s="300"/>
      <c r="G44" s="300"/>
      <c r="H44" s="323">
        <v>0.72916666666666663</v>
      </c>
      <c r="I44" s="779"/>
      <c r="J44" s="299"/>
      <c r="M44" s="308"/>
      <c r="N44" s="1095"/>
      <c r="O44" s="821"/>
      <c r="P44" s="536"/>
      <c r="Q44" s="536"/>
      <c r="R44" s="300"/>
      <c r="S44" s="300"/>
      <c r="T44" s="300"/>
      <c r="U44" s="300"/>
      <c r="V44" s="826">
        <v>0.72916666666666663</v>
      </c>
      <c r="W44" s="384"/>
      <c r="X44" s="308"/>
      <c r="Y44" s="788"/>
      <c r="Z44" s="581"/>
      <c r="AA44" s="312"/>
      <c r="AB44" s="308"/>
      <c r="AC44" s="308"/>
      <c r="AD44" s="308"/>
      <c r="AE44" s="300"/>
      <c r="AF44" s="1097"/>
      <c r="AG44" s="791"/>
      <c r="AH44" s="308"/>
      <c r="AI44" s="308"/>
      <c r="AJ44" s="312"/>
      <c r="AK44" s="299"/>
      <c r="AL44" s="299"/>
      <c r="AM44" s="775"/>
      <c r="AN44" s="297">
        <v>0.72916666666666663</v>
      </c>
      <c r="AO44" s="300"/>
      <c r="AP44" s="315"/>
      <c r="AQ44" s="315"/>
      <c r="AR44" s="315"/>
      <c r="AS44" s="308"/>
      <c r="AT44" s="308"/>
      <c r="AU44" s="308"/>
      <c r="AV44" s="581"/>
      <c r="AW44" s="292"/>
      <c r="AX44" s="980"/>
      <c r="AY44" s="336"/>
      <c r="AZ44" s="333"/>
      <c r="BA44" s="333"/>
      <c r="BB44" s="350"/>
      <c r="BC44" s="350"/>
      <c r="BD44" s="350"/>
      <c r="BE44" s="350"/>
      <c r="BF44" s="530"/>
      <c r="BG44" s="725"/>
      <c r="BH44" s="726"/>
      <c r="BI44" s="726"/>
      <c r="BJ44" s="726"/>
      <c r="BK44" s="726"/>
      <c r="BL44" s="727"/>
      <c r="BM44" s="1045"/>
      <c r="BN44" s="584"/>
      <c r="BO44" s="584"/>
      <c r="BP44" s="584"/>
      <c r="BQ44" s="584"/>
      <c r="BR44" s="584"/>
      <c r="BS44" s="584"/>
      <c r="BT44" s="721"/>
      <c r="BU44" s="323">
        <v>0.72916666666666663</v>
      </c>
      <c r="BV44" s="309"/>
      <c r="BW44" s="543"/>
      <c r="BX44" s="1087"/>
      <c r="BY44" s="300"/>
      <c r="BZ44" s="292"/>
      <c r="CA44" s="292"/>
      <c r="CB44" s="292"/>
      <c r="CC44" s="194"/>
      <c r="CD44" s="194"/>
      <c r="CE44" s="625"/>
      <c r="CF44" s="300"/>
      <c r="CG44" s="292"/>
      <c r="CH44" s="292"/>
      <c r="CI44" s="292"/>
      <c r="CO44" s="468"/>
      <c r="CP44" s="471"/>
      <c r="CQ44" s="471"/>
      <c r="CR44" s="471"/>
      <c r="CS44" s="511"/>
      <c r="CT44" s="511"/>
      <c r="CU44" s="511"/>
      <c r="CV44" s="511"/>
      <c r="CW44" s="511"/>
      <c r="CX44" s="511"/>
      <c r="CY44" s="511"/>
      <c r="CZ44" s="511"/>
      <c r="DA44" s="511"/>
      <c r="DB44" s="511"/>
      <c r="DC44" s="511"/>
      <c r="DD44" s="511"/>
      <c r="DE44" s="511"/>
      <c r="DF44" s="464"/>
      <c r="DG44" s="464"/>
      <c r="DH44" s="464"/>
      <c r="DI44" s="464"/>
      <c r="DJ44" s="464"/>
      <c r="DK44" s="464"/>
      <c r="DL44" s="464"/>
      <c r="DM44" s="464"/>
      <c r="DN44" s="464"/>
      <c r="DO44" s="464"/>
      <c r="DP44" s="464"/>
      <c r="DQ44" s="464"/>
      <c r="DR44" s="464"/>
      <c r="DS44" s="464"/>
      <c r="DT44" s="464"/>
      <c r="DU44" s="464"/>
      <c r="DV44" s="464"/>
      <c r="DW44" s="468"/>
      <c r="DX44" s="464"/>
      <c r="DY44" s="464"/>
      <c r="DZ44" s="464"/>
      <c r="EA44" s="464"/>
    </row>
    <row r="45" spans="1:131" ht="11.25" customHeight="1" x14ac:dyDescent="0.25">
      <c r="A45" s="323">
        <v>0.73958333333333337</v>
      </c>
      <c r="B45" s="300"/>
      <c r="C45" s="300"/>
      <c r="D45" s="300"/>
      <c r="E45" s="300"/>
      <c r="F45" s="300"/>
      <c r="G45" s="300"/>
      <c r="H45" s="323">
        <v>0.73958333333333337</v>
      </c>
      <c r="I45" s="779"/>
      <c r="J45" s="299"/>
      <c r="M45" s="308"/>
      <c r="N45" s="1095"/>
      <c r="O45" s="821"/>
      <c r="P45" s="536"/>
      <c r="Q45" s="536"/>
      <c r="R45" s="300"/>
      <c r="S45" s="300"/>
      <c r="T45" s="300"/>
      <c r="U45" s="300"/>
      <c r="V45" s="826">
        <v>0.73958333333333337</v>
      </c>
      <c r="W45" s="384"/>
      <c r="X45" s="315"/>
      <c r="Y45" s="763"/>
      <c r="Z45" s="315"/>
      <c r="AA45" s="312"/>
      <c r="AB45" s="308"/>
      <c r="AC45" s="308"/>
      <c r="AD45" s="308"/>
      <c r="AE45" s="300"/>
      <c r="AF45" s="1097"/>
      <c r="AG45" s="791"/>
      <c r="AH45" s="315"/>
      <c r="AI45" s="315"/>
      <c r="AJ45" s="312"/>
      <c r="AK45" s="299"/>
      <c r="AL45" s="299"/>
      <c r="AM45" s="778"/>
      <c r="AN45" s="297">
        <v>0.73958333333333337</v>
      </c>
      <c r="AO45" s="300"/>
      <c r="AP45" s="315"/>
      <c r="AQ45" s="315"/>
      <c r="AR45" s="315"/>
      <c r="AS45" s="308"/>
      <c r="AT45" s="308"/>
      <c r="AU45" s="308"/>
      <c r="AV45" s="581"/>
      <c r="AW45" s="300"/>
      <c r="AX45" s="980"/>
      <c r="AY45" s="336"/>
      <c r="AZ45" s="333"/>
      <c r="BA45" s="333"/>
      <c r="BB45" s="300"/>
      <c r="BC45" s="300"/>
      <c r="BD45" s="300"/>
      <c r="BE45" s="300"/>
      <c r="BF45" s="971" t="s">
        <v>671</v>
      </c>
      <c r="BG45" s="725"/>
      <c r="BH45" s="726"/>
      <c r="BI45" s="726"/>
      <c r="BJ45" s="726"/>
      <c r="BK45" s="726"/>
      <c r="BL45" s="727"/>
      <c r="BM45" s="1045"/>
      <c r="BN45" s="584"/>
      <c r="BO45" s="584"/>
      <c r="BP45" s="584"/>
      <c r="BQ45" s="584"/>
      <c r="BR45" s="584"/>
      <c r="BS45" s="584"/>
      <c r="BT45" s="721"/>
      <c r="BU45" s="323">
        <v>0.73958333333333337</v>
      </c>
      <c r="BV45" s="309"/>
      <c r="BW45" s="543"/>
      <c r="BX45" s="1087"/>
      <c r="BY45" s="300"/>
      <c r="BZ45" s="300"/>
      <c r="CA45" s="300"/>
      <c r="CB45" s="300"/>
      <c r="CC45" s="194"/>
      <c r="CD45" s="194"/>
      <c r="CE45" s="625"/>
      <c r="CF45" s="300"/>
      <c r="CG45" s="300"/>
      <c r="CH45" s="300"/>
      <c r="CI45" s="300"/>
      <c r="CO45" s="468"/>
      <c r="CP45" s="471"/>
      <c r="CQ45" s="471"/>
      <c r="CR45" s="471"/>
      <c r="CS45" s="511"/>
      <c r="CT45" s="511"/>
      <c r="CU45" s="511"/>
      <c r="CV45" s="511"/>
      <c r="CW45" s="511"/>
      <c r="CX45" s="511"/>
      <c r="CY45" s="511"/>
      <c r="CZ45" s="511"/>
      <c r="DA45" s="511"/>
      <c r="DB45" s="511"/>
      <c r="DC45" s="511"/>
      <c r="DD45" s="511"/>
      <c r="DE45" s="511"/>
      <c r="DF45" s="464"/>
      <c r="DG45" s="464"/>
      <c r="DH45" s="464"/>
      <c r="DI45" s="464"/>
      <c r="DJ45" s="464"/>
      <c r="DK45" s="464"/>
      <c r="DL45" s="464"/>
      <c r="DM45" s="464"/>
      <c r="DN45" s="464"/>
      <c r="DO45" s="464"/>
      <c r="DP45" s="464"/>
      <c r="DQ45" s="464"/>
      <c r="DR45" s="464"/>
      <c r="DS45" s="464"/>
      <c r="DT45" s="464"/>
      <c r="DU45" s="464"/>
      <c r="DV45" s="464"/>
      <c r="DW45" s="468"/>
      <c r="DX45" s="464"/>
      <c r="DY45" s="464"/>
      <c r="DZ45" s="464"/>
      <c r="EA45" s="464"/>
    </row>
    <row r="46" spans="1:131" ht="11.25" customHeight="1" x14ac:dyDescent="0.25">
      <c r="A46" s="323">
        <v>0.75</v>
      </c>
      <c r="B46" s="300"/>
      <c r="C46" s="300"/>
      <c r="D46" s="300"/>
      <c r="E46" s="300"/>
      <c r="F46" s="300"/>
      <c r="G46" s="300"/>
      <c r="H46" s="323">
        <v>0.75</v>
      </c>
      <c r="I46" s="774"/>
      <c r="J46" s="299"/>
      <c r="M46" s="299"/>
      <c r="N46" s="1095"/>
      <c r="O46" s="778"/>
      <c r="P46" s="300"/>
      <c r="Q46" s="300"/>
      <c r="R46" s="300"/>
      <c r="S46" s="300"/>
      <c r="T46" s="300"/>
      <c r="U46" s="300"/>
      <c r="V46" s="826">
        <v>0.75</v>
      </c>
      <c r="W46" s="455"/>
      <c r="X46" s="307"/>
      <c r="Y46" s="830"/>
      <c r="Z46" s="490"/>
      <c r="AA46" s="542"/>
      <c r="AB46" s="542"/>
      <c r="AC46" s="542"/>
      <c r="AD46" s="542"/>
      <c r="AE46" s="300"/>
      <c r="AF46" s="1097"/>
      <c r="AG46" s="791"/>
      <c r="AH46" s="312"/>
      <c r="AI46" s="312"/>
      <c r="AJ46" s="312"/>
      <c r="AK46" s="299"/>
      <c r="AL46" s="299"/>
      <c r="AM46" s="778"/>
      <c r="AN46" s="300"/>
      <c r="AO46" s="300"/>
      <c r="AP46" s="300"/>
      <c r="AQ46" s="300"/>
      <c r="AR46" s="300"/>
      <c r="AS46" s="300"/>
      <c r="AT46" s="300"/>
      <c r="AU46" s="300"/>
      <c r="AV46" s="300"/>
      <c r="AW46" s="300"/>
      <c r="AX46" s="980"/>
      <c r="AY46" s="336"/>
      <c r="AZ46" s="333"/>
      <c r="BA46" s="333"/>
      <c r="BB46" s="300"/>
      <c r="BC46" s="300"/>
      <c r="BD46" s="300"/>
      <c r="BE46" s="300"/>
      <c r="BF46" s="971"/>
      <c r="BG46" s="725"/>
      <c r="BH46" s="726"/>
      <c r="BI46" s="726"/>
      <c r="BJ46" s="726"/>
      <c r="BK46" s="726"/>
      <c r="BL46" s="727"/>
      <c r="BM46" s="1045"/>
      <c r="BN46" s="584"/>
      <c r="BO46" s="584"/>
      <c r="BP46" s="584"/>
      <c r="BQ46" s="584"/>
      <c r="BR46" s="584"/>
      <c r="BS46" s="584"/>
      <c r="BT46" s="721"/>
      <c r="BU46" s="323">
        <v>0.75</v>
      </c>
      <c r="BV46" s="309"/>
      <c r="BW46" s="543"/>
      <c r="BX46" s="1087"/>
      <c r="BY46" s="300"/>
      <c r="BZ46" s="300"/>
      <c r="CA46" s="300"/>
      <c r="CB46" s="300"/>
      <c r="CC46" s="194"/>
      <c r="CD46" s="194"/>
      <c r="CE46" s="625"/>
      <c r="CF46" s="300"/>
      <c r="CG46" s="300"/>
      <c r="CH46" s="300"/>
      <c r="CI46" s="300"/>
      <c r="CO46" s="468"/>
      <c r="CP46" s="471"/>
      <c r="CQ46" s="471"/>
      <c r="CR46" s="471"/>
      <c r="CS46" s="511"/>
      <c r="CT46" s="511"/>
      <c r="CU46" s="511"/>
      <c r="CV46" s="511"/>
      <c r="CW46" s="511"/>
      <c r="CX46" s="511"/>
      <c r="CY46" s="511"/>
      <c r="CZ46" s="511"/>
      <c r="DA46" s="511"/>
      <c r="DB46" s="511"/>
      <c r="DC46" s="511"/>
      <c r="DD46" s="511"/>
      <c r="DE46" s="511"/>
      <c r="DF46" s="464"/>
      <c r="DG46" s="464"/>
      <c r="DH46" s="464"/>
      <c r="DI46" s="464"/>
      <c r="DJ46" s="464"/>
      <c r="DK46" s="464"/>
      <c r="DL46" s="464"/>
      <c r="DM46" s="464"/>
      <c r="DN46" s="464"/>
      <c r="DO46" s="464"/>
      <c r="DP46" s="464"/>
      <c r="DQ46" s="464"/>
      <c r="DR46" s="464"/>
      <c r="DS46" s="464"/>
      <c r="DT46" s="464"/>
      <c r="DU46" s="464"/>
      <c r="DV46" s="464"/>
      <c r="DW46" s="468"/>
      <c r="DX46" s="464"/>
      <c r="DY46" s="464"/>
      <c r="DZ46" s="464"/>
      <c r="EA46" s="464"/>
    </row>
    <row r="47" spans="1:131" ht="11.25" customHeight="1" x14ac:dyDescent="0.25">
      <c r="A47" s="323">
        <v>0.76041666666666663</v>
      </c>
      <c r="B47" s="300"/>
      <c r="C47" s="300"/>
      <c r="D47" s="300"/>
      <c r="E47" s="300"/>
      <c r="F47" s="300"/>
      <c r="G47" s="300"/>
      <c r="H47" s="323">
        <v>0.76041666666666663</v>
      </c>
      <c r="I47" s="774"/>
      <c r="J47" s="299"/>
      <c r="K47" s="299"/>
      <c r="L47" s="299"/>
      <c r="M47" s="299"/>
      <c r="N47" s="1095"/>
      <c r="O47" s="778"/>
      <c r="P47" s="300"/>
      <c r="Q47" s="300"/>
      <c r="R47" s="300"/>
      <c r="S47" s="300"/>
      <c r="T47" s="300"/>
      <c r="U47" s="300"/>
      <c r="V47" s="826">
        <v>0.76041666666666663</v>
      </c>
      <c r="W47" s="455"/>
      <c r="X47" s="307"/>
      <c r="Y47" s="830"/>
      <c r="Z47" s="490"/>
      <c r="AA47" s="542"/>
      <c r="AB47" s="542"/>
      <c r="AC47" s="542"/>
      <c r="AD47" s="542"/>
      <c r="AE47" s="300"/>
      <c r="AF47" s="1097"/>
      <c r="AG47" s="779"/>
      <c r="AH47" s="299"/>
      <c r="AI47" s="299"/>
      <c r="AJ47" s="299"/>
      <c r="AK47" s="299"/>
      <c r="AL47" s="299"/>
      <c r="AM47" s="778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980"/>
      <c r="AY47" s="336"/>
      <c r="AZ47" s="333"/>
      <c r="BA47" s="333"/>
      <c r="BB47" s="300"/>
      <c r="BC47" s="300"/>
      <c r="BD47" s="300"/>
      <c r="BE47" s="300"/>
      <c r="BF47" s="971"/>
      <c r="BG47" s="725"/>
      <c r="BH47" s="726"/>
      <c r="BI47" s="726"/>
      <c r="BJ47" s="726"/>
      <c r="BK47" s="726"/>
      <c r="BL47" s="727"/>
      <c r="BM47" s="1045"/>
      <c r="BN47" s="306"/>
      <c r="BO47" s="333"/>
      <c r="BP47" s="301"/>
      <c r="BQ47" s="333"/>
      <c r="BR47" s="333"/>
      <c r="BS47" s="333"/>
      <c r="BT47" s="721"/>
      <c r="BU47" s="323">
        <v>0.76041666666666663</v>
      </c>
      <c r="BV47" s="309"/>
      <c r="BW47" s="543"/>
      <c r="BX47" s="1087"/>
      <c r="BY47" s="300"/>
      <c r="BZ47" s="300"/>
      <c r="CA47" s="300"/>
      <c r="CB47" s="300"/>
      <c r="CC47" s="266"/>
      <c r="CD47" s="266"/>
      <c r="CE47" s="625"/>
      <c r="CF47" s="300"/>
      <c r="CG47" s="300"/>
      <c r="CH47" s="300"/>
      <c r="CI47" s="300"/>
      <c r="CJ47" s="464"/>
      <c r="CK47" s="464"/>
      <c r="CL47" s="464"/>
      <c r="CM47" s="464"/>
      <c r="CN47" s="464"/>
      <c r="CO47" s="468"/>
      <c r="CP47" s="471"/>
      <c r="CQ47" s="471"/>
      <c r="CR47" s="471"/>
      <c r="CS47" s="511"/>
      <c r="CT47" s="511"/>
      <c r="CU47" s="511"/>
      <c r="CV47" s="511"/>
      <c r="CW47" s="511"/>
      <c r="CX47" s="511"/>
      <c r="CY47" s="511"/>
      <c r="CZ47" s="511"/>
      <c r="DA47" s="511"/>
      <c r="DB47" s="511"/>
      <c r="DC47" s="511"/>
      <c r="DD47" s="511"/>
      <c r="DE47" s="511"/>
      <c r="DF47" s="464"/>
      <c r="DG47" s="464"/>
      <c r="DH47" s="464"/>
      <c r="DI47" s="464"/>
      <c r="DJ47" s="464"/>
      <c r="DK47" s="464"/>
      <c r="DL47" s="464"/>
      <c r="DM47" s="464"/>
      <c r="DN47" s="464"/>
      <c r="DO47" s="464"/>
      <c r="DP47" s="464"/>
      <c r="DQ47" s="464"/>
      <c r="DR47" s="464"/>
      <c r="DS47" s="464"/>
      <c r="DT47" s="464"/>
      <c r="DU47" s="464"/>
      <c r="DV47" s="464"/>
      <c r="DW47" s="468"/>
      <c r="DX47" s="464"/>
      <c r="DY47" s="464"/>
      <c r="DZ47" s="464"/>
      <c r="EA47" s="464"/>
    </row>
    <row r="48" spans="1:131" ht="11.25" customHeight="1" x14ac:dyDescent="0.25">
      <c r="A48" s="323">
        <v>0.77083333333333337</v>
      </c>
      <c r="B48" s="300"/>
      <c r="C48" s="300"/>
      <c r="D48" s="300"/>
      <c r="E48" s="300"/>
      <c r="F48" s="300"/>
      <c r="G48" s="300"/>
      <c r="H48" s="323">
        <v>0.77083333333333337</v>
      </c>
      <c r="I48" s="774"/>
      <c r="J48" s="299"/>
      <c r="K48" s="299"/>
      <c r="L48" s="299"/>
      <c r="M48" s="299"/>
      <c r="N48" s="1095"/>
      <c r="O48" s="778"/>
      <c r="P48" s="300"/>
      <c r="Q48" s="300"/>
      <c r="R48" s="300"/>
      <c r="S48" s="300"/>
      <c r="T48" s="300"/>
      <c r="U48" s="300"/>
      <c r="V48" s="826">
        <v>0.77083333333333337</v>
      </c>
      <c r="W48" s="455"/>
      <c r="X48" s="307"/>
      <c r="Y48" s="830"/>
      <c r="Z48" s="490"/>
      <c r="AA48" s="542"/>
      <c r="AB48" s="542"/>
      <c r="AC48" s="542"/>
      <c r="AD48" s="542"/>
      <c r="AE48" s="300"/>
      <c r="AF48" s="1097"/>
      <c r="AG48" s="779"/>
      <c r="AH48" s="299"/>
      <c r="AI48" s="299"/>
      <c r="AJ48" s="299"/>
      <c r="AK48" s="299"/>
      <c r="AL48" s="299"/>
      <c r="AM48" s="778"/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980"/>
      <c r="AY48" s="294"/>
      <c r="AZ48" s="300"/>
      <c r="BA48" s="300"/>
      <c r="BB48" s="300"/>
      <c r="BC48" s="300"/>
      <c r="BD48" s="300"/>
      <c r="BE48" s="300"/>
      <c r="BF48" s="971"/>
      <c r="BG48" s="725"/>
      <c r="BH48" s="726"/>
      <c r="BI48" s="726"/>
      <c r="BJ48" s="726"/>
      <c r="BK48" s="726"/>
      <c r="BL48" s="727"/>
      <c r="BM48" s="1045"/>
      <c r="BN48" s="306"/>
      <c r="BO48" s="333"/>
      <c r="BP48" s="301"/>
      <c r="BQ48" s="333"/>
      <c r="BR48" s="333"/>
      <c r="BS48" s="333"/>
      <c r="BT48" s="721"/>
      <c r="BU48" s="323">
        <v>0.77083333333333337</v>
      </c>
      <c r="BV48" s="309"/>
      <c r="BW48" s="543"/>
      <c r="BX48" s="1087"/>
      <c r="BY48" s="300"/>
      <c r="BZ48" s="300"/>
      <c r="CA48" s="300"/>
      <c r="CB48" s="300"/>
      <c r="CC48" s="266"/>
      <c r="CD48" s="266"/>
      <c r="CE48" s="625"/>
      <c r="CF48" s="300"/>
      <c r="CG48" s="300"/>
      <c r="CH48" s="300"/>
      <c r="CI48" s="300"/>
      <c r="CJ48" s="464"/>
      <c r="CK48" s="464"/>
      <c r="CL48" s="464"/>
      <c r="CM48" s="464"/>
      <c r="CN48" s="464"/>
      <c r="CO48" s="468"/>
      <c r="CP48" s="519"/>
      <c r="CQ48" s="471"/>
      <c r="CR48" s="471"/>
      <c r="CS48" s="511"/>
      <c r="CT48" s="511"/>
      <c r="CU48" s="511"/>
      <c r="CV48" s="511"/>
      <c r="CW48" s="511"/>
      <c r="CX48" s="511"/>
      <c r="CY48" s="511"/>
      <c r="CZ48" s="511"/>
      <c r="DA48" s="511"/>
      <c r="DB48" s="511"/>
      <c r="DC48" s="511"/>
      <c r="DD48" s="511"/>
      <c r="DE48" s="511"/>
      <c r="DF48" s="464"/>
      <c r="DG48" s="464"/>
      <c r="DH48" s="464"/>
      <c r="DI48" s="464"/>
      <c r="DJ48" s="464"/>
      <c r="DK48" s="464"/>
      <c r="DL48" s="464"/>
      <c r="DM48" s="464"/>
      <c r="DN48" s="464"/>
      <c r="DO48" s="464"/>
      <c r="DP48" s="464"/>
      <c r="DQ48" s="464"/>
      <c r="DR48" s="464"/>
      <c r="DS48" s="464"/>
      <c r="DT48" s="464"/>
      <c r="DU48" s="464"/>
      <c r="DV48" s="464"/>
      <c r="DW48" s="468"/>
      <c r="DX48" s="464"/>
      <c r="DY48" s="464"/>
      <c r="DZ48" s="464"/>
      <c r="EA48" s="464"/>
    </row>
    <row r="49" spans="1:131" ht="11.25" customHeight="1" x14ac:dyDescent="0.25">
      <c r="A49" s="323">
        <v>0.78125</v>
      </c>
      <c r="B49" s="300"/>
      <c r="C49" s="300"/>
      <c r="D49" s="300"/>
      <c r="E49" s="300"/>
      <c r="F49" s="300"/>
      <c r="G49" s="300"/>
      <c r="H49" s="323">
        <v>0.78125</v>
      </c>
      <c r="I49" s="774"/>
      <c r="J49" s="299"/>
      <c r="K49" s="299"/>
      <c r="L49" s="299"/>
      <c r="M49" s="299"/>
      <c r="N49" s="1095"/>
      <c r="O49" s="778"/>
      <c r="P49" s="300"/>
      <c r="Q49" s="300"/>
      <c r="R49" s="300"/>
      <c r="S49" s="300"/>
      <c r="T49" s="300"/>
      <c r="U49" s="300"/>
      <c r="V49" s="826">
        <v>0.78125</v>
      </c>
      <c r="W49" s="455"/>
      <c r="X49" s="455"/>
      <c r="Y49" s="819"/>
      <c r="Z49" s="542"/>
      <c r="AA49" s="542"/>
      <c r="AB49" s="542"/>
      <c r="AC49" s="542"/>
      <c r="AD49" s="542"/>
      <c r="AE49" s="300"/>
      <c r="AF49" s="1097"/>
      <c r="AG49" s="779"/>
      <c r="AH49" s="299"/>
      <c r="AI49" s="299"/>
      <c r="AJ49" s="299"/>
      <c r="AK49" s="299"/>
      <c r="AL49" s="299"/>
      <c r="AM49" s="778"/>
      <c r="AN49" s="300"/>
      <c r="AO49" s="300"/>
      <c r="AP49" s="300"/>
      <c r="AQ49" s="300"/>
      <c r="AR49" s="300"/>
      <c r="AS49" s="300"/>
      <c r="AT49" s="300"/>
      <c r="AU49" s="300"/>
      <c r="AV49" s="300"/>
      <c r="AW49" s="300"/>
      <c r="AX49" s="980"/>
      <c r="AY49" s="294"/>
      <c r="AZ49" s="300"/>
      <c r="BA49" s="300"/>
      <c r="BB49" s="300"/>
      <c r="BC49" s="300"/>
      <c r="BD49" s="300"/>
      <c r="BE49" s="300"/>
      <c r="BF49" s="971"/>
      <c r="BG49" s="725"/>
      <c r="BH49" s="726"/>
      <c r="BI49" s="726"/>
      <c r="BJ49" s="726"/>
      <c r="BK49" s="726"/>
      <c r="BL49" s="727"/>
      <c r="BM49" s="1045"/>
      <c r="BN49" s="306"/>
      <c r="BO49" s="333"/>
      <c r="BP49" s="301"/>
      <c r="BQ49" s="333"/>
      <c r="BR49" s="333"/>
      <c r="BS49" s="333"/>
      <c r="BT49" s="721"/>
      <c r="BU49" s="323">
        <v>0.78125</v>
      </c>
      <c r="BV49" s="299"/>
      <c r="BW49" s="543"/>
      <c r="BX49" s="1087"/>
      <c r="BY49" s="300"/>
      <c r="BZ49" s="300"/>
      <c r="CA49" s="300"/>
      <c r="CB49" s="300"/>
      <c r="CC49" s="266"/>
      <c r="CD49" s="266"/>
      <c r="CE49" s="625"/>
      <c r="CF49" s="300"/>
      <c r="CG49" s="300"/>
      <c r="CH49" s="300"/>
      <c r="CI49" s="300"/>
      <c r="CJ49" s="464"/>
      <c r="CK49" s="464"/>
      <c r="CL49" s="464"/>
      <c r="CM49" s="464"/>
      <c r="CN49" s="464"/>
      <c r="CO49" s="468"/>
      <c r="CP49" s="511"/>
      <c r="CQ49" s="471"/>
      <c r="CR49" s="471"/>
      <c r="CS49" s="511"/>
      <c r="CT49" s="511"/>
      <c r="CU49" s="511"/>
      <c r="CV49" s="511"/>
      <c r="CW49" s="511"/>
      <c r="CX49" s="511"/>
      <c r="CY49" s="511"/>
      <c r="CZ49" s="511"/>
      <c r="DA49" s="511"/>
      <c r="DB49" s="511"/>
      <c r="DC49" s="511"/>
      <c r="DD49" s="511"/>
      <c r="DE49" s="511"/>
      <c r="DF49" s="464"/>
      <c r="DG49" s="464"/>
      <c r="DH49" s="464"/>
      <c r="DI49" s="464"/>
      <c r="DJ49" s="464"/>
      <c r="DK49" s="464"/>
      <c r="DL49" s="464"/>
      <c r="DM49" s="464"/>
      <c r="DN49" s="464"/>
      <c r="DO49" s="464"/>
      <c r="DP49" s="464"/>
      <c r="DQ49" s="464"/>
      <c r="DR49" s="464"/>
      <c r="DS49" s="464"/>
      <c r="DT49" s="464"/>
      <c r="DU49" s="464"/>
      <c r="DV49" s="464"/>
      <c r="DW49" s="468"/>
      <c r="DX49" s="464"/>
      <c r="DY49" s="464"/>
      <c r="DZ49" s="464"/>
      <c r="EA49" s="464"/>
    </row>
    <row r="50" spans="1:131" ht="58.5" customHeight="1" x14ac:dyDescent="0.25">
      <c r="A50" s="323">
        <v>0.79166666666666663</v>
      </c>
      <c r="B50" s="300"/>
      <c r="C50" s="300"/>
      <c r="D50" s="300"/>
      <c r="E50" s="300"/>
      <c r="F50" s="300"/>
      <c r="G50" s="300"/>
      <c r="H50" s="323">
        <v>0.79166666666666663</v>
      </c>
      <c r="I50" s="822"/>
      <c r="J50" s="781"/>
      <c r="K50" s="781"/>
      <c r="L50" s="781"/>
      <c r="M50" s="781"/>
      <c r="N50" s="1096"/>
      <c r="O50" s="782"/>
      <c r="P50" s="351"/>
      <c r="Q50" s="351"/>
      <c r="R50" s="351"/>
      <c r="S50" s="351"/>
      <c r="T50" s="351"/>
      <c r="U50" s="351"/>
      <c r="V50" s="831">
        <v>0.79166666666666663</v>
      </c>
      <c r="W50" s="832"/>
      <c r="X50" s="832"/>
      <c r="Y50" s="833"/>
      <c r="Z50" s="544"/>
      <c r="AA50" s="544"/>
      <c r="AB50" s="544"/>
      <c r="AC50" s="544"/>
      <c r="AD50" s="544"/>
      <c r="AE50" s="351"/>
      <c r="AF50" s="1098"/>
      <c r="AG50" s="780"/>
      <c r="AH50" s="781"/>
      <c r="AI50" s="781"/>
      <c r="AJ50" s="781"/>
      <c r="AK50" s="781"/>
      <c r="AL50" s="781"/>
      <c r="AM50" s="782"/>
      <c r="AN50" s="351"/>
      <c r="AO50" s="351"/>
      <c r="AP50" s="351"/>
      <c r="AQ50" s="351"/>
      <c r="AR50" s="351"/>
      <c r="AS50" s="351"/>
      <c r="AT50" s="300"/>
      <c r="AU50" s="300"/>
      <c r="AV50" s="300"/>
      <c r="AW50" s="351"/>
      <c r="AX50" s="981"/>
      <c r="AY50" s="352"/>
      <c r="AZ50" s="351"/>
      <c r="BA50" s="351"/>
      <c r="BB50" s="351"/>
      <c r="BC50" s="351"/>
      <c r="BD50" s="351"/>
      <c r="BE50" s="351"/>
      <c r="BF50" s="1044"/>
      <c r="BG50" s="728"/>
      <c r="BH50" s="729"/>
      <c r="BI50" s="729"/>
      <c r="BJ50" s="729"/>
      <c r="BK50" s="729"/>
      <c r="BL50" s="730"/>
      <c r="BM50" s="1046"/>
      <c r="BN50" s="351"/>
      <c r="BO50" s="351"/>
      <c r="BP50" s="351"/>
      <c r="BQ50" s="624"/>
      <c r="BR50" s="624"/>
      <c r="BS50" s="624"/>
      <c r="BT50" s="351"/>
      <c r="BU50" s="504">
        <v>0.79166666666666663</v>
      </c>
      <c r="BV50" s="351"/>
      <c r="BW50" s="353"/>
      <c r="BX50" s="1088"/>
      <c r="BY50" s="300"/>
      <c r="BZ50" s="300"/>
      <c r="CA50" s="300"/>
      <c r="CB50" s="300"/>
      <c r="CC50" s="266"/>
      <c r="CD50" s="266"/>
      <c r="CE50" s="625"/>
      <c r="CF50" s="300"/>
      <c r="CG50" s="300"/>
      <c r="CH50" s="300"/>
      <c r="CI50" s="300"/>
      <c r="CJ50" s="464"/>
      <c r="CK50" s="464"/>
      <c r="CL50" s="464"/>
      <c r="CM50" s="464"/>
      <c r="CN50" s="464"/>
      <c r="CO50" s="468"/>
      <c r="CP50" s="511"/>
      <c r="CQ50" s="468"/>
      <c r="CR50" s="468"/>
      <c r="CS50" s="511"/>
      <c r="CT50" s="511"/>
      <c r="CU50" s="511"/>
      <c r="CV50" s="511"/>
      <c r="CW50" s="511"/>
      <c r="CX50" s="511"/>
      <c r="CY50" s="511"/>
      <c r="CZ50" s="511"/>
      <c r="DA50" s="511"/>
      <c r="DB50" s="511"/>
      <c r="DC50" s="511"/>
      <c r="DD50" s="511"/>
      <c r="DE50" s="511"/>
      <c r="DF50" s="468"/>
      <c r="DG50" s="464"/>
      <c r="DH50" s="464"/>
      <c r="DI50" s="464"/>
      <c r="DJ50" s="464"/>
      <c r="DK50" s="464"/>
      <c r="DL50" s="464"/>
      <c r="DM50" s="464"/>
      <c r="DN50" s="464"/>
      <c r="DO50" s="464"/>
      <c r="DP50" s="464"/>
      <c r="DQ50" s="464"/>
      <c r="DR50" s="464"/>
      <c r="DS50" s="464"/>
      <c r="DT50" s="464"/>
      <c r="DU50" s="464"/>
      <c r="DV50" s="464"/>
      <c r="DW50" s="468"/>
      <c r="DX50" s="464"/>
      <c r="DY50" s="464"/>
      <c r="DZ50" s="464"/>
      <c r="EA50" s="464"/>
    </row>
    <row r="51" spans="1:131" ht="11.25" customHeight="1" x14ac:dyDescent="0.2">
      <c r="A51" s="300"/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18"/>
      <c r="W51" s="313"/>
      <c r="X51" s="333"/>
      <c r="Y51" s="333"/>
      <c r="Z51" s="333"/>
      <c r="AA51" s="300"/>
      <c r="AB51" s="313"/>
      <c r="AC51" s="313"/>
      <c r="AD51" s="313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  <c r="BE51" s="300"/>
      <c r="BF51" s="300"/>
      <c r="BG51" s="583"/>
      <c r="BH51" s="583"/>
      <c r="BI51" s="583"/>
      <c r="BJ51" s="583"/>
      <c r="BK51" s="583"/>
      <c r="BL51" s="583"/>
      <c r="BM51" s="300"/>
      <c r="BN51" s="300"/>
      <c r="BO51" s="300"/>
      <c r="BP51" s="300"/>
      <c r="BQ51" s="300"/>
      <c r="BR51" s="300"/>
      <c r="BS51" s="300"/>
      <c r="BT51" s="300"/>
      <c r="BU51" s="300"/>
      <c r="BV51" s="300"/>
      <c r="BW51" s="300"/>
      <c r="BX51" s="545"/>
      <c r="BY51" s="300"/>
      <c r="BZ51" s="300"/>
      <c r="CA51" s="300"/>
      <c r="CB51" s="300"/>
      <c r="CC51" s="194"/>
      <c r="CD51" s="194"/>
      <c r="CE51" s="300"/>
      <c r="CF51" s="300"/>
      <c r="CG51" s="300"/>
      <c r="CH51" s="300"/>
      <c r="CI51" s="300"/>
    </row>
    <row r="52" spans="1:131" ht="11.25" customHeight="1" x14ac:dyDescent="0.2">
      <c r="A52" s="300"/>
      <c r="B52" s="300"/>
      <c r="C52" s="300"/>
      <c r="D52" s="300"/>
      <c r="E52" s="300"/>
      <c r="F52" s="300"/>
      <c r="G52" s="300"/>
      <c r="H52" s="299"/>
      <c r="I52" s="299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18"/>
      <c r="W52" s="300"/>
      <c r="X52" s="333"/>
      <c r="Y52" s="333"/>
      <c r="Z52" s="333"/>
      <c r="AA52" s="300"/>
      <c r="AB52" s="313"/>
      <c r="AC52" s="313"/>
      <c r="AD52" s="313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  <c r="AQ52" s="300"/>
      <c r="AR52" s="300"/>
      <c r="AS52" s="300"/>
      <c r="AT52" s="300"/>
      <c r="AU52" s="300"/>
      <c r="AV52" s="300"/>
      <c r="AW52" s="300"/>
      <c r="AX52" s="300"/>
      <c r="AY52" s="300"/>
      <c r="AZ52" s="300"/>
      <c r="BA52" s="300"/>
      <c r="BB52" s="300"/>
      <c r="BC52" s="300"/>
      <c r="BD52" s="300"/>
      <c r="BE52" s="300"/>
      <c r="BF52" s="300"/>
      <c r="BG52" s="583"/>
      <c r="BH52" s="583"/>
      <c r="BI52" s="583"/>
      <c r="BJ52" s="583"/>
      <c r="BK52" s="583"/>
      <c r="BL52" s="583"/>
      <c r="BM52" s="300"/>
      <c r="BN52" s="300"/>
      <c r="BO52" s="300"/>
      <c r="BP52" s="300"/>
      <c r="BQ52" s="536"/>
      <c r="BR52" s="536"/>
      <c r="BS52" s="536"/>
      <c r="BT52" s="300"/>
      <c r="BU52" s="300"/>
      <c r="BV52" s="300"/>
      <c r="BW52" s="300"/>
      <c r="BX52" s="545"/>
      <c r="BY52" s="300"/>
      <c r="BZ52" s="300"/>
      <c r="CA52" s="300"/>
      <c r="CB52" s="300"/>
      <c r="CC52" s="194"/>
      <c r="CD52" s="194"/>
      <c r="CE52" s="300"/>
      <c r="CF52" s="300"/>
      <c r="CG52" s="300"/>
      <c r="CH52" s="300"/>
      <c r="CI52" s="300"/>
    </row>
    <row r="53" spans="1:131" ht="11.25" customHeight="1" x14ac:dyDescent="0.2">
      <c r="A53" s="300"/>
      <c r="B53" s="300"/>
      <c r="C53" s="300"/>
      <c r="D53" s="300"/>
      <c r="E53" s="300"/>
      <c r="F53" s="300"/>
      <c r="G53" s="300"/>
      <c r="H53" s="299"/>
      <c r="I53" s="299"/>
      <c r="J53" s="554"/>
      <c r="K53" s="554"/>
      <c r="L53" s="554"/>
      <c r="M53" s="554"/>
      <c r="N53" s="300"/>
      <c r="O53" s="300"/>
      <c r="P53" s="300"/>
      <c r="Q53" s="300"/>
      <c r="R53" s="300"/>
      <c r="S53" s="300"/>
      <c r="T53" s="300"/>
      <c r="U53" s="300"/>
      <c r="V53" s="318"/>
      <c r="W53" s="300"/>
      <c r="X53" s="333"/>
      <c r="Y53" s="333"/>
      <c r="Z53" s="333"/>
      <c r="AA53" s="300"/>
      <c r="AB53" s="313"/>
      <c r="AC53" s="313"/>
      <c r="AD53" s="313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  <c r="AP53" s="300"/>
      <c r="AQ53" s="300"/>
      <c r="AR53" s="300"/>
      <c r="AS53" s="300"/>
      <c r="AT53" s="300"/>
      <c r="AU53" s="300"/>
      <c r="AV53" s="300"/>
      <c r="AW53" s="300"/>
      <c r="AX53" s="300"/>
      <c r="AY53" s="300"/>
      <c r="AZ53" s="300"/>
      <c r="BA53" s="300"/>
      <c r="BB53" s="300"/>
      <c r="BC53" s="300"/>
      <c r="BD53" s="300"/>
      <c r="BE53" s="300"/>
      <c r="BF53" s="300"/>
      <c r="BG53" s="583"/>
      <c r="BH53" s="583"/>
      <c r="BI53" s="583"/>
      <c r="BJ53" s="583"/>
      <c r="BK53" s="583"/>
      <c r="BL53" s="583"/>
      <c r="BM53" s="300"/>
      <c r="BN53" s="300"/>
      <c r="BO53" s="300"/>
      <c r="BP53" s="300"/>
      <c r="BQ53" s="536"/>
      <c r="BR53" s="536"/>
      <c r="BS53" s="536"/>
      <c r="BT53" s="300"/>
      <c r="BU53" s="300"/>
      <c r="BV53" s="300"/>
      <c r="BW53" s="299"/>
      <c r="BX53" s="299"/>
      <c r="BY53" s="299"/>
      <c r="BZ53" s="300"/>
      <c r="CA53" s="300"/>
      <c r="CB53" s="300"/>
      <c r="CC53" s="194"/>
      <c r="CD53" s="194"/>
      <c r="CE53" s="300"/>
      <c r="CF53" s="300"/>
      <c r="CG53" s="300"/>
      <c r="CH53" s="300"/>
      <c r="CI53" s="300"/>
    </row>
    <row r="54" spans="1:131" ht="14" x14ac:dyDescent="0.2">
      <c r="A54" s="300"/>
      <c r="B54" s="300"/>
      <c r="C54" s="300"/>
      <c r="D54" s="300"/>
      <c r="E54" s="300"/>
      <c r="F54" s="300"/>
      <c r="G54" s="300"/>
      <c r="H54" s="429"/>
      <c r="I54" s="299"/>
      <c r="J54" s="554"/>
      <c r="K54" s="585"/>
      <c r="L54" s="585"/>
      <c r="M54" s="554"/>
      <c r="N54" s="300"/>
      <c r="O54" s="300"/>
      <c r="P54" s="300"/>
      <c r="Q54" s="300"/>
      <c r="R54" s="300"/>
      <c r="S54" s="300"/>
      <c r="T54" s="300"/>
      <c r="U54" s="300"/>
      <c r="V54" s="318"/>
      <c r="W54" s="1073" t="s">
        <v>753</v>
      </c>
      <c r="X54" s="1084" t="s">
        <v>754</v>
      </c>
      <c r="Y54" s="333"/>
      <c r="Z54" s="315"/>
      <c r="AA54" s="312"/>
      <c r="AB54" s="312"/>
      <c r="AC54" s="312"/>
      <c r="AD54" s="312"/>
      <c r="AE54" s="312"/>
      <c r="AF54" s="312"/>
      <c r="AG54" s="312"/>
      <c r="AH54" s="312"/>
      <c r="AI54" s="300"/>
      <c r="AJ54" s="300"/>
      <c r="AK54" s="300"/>
      <c r="AL54" s="300"/>
      <c r="AM54" s="300"/>
      <c r="AN54" s="300"/>
      <c r="AO54" s="300"/>
      <c r="AP54" s="300"/>
      <c r="AQ54" s="300"/>
      <c r="AR54" s="300"/>
      <c r="AS54" s="300"/>
      <c r="AT54" s="300"/>
      <c r="AU54" s="300"/>
      <c r="AV54" s="300"/>
      <c r="AW54" s="300"/>
      <c r="AX54" s="300"/>
      <c r="AY54" s="300"/>
      <c r="AZ54" s="300"/>
      <c r="BA54" s="300"/>
      <c r="BB54" s="300"/>
      <c r="BC54" s="300"/>
      <c r="BD54" s="300"/>
      <c r="BE54" s="300"/>
      <c r="BF54" s="300"/>
      <c r="BG54" s="583"/>
      <c r="BH54" s="583"/>
      <c r="BI54" s="583"/>
      <c r="BJ54" s="583"/>
      <c r="BK54" s="583"/>
      <c r="BL54" s="583"/>
      <c r="BM54" s="300"/>
      <c r="BN54" s="300"/>
      <c r="BO54" s="300"/>
      <c r="BP54" s="300"/>
      <c r="BQ54" s="626"/>
      <c r="BR54" s="626"/>
      <c r="BS54" s="626"/>
      <c r="BT54" s="300"/>
      <c r="BU54" s="300"/>
      <c r="BV54" s="300"/>
      <c r="BW54" s="299"/>
      <c r="BX54" s="299"/>
      <c r="BY54" s="299"/>
      <c r="BZ54" s="300"/>
      <c r="CA54" s="300"/>
      <c r="CB54" s="300"/>
      <c r="CC54" s="194"/>
      <c r="CD54" s="194"/>
      <c r="CE54" s="300"/>
      <c r="CF54" s="300"/>
      <c r="CG54" s="300"/>
      <c r="CH54" s="300"/>
      <c r="CI54" s="300"/>
    </row>
    <row r="55" spans="1:131" ht="14" x14ac:dyDescent="0.2">
      <c r="A55" s="300"/>
      <c r="B55" s="300"/>
      <c r="C55" s="300"/>
      <c r="D55" s="300"/>
      <c r="E55" s="300"/>
      <c r="F55" s="300"/>
      <c r="G55" s="300"/>
      <c r="H55" s="300"/>
      <c r="I55" s="300"/>
      <c r="J55" s="823"/>
      <c r="K55" s="552"/>
      <c r="L55" s="552"/>
      <c r="M55" s="554"/>
      <c r="N55" s="300"/>
      <c r="O55" s="300"/>
      <c r="P55" s="300"/>
      <c r="Q55" s="300"/>
      <c r="R55" s="300"/>
      <c r="S55" s="300"/>
      <c r="T55" s="300"/>
      <c r="U55" s="300"/>
      <c r="V55" s="318"/>
      <c r="W55" s="1074"/>
      <c r="X55" s="1085"/>
      <c r="Y55" s="333"/>
      <c r="Z55" s="315"/>
      <c r="AA55" s="312"/>
      <c r="AB55" s="312"/>
      <c r="AC55" s="312"/>
      <c r="AD55" s="312"/>
      <c r="AE55" s="312"/>
      <c r="AF55" s="312"/>
      <c r="AG55" s="307"/>
      <c r="AH55" s="307"/>
      <c r="AI55" s="490"/>
      <c r="AJ55" s="300"/>
      <c r="AK55" s="300"/>
      <c r="AL55" s="491"/>
      <c r="AM55" s="491"/>
      <c r="AN55" s="491"/>
      <c r="AO55" s="491"/>
      <c r="AP55" s="491"/>
      <c r="AQ55" s="491"/>
      <c r="AR55" s="491"/>
      <c r="AS55" s="491"/>
      <c r="AT55" s="300"/>
      <c r="AU55" s="300"/>
      <c r="AV55" s="300"/>
      <c r="AW55" s="300"/>
      <c r="AX55" s="300"/>
      <c r="AY55" s="300"/>
      <c r="AZ55" s="300"/>
      <c r="BA55" s="300"/>
      <c r="BB55" s="300"/>
      <c r="BC55" s="300"/>
      <c r="BD55" s="300"/>
      <c r="BE55" s="300"/>
      <c r="BF55" s="300"/>
      <c r="BG55" s="583"/>
      <c r="BH55" s="583"/>
      <c r="BI55" s="583"/>
      <c r="BJ55" s="583"/>
      <c r="BK55" s="583"/>
      <c r="BL55" s="583"/>
      <c r="BM55" s="300"/>
      <c r="BN55" s="300"/>
      <c r="BO55" s="300"/>
      <c r="BP55" s="300"/>
      <c r="BQ55" s="373"/>
      <c r="BR55" s="373"/>
      <c r="BS55" s="373"/>
      <c r="BT55" s="300"/>
      <c r="BU55" s="300"/>
      <c r="BV55" s="300"/>
      <c r="BW55" s="299"/>
      <c r="BX55" s="299"/>
      <c r="BY55" s="299"/>
      <c r="BZ55" s="300"/>
      <c r="CA55" s="300"/>
      <c r="CB55" s="300"/>
      <c r="CC55" s="194"/>
      <c r="CD55" s="194"/>
      <c r="CE55" s="300"/>
      <c r="CF55" s="300"/>
      <c r="CG55" s="300"/>
      <c r="CH55" s="300"/>
      <c r="CI55" s="300"/>
    </row>
    <row r="56" spans="1:131" ht="11.25" customHeight="1" x14ac:dyDescent="0.25">
      <c r="A56" s="300"/>
      <c r="B56" s="300"/>
      <c r="C56" s="300"/>
      <c r="D56" s="300"/>
      <c r="E56" s="300"/>
      <c r="F56" s="300"/>
      <c r="G56" s="300"/>
      <c r="H56" s="300"/>
      <c r="I56" s="300"/>
      <c r="J56" s="554"/>
      <c r="K56" s="552"/>
      <c r="L56" s="552"/>
      <c r="M56" s="554"/>
      <c r="N56" s="333"/>
      <c r="O56" s="300"/>
      <c r="P56" s="300"/>
      <c r="Q56" s="300"/>
      <c r="R56" s="300"/>
      <c r="S56" s="300"/>
      <c r="T56" s="300"/>
      <c r="U56" s="300"/>
      <c r="V56" s="318"/>
      <c r="W56" s="1074"/>
      <c r="X56" s="1085"/>
      <c r="Y56" s="333"/>
      <c r="Z56" s="315"/>
      <c r="AA56" s="312"/>
      <c r="AB56" s="312"/>
      <c r="AC56" s="312"/>
      <c r="AD56" s="312"/>
      <c r="AE56" s="312"/>
      <c r="AF56" s="312"/>
      <c r="AG56" s="307"/>
      <c r="AH56" s="307"/>
      <c r="AI56" s="307"/>
      <c r="AJ56" s="312"/>
      <c r="AK56" s="312"/>
      <c r="AL56" s="459"/>
      <c r="AM56" s="459"/>
      <c r="AN56" s="459"/>
      <c r="AO56" s="459"/>
      <c r="AP56" s="459"/>
      <c r="AY56" s="300"/>
      <c r="AZ56" s="300"/>
      <c r="BA56" s="300"/>
      <c r="BB56" s="300"/>
      <c r="BC56" s="300"/>
      <c r="BD56" s="300"/>
      <c r="BE56" s="300"/>
      <c r="BF56" s="300"/>
      <c r="BG56" s="583"/>
      <c r="BH56" s="583"/>
      <c r="BI56" s="583"/>
      <c r="BJ56" s="583"/>
      <c r="BK56" s="583"/>
      <c r="BL56" s="583"/>
      <c r="BM56" s="300"/>
      <c r="BN56" s="300"/>
      <c r="BO56" s="300"/>
      <c r="BP56" s="300"/>
      <c r="BQ56" s="536"/>
      <c r="BR56" s="536"/>
      <c r="BS56" s="536"/>
      <c r="BT56" s="300"/>
      <c r="BU56" s="300"/>
      <c r="BV56" s="300"/>
      <c r="BW56" s="299"/>
      <c r="BX56" s="299"/>
      <c r="BY56" s="299"/>
      <c r="BZ56" s="300"/>
      <c r="CA56" s="300"/>
      <c r="CB56" s="300"/>
      <c r="CC56" s="194"/>
      <c r="CD56" s="194"/>
      <c r="CE56" s="300"/>
      <c r="CF56" s="300"/>
      <c r="CG56" s="300"/>
      <c r="CH56" s="300"/>
      <c r="CI56" s="300"/>
      <c r="CP56" s="471"/>
      <c r="CQ56" s="511"/>
      <c r="CR56" s="511"/>
    </row>
    <row r="57" spans="1:131" ht="11.25" customHeight="1" x14ac:dyDescent="0.25">
      <c r="A57" s="300"/>
      <c r="B57" s="300"/>
      <c r="C57" s="300"/>
      <c r="D57" s="300"/>
      <c r="E57" s="300"/>
      <c r="F57" s="300"/>
      <c r="G57" s="300"/>
      <c r="H57" s="300"/>
      <c r="I57" s="313"/>
      <c r="J57" s="554"/>
      <c r="K57" s="552"/>
      <c r="L57" s="552"/>
      <c r="M57" s="554"/>
      <c r="N57" s="333"/>
      <c r="O57" s="300"/>
      <c r="P57" s="300"/>
      <c r="Q57" s="300"/>
      <c r="R57" s="300"/>
      <c r="S57" s="300"/>
      <c r="T57" s="300"/>
      <c r="U57" s="300"/>
      <c r="V57" s="318"/>
      <c r="W57" s="1074"/>
      <c r="X57" s="1085"/>
      <c r="Y57" s="333"/>
      <c r="Z57" s="315"/>
      <c r="AA57" s="304"/>
      <c r="AB57" s="304"/>
      <c r="AC57" s="312"/>
      <c r="AD57" s="558"/>
      <c r="AE57" s="558"/>
      <c r="AF57" s="558"/>
      <c r="AG57" s="307"/>
      <c r="AH57" s="307"/>
      <c r="AI57" s="307"/>
      <c r="AJ57" s="307"/>
      <c r="AK57" s="304"/>
      <c r="AL57" s="304"/>
      <c r="AM57" s="569"/>
      <c r="AN57" s="312"/>
      <c r="AO57" s="312"/>
      <c r="AP57" s="312"/>
      <c r="AY57" s="300"/>
      <c r="AZ57" s="300"/>
      <c r="BA57" s="300"/>
      <c r="BB57" s="300"/>
      <c r="BC57" s="300"/>
      <c r="BD57" s="300"/>
      <c r="BE57" s="300"/>
      <c r="BF57" s="300"/>
      <c r="BG57" s="583"/>
      <c r="BH57" s="583"/>
      <c r="BI57" s="583"/>
      <c r="BJ57" s="583"/>
      <c r="BK57" s="583"/>
      <c r="BL57" s="583"/>
      <c r="BM57" s="300"/>
      <c r="BN57" s="300"/>
      <c r="BO57" s="300"/>
      <c r="BP57" s="300"/>
      <c r="BQ57" s="536"/>
      <c r="BR57" s="536"/>
      <c r="BS57" s="536"/>
      <c r="BT57" s="300"/>
      <c r="BU57" s="300"/>
      <c r="BV57" s="300"/>
      <c r="BW57" s="299"/>
      <c r="BX57" s="299"/>
      <c r="BY57" s="299"/>
      <c r="BZ57" s="300"/>
      <c r="CA57" s="300"/>
      <c r="CB57" s="300"/>
      <c r="CC57" s="194"/>
      <c r="CD57" s="194"/>
      <c r="CE57" s="300"/>
      <c r="CF57" s="300"/>
      <c r="CG57" s="300"/>
      <c r="CH57" s="300"/>
      <c r="CI57" s="300"/>
      <c r="CP57" s="471"/>
      <c r="CQ57" s="511"/>
      <c r="CR57" s="511"/>
    </row>
    <row r="58" spans="1:131" ht="11.25" customHeight="1" x14ac:dyDescent="0.2">
      <c r="A58" s="300"/>
      <c r="B58" s="300"/>
      <c r="C58" s="300"/>
      <c r="D58" s="300"/>
      <c r="E58" s="300"/>
      <c r="F58" s="300"/>
      <c r="G58" s="300"/>
      <c r="H58" s="300"/>
      <c r="I58" s="313"/>
      <c r="J58" s="552"/>
      <c r="K58" s="552"/>
      <c r="L58" s="552"/>
      <c r="M58" s="554"/>
      <c r="N58" s="333"/>
      <c r="O58" s="300"/>
      <c r="P58" s="300"/>
      <c r="Q58" s="300"/>
      <c r="R58" s="300"/>
      <c r="S58" s="300"/>
      <c r="T58" s="300"/>
      <c r="U58" s="300"/>
      <c r="V58" s="318"/>
      <c r="W58" s="1074"/>
      <c r="X58" s="1085"/>
      <c r="Y58" s="333"/>
      <c r="Z58" s="315"/>
      <c r="AA58" s="312"/>
      <c r="AB58" s="312"/>
      <c r="AC58" s="312"/>
      <c r="AD58" s="308"/>
      <c r="AE58" s="308"/>
      <c r="AF58" s="308"/>
      <c r="AG58" s="307"/>
      <c r="AH58" s="307"/>
      <c r="AI58" s="307"/>
      <c r="AJ58" s="307"/>
      <c r="AK58" s="307"/>
      <c r="AL58" s="307"/>
      <c r="AM58" s="307"/>
      <c r="AN58" s="312"/>
      <c r="AO58" s="312"/>
      <c r="AP58" s="459"/>
      <c r="AY58" s="300"/>
      <c r="AZ58" s="300"/>
      <c r="BA58" s="300"/>
      <c r="BB58" s="300"/>
      <c r="BC58" s="300"/>
      <c r="BD58" s="300"/>
      <c r="BE58" s="300"/>
      <c r="BF58" s="300"/>
      <c r="BG58" s="583"/>
      <c r="BH58" s="583"/>
      <c r="BI58" s="583"/>
      <c r="BJ58" s="583"/>
      <c r="BK58" s="583"/>
      <c r="BL58" s="583"/>
      <c r="BM58" s="300"/>
      <c r="BN58" s="300"/>
      <c r="BO58" s="300"/>
      <c r="BP58" s="300"/>
      <c r="BQ58" s="536"/>
      <c r="BR58" s="536"/>
      <c r="BS58" s="536"/>
      <c r="BT58" s="300"/>
      <c r="BU58" s="300"/>
      <c r="BV58" s="300"/>
      <c r="BW58" s="299"/>
      <c r="BX58" s="299"/>
      <c r="BY58" s="299"/>
      <c r="BZ58" s="300"/>
      <c r="CA58" s="300"/>
      <c r="CB58" s="300"/>
      <c r="CC58" s="194"/>
      <c r="CD58" s="194"/>
      <c r="CE58" s="300"/>
      <c r="CF58" s="300"/>
      <c r="CG58" s="300"/>
      <c r="CH58" s="300"/>
      <c r="CI58" s="300"/>
      <c r="CP58" s="471"/>
      <c r="CQ58" s="471"/>
      <c r="CR58" s="471"/>
    </row>
    <row r="59" spans="1:131" ht="11.25" customHeight="1" x14ac:dyDescent="0.2">
      <c r="A59" s="300"/>
      <c r="B59" s="300"/>
      <c r="C59" s="300"/>
      <c r="D59" s="300"/>
      <c r="E59" s="300"/>
      <c r="F59" s="300"/>
      <c r="G59" s="300"/>
      <c r="H59" s="439"/>
      <c r="I59" s="313"/>
      <c r="J59" s="552"/>
      <c r="K59" s="552"/>
      <c r="L59" s="552"/>
      <c r="M59" s="554"/>
      <c r="N59" s="333"/>
      <c r="O59" s="300"/>
      <c r="P59" s="300"/>
      <c r="Q59" s="300"/>
      <c r="R59" s="300"/>
      <c r="S59" s="300"/>
      <c r="T59" s="300"/>
      <c r="U59" s="300"/>
      <c r="V59" s="318"/>
      <c r="W59" s="1074"/>
      <c r="X59" s="1085"/>
      <c r="Y59" s="300"/>
      <c r="Z59" s="312"/>
      <c r="AA59" s="304"/>
      <c r="AB59" s="304"/>
      <c r="AC59" s="569"/>
      <c r="AD59" s="308"/>
      <c r="AE59" s="308"/>
      <c r="AF59" s="308"/>
      <c r="AG59" s="307"/>
      <c r="AH59" s="307"/>
      <c r="AI59" s="307"/>
      <c r="AJ59" s="307"/>
      <c r="AK59" s="307"/>
      <c r="AL59" s="307"/>
      <c r="AM59" s="307"/>
      <c r="AN59" s="569"/>
      <c r="AO59" s="569"/>
      <c r="AP59" s="652"/>
      <c r="AY59" s="300"/>
      <c r="AZ59" s="300"/>
      <c r="BA59" s="300"/>
      <c r="BB59" s="300"/>
      <c r="BC59" s="300"/>
      <c r="BD59" s="300"/>
      <c r="BE59" s="300"/>
      <c r="BF59" s="300"/>
      <c r="BG59" s="583"/>
      <c r="BH59" s="583"/>
      <c r="BI59" s="583"/>
      <c r="BJ59" s="583"/>
      <c r="BK59" s="583"/>
      <c r="BL59" s="583"/>
      <c r="BM59" s="300"/>
      <c r="BN59" s="300"/>
      <c r="BO59" s="300"/>
      <c r="BP59" s="300"/>
      <c r="BQ59" s="536"/>
      <c r="BR59" s="536"/>
      <c r="BS59" s="536"/>
      <c r="BT59" s="300"/>
      <c r="BU59" s="300"/>
      <c r="BV59" s="300"/>
      <c r="BW59" s="299"/>
      <c r="BX59" s="299"/>
      <c r="BY59" s="299"/>
      <c r="BZ59" s="300"/>
      <c r="CA59" s="300"/>
      <c r="CB59" s="300"/>
      <c r="CC59" s="194"/>
      <c r="CD59" s="194"/>
      <c r="CE59" s="300"/>
      <c r="CF59" s="300"/>
      <c r="CG59" s="300"/>
      <c r="CH59" s="300"/>
      <c r="CI59" s="300"/>
      <c r="CP59" s="471"/>
      <c r="CQ59" s="471"/>
      <c r="CR59" s="471"/>
    </row>
    <row r="60" spans="1:131" ht="11.25" customHeight="1" x14ac:dyDescent="0.2">
      <c r="A60" s="300"/>
      <c r="B60" s="300"/>
      <c r="C60" s="300"/>
      <c r="D60" s="300"/>
      <c r="E60" s="300"/>
      <c r="F60" s="300"/>
      <c r="G60" s="300"/>
      <c r="H60" s="300"/>
      <c r="I60" s="313"/>
      <c r="J60" s="552"/>
      <c r="K60" s="552"/>
      <c r="L60" s="552"/>
      <c r="M60" s="554"/>
      <c r="N60" s="333"/>
      <c r="O60" s="312"/>
      <c r="P60" s="312"/>
      <c r="Q60" s="312"/>
      <c r="R60" s="312"/>
      <c r="S60" s="312"/>
      <c r="T60" s="312"/>
      <c r="U60" s="312"/>
      <c r="V60" s="326"/>
      <c r="W60" s="1074"/>
      <c r="X60" s="1085"/>
      <c r="AA60" s="308"/>
      <c r="AB60" s="308"/>
      <c r="AC60" s="308"/>
      <c r="AD60" s="308"/>
      <c r="AE60" s="308"/>
      <c r="AF60" s="308"/>
      <c r="AG60" s="307"/>
      <c r="AH60" s="307"/>
      <c r="AI60" s="312"/>
      <c r="AJ60" s="326"/>
      <c r="AK60" s="307"/>
      <c r="AL60" s="307"/>
      <c r="AM60" s="307"/>
      <c r="AN60" s="307"/>
      <c r="AO60" s="307"/>
      <c r="AP60" s="307"/>
      <c r="AY60" s="300"/>
      <c r="AZ60" s="312"/>
      <c r="BA60" s="312"/>
      <c r="BB60" s="312"/>
      <c r="BC60" s="312"/>
      <c r="BD60" s="312"/>
      <c r="BE60" s="312"/>
      <c r="BF60" s="312"/>
      <c r="BG60" s="417"/>
      <c r="BH60" s="417"/>
      <c r="BI60" s="417"/>
      <c r="BJ60" s="417"/>
      <c r="BK60" s="417"/>
      <c r="BL60" s="417"/>
      <c r="BM60" s="312"/>
      <c r="BN60" s="312"/>
      <c r="BO60" s="312"/>
      <c r="BP60" s="300"/>
      <c r="BQ60" s="536"/>
      <c r="BR60" s="536"/>
      <c r="BS60" s="536"/>
      <c r="BT60" s="300"/>
      <c r="BU60" s="300"/>
      <c r="BV60" s="300"/>
      <c r="BW60" s="299"/>
      <c r="BX60" s="299"/>
      <c r="BY60" s="299"/>
      <c r="BZ60" s="300"/>
      <c r="CA60" s="300"/>
      <c r="CB60" s="300"/>
      <c r="CC60" s="194"/>
      <c r="CD60" s="194"/>
      <c r="CE60" s="300"/>
      <c r="CF60" s="300"/>
      <c r="CG60" s="300"/>
      <c r="CH60" s="300"/>
      <c r="CI60" s="300"/>
      <c r="CP60" s="471"/>
      <c r="CQ60" s="471"/>
      <c r="CR60" s="471"/>
    </row>
    <row r="61" spans="1:131" ht="11.25" customHeight="1" x14ac:dyDescent="0.2">
      <c r="A61" s="300"/>
      <c r="B61" s="300"/>
      <c r="C61" s="300"/>
      <c r="D61" s="300"/>
      <c r="E61" s="300"/>
      <c r="F61" s="300"/>
      <c r="G61" s="300"/>
      <c r="H61" s="300"/>
      <c r="I61" s="313"/>
      <c r="J61" s="552"/>
      <c r="K61" s="552"/>
      <c r="L61" s="552"/>
      <c r="M61" s="554"/>
      <c r="N61" s="333"/>
      <c r="O61" s="312"/>
      <c r="P61" s="312"/>
      <c r="Q61" s="312"/>
      <c r="R61" s="312"/>
      <c r="S61" s="312"/>
      <c r="T61" s="312"/>
      <c r="U61" s="312"/>
      <c r="V61" s="312"/>
      <c r="W61" s="1075"/>
      <c r="X61" s="1086"/>
      <c r="AA61" s="308"/>
      <c r="AB61" s="308"/>
      <c r="AC61" s="308"/>
      <c r="AD61" s="308"/>
      <c r="AE61" s="308"/>
      <c r="AF61" s="308"/>
      <c r="AG61" s="307"/>
      <c r="AH61" s="307"/>
      <c r="AI61" s="569"/>
      <c r="AJ61" s="569"/>
      <c r="AK61" s="307"/>
      <c r="AL61" s="307"/>
      <c r="AM61" s="307"/>
      <c r="AN61" s="307"/>
      <c r="AO61" s="307"/>
      <c r="AP61" s="307"/>
      <c r="AY61" s="300"/>
      <c r="AZ61" s="459"/>
      <c r="BA61" s="459"/>
      <c r="BB61" s="459"/>
      <c r="BC61" s="312"/>
      <c r="BD61" s="312"/>
      <c r="BE61" s="312"/>
      <c r="BF61" s="312"/>
      <c r="BG61" s="312"/>
      <c r="BH61" s="417"/>
      <c r="BI61" s="417"/>
      <c r="BJ61" s="417"/>
      <c r="BK61" s="417"/>
      <c r="BL61" s="417"/>
      <c r="BM61" s="312"/>
      <c r="BN61" s="312"/>
      <c r="BO61" s="312"/>
      <c r="BP61" s="300"/>
      <c r="BQ61" s="536"/>
      <c r="BR61" s="536"/>
      <c r="BS61" s="536"/>
      <c r="BT61" s="300"/>
      <c r="BU61" s="300"/>
      <c r="BV61" s="300"/>
      <c r="BW61" s="299"/>
      <c r="BX61" s="299"/>
      <c r="BY61" s="299"/>
      <c r="BZ61" s="300"/>
      <c r="CA61" s="300"/>
      <c r="CB61" s="300"/>
      <c r="CC61" s="194"/>
      <c r="CD61" s="194"/>
      <c r="CE61" s="300"/>
      <c r="CF61" s="300"/>
      <c r="CG61" s="300"/>
      <c r="CH61" s="300"/>
      <c r="CI61" s="300"/>
      <c r="CP61" s="471"/>
      <c r="CQ61" s="471"/>
      <c r="CR61" s="471"/>
    </row>
    <row r="62" spans="1:131" ht="11.25" customHeight="1" x14ac:dyDescent="0.2">
      <c r="A62" s="300"/>
      <c r="B62" s="300"/>
      <c r="C62" s="300"/>
      <c r="D62" s="300"/>
      <c r="E62" s="300"/>
      <c r="F62" s="300"/>
      <c r="G62" s="300"/>
      <c r="H62" s="300"/>
      <c r="I62" s="313"/>
      <c r="J62" s="552"/>
      <c r="K62" s="552"/>
      <c r="L62" s="552"/>
      <c r="M62" s="554"/>
      <c r="N62" s="333"/>
      <c r="O62" s="312"/>
      <c r="P62" s="312"/>
      <c r="Q62" s="312"/>
      <c r="R62" s="312"/>
      <c r="S62" s="312"/>
      <c r="T62" s="312"/>
      <c r="U62" s="312"/>
      <c r="V62" s="312"/>
      <c r="W62" s="299"/>
      <c r="X62" s="299"/>
      <c r="AA62" s="308"/>
      <c r="AB62" s="308"/>
      <c r="AC62" s="308"/>
      <c r="AD62" s="308"/>
      <c r="AE62" s="308"/>
      <c r="AF62" s="308"/>
      <c r="AG62" s="307"/>
      <c r="AH62" s="307"/>
      <c r="AI62" s="308"/>
      <c r="AJ62" s="308"/>
      <c r="AK62" s="307"/>
      <c r="AL62" s="307"/>
      <c r="AM62" s="307"/>
      <c r="AN62" s="307"/>
      <c r="AO62" s="307"/>
      <c r="AP62" s="307"/>
      <c r="AY62" s="300"/>
      <c r="AZ62" s="307"/>
      <c r="BA62" s="307"/>
      <c r="BB62" s="307"/>
      <c r="BC62" s="312"/>
      <c r="BD62" s="312"/>
      <c r="BE62" s="312"/>
      <c r="BF62" s="312"/>
      <c r="BG62" s="312"/>
      <c r="BH62" s="417"/>
      <c r="BI62" s="312"/>
      <c r="BJ62" s="312"/>
      <c r="BK62" s="312"/>
      <c r="BL62" s="312"/>
      <c r="BM62" s="312"/>
      <c r="BN62" s="312"/>
      <c r="BO62" s="312"/>
      <c r="BP62" s="300"/>
      <c r="BQ62" s="536"/>
      <c r="BR62" s="536"/>
      <c r="BS62" s="536"/>
      <c r="BT62" s="300"/>
      <c r="BU62" s="300"/>
      <c r="BV62" s="300"/>
      <c r="BW62" s="299"/>
      <c r="BX62" s="299"/>
      <c r="BY62" s="299"/>
      <c r="BZ62" s="300"/>
      <c r="CA62" s="300"/>
      <c r="CB62" s="300"/>
      <c r="CC62" s="194"/>
      <c r="CD62" s="194"/>
      <c r="CE62" s="300"/>
      <c r="CF62" s="300"/>
      <c r="CG62" s="300"/>
      <c r="CH62" s="300"/>
      <c r="CI62" s="300"/>
      <c r="CP62" s="471"/>
      <c r="CQ62" s="471"/>
      <c r="CR62" s="471"/>
    </row>
    <row r="63" spans="1:131" ht="11.25" customHeight="1" x14ac:dyDescent="0.2">
      <c r="K63" s="552"/>
      <c r="L63" s="552"/>
      <c r="P63" s="304"/>
      <c r="Q63" s="304"/>
      <c r="R63" s="312"/>
      <c r="S63" s="558"/>
      <c r="T63" s="558"/>
      <c r="U63" s="558"/>
      <c r="W63" s="299"/>
      <c r="X63" s="299"/>
      <c r="AA63" s="308"/>
      <c r="AB63" s="308"/>
      <c r="AC63" s="308"/>
      <c r="AD63" s="308"/>
      <c r="AE63" s="308"/>
      <c r="AF63" s="308"/>
      <c r="AI63" s="308"/>
      <c r="AJ63" s="308"/>
      <c r="AK63" s="307"/>
      <c r="AL63" s="307"/>
      <c r="AM63" s="307"/>
      <c r="AN63" s="307"/>
      <c r="AO63" s="307"/>
      <c r="AP63" s="307"/>
      <c r="AZ63" s="307"/>
      <c r="BA63" s="558"/>
      <c r="BB63" s="558"/>
      <c r="BC63" s="558"/>
      <c r="BD63" s="298"/>
      <c r="BE63" s="298"/>
      <c r="BF63" s="298"/>
      <c r="BG63" s="312"/>
      <c r="BH63" s="417"/>
      <c r="BI63" s="569"/>
      <c r="BJ63" s="569"/>
      <c r="BK63" s="652"/>
      <c r="BL63" s="298"/>
      <c r="BM63" s="298"/>
      <c r="BN63" s="298"/>
      <c r="CP63" s="471"/>
      <c r="CQ63" s="471"/>
      <c r="CR63" s="471"/>
    </row>
    <row r="64" spans="1:131" ht="11.25" customHeight="1" x14ac:dyDescent="0.2">
      <c r="K64" s="552"/>
      <c r="L64" s="552"/>
      <c r="P64" s="312"/>
      <c r="Q64" s="312"/>
      <c r="R64" s="312"/>
      <c r="S64" s="308"/>
      <c r="T64" s="308"/>
      <c r="U64" s="308"/>
      <c r="W64" s="1073" t="s">
        <v>761</v>
      </c>
      <c r="X64" s="1084" t="s">
        <v>762</v>
      </c>
      <c r="AA64" s="308"/>
      <c r="AB64" s="308"/>
      <c r="AC64" s="308"/>
      <c r="AD64" s="308"/>
      <c r="AE64" s="308"/>
      <c r="AF64" s="308"/>
      <c r="AI64" s="308"/>
      <c r="AJ64" s="308"/>
      <c r="AK64" s="307"/>
      <c r="AL64" s="307"/>
      <c r="AM64" s="307"/>
      <c r="AN64" s="307"/>
      <c r="AO64" s="307"/>
      <c r="AP64" s="307"/>
      <c r="AZ64" s="307"/>
      <c r="BA64" s="315"/>
      <c r="BB64" s="315"/>
      <c r="BC64" s="315"/>
      <c r="BD64" s="298"/>
      <c r="BE64" s="298"/>
      <c r="BF64" s="298"/>
      <c r="BG64" s="312"/>
      <c r="BH64" s="417"/>
      <c r="BI64" s="315"/>
      <c r="BJ64" s="315"/>
      <c r="BK64" s="315"/>
      <c r="BL64" s="312"/>
      <c r="BM64" s="312"/>
      <c r="BN64" s="312"/>
      <c r="CP64" s="471"/>
      <c r="CQ64" s="471"/>
      <c r="CR64" s="471"/>
    </row>
    <row r="65" spans="11:96" ht="11.25" customHeight="1" x14ac:dyDescent="0.2">
      <c r="K65" s="552"/>
      <c r="L65" s="552"/>
      <c r="P65" s="304"/>
      <c r="Q65" s="304"/>
      <c r="R65" s="569"/>
      <c r="S65" s="308"/>
      <c r="T65" s="308"/>
      <c r="U65" s="308"/>
      <c r="W65" s="1074"/>
      <c r="X65" s="1085"/>
      <c r="AA65" s="308"/>
      <c r="AB65" s="308"/>
      <c r="AC65" s="308"/>
      <c r="AD65" s="308"/>
      <c r="AE65" s="308"/>
      <c r="AF65" s="308"/>
      <c r="AI65" s="308"/>
      <c r="AJ65" s="308"/>
      <c r="AK65" s="307"/>
      <c r="AL65" s="307"/>
      <c r="AM65" s="307"/>
      <c r="AN65" s="307"/>
      <c r="AO65" s="307"/>
      <c r="AP65" s="307"/>
      <c r="AZ65" s="307"/>
      <c r="BA65" s="315"/>
      <c r="BB65" s="315"/>
      <c r="BC65" s="315"/>
      <c r="BD65" s="304"/>
      <c r="BE65" s="304"/>
      <c r="BF65" s="569"/>
      <c r="BG65" s="312"/>
      <c r="BI65" s="315"/>
      <c r="BJ65" s="315"/>
      <c r="BK65" s="315"/>
      <c r="BL65" s="312"/>
      <c r="BM65" s="312"/>
      <c r="BN65" s="312"/>
      <c r="CP65" s="471"/>
      <c r="CQ65" s="471"/>
      <c r="CR65" s="471"/>
    </row>
    <row r="66" spans="11:96" ht="11.25" customHeight="1" x14ac:dyDescent="0.2">
      <c r="K66" s="552"/>
      <c r="L66" s="552"/>
      <c r="P66" s="308"/>
      <c r="Q66" s="308"/>
      <c r="R66" s="308"/>
      <c r="S66" s="308"/>
      <c r="T66" s="308"/>
      <c r="U66" s="308"/>
      <c r="W66" s="1074"/>
      <c r="X66" s="1085"/>
      <c r="AA66" s="308"/>
      <c r="AB66" s="308"/>
      <c r="AC66" s="308"/>
      <c r="AD66" s="308"/>
      <c r="AE66" s="308"/>
      <c r="AF66" s="308"/>
      <c r="AI66" s="308"/>
      <c r="AJ66" s="308"/>
      <c r="AK66" s="307"/>
      <c r="AL66" s="307"/>
      <c r="AM66" s="307"/>
      <c r="AN66" s="307"/>
      <c r="AO66" s="307"/>
      <c r="AP66" s="307"/>
      <c r="AZ66" s="307"/>
      <c r="BA66" s="315"/>
      <c r="BB66" s="315"/>
      <c r="BC66" s="315"/>
      <c r="BD66" s="315"/>
      <c r="BE66" s="315"/>
      <c r="BF66" s="315"/>
      <c r="BG66" s="312"/>
      <c r="BI66" s="315"/>
      <c r="BJ66" s="315"/>
      <c r="BK66" s="315"/>
      <c r="BL66" s="312"/>
      <c r="BM66" s="312"/>
      <c r="BN66" s="312"/>
      <c r="CP66" s="471"/>
      <c r="CQ66" s="471"/>
      <c r="CR66" s="471"/>
    </row>
    <row r="67" spans="11:96" ht="11.25" customHeight="1" x14ac:dyDescent="0.2">
      <c r="K67" s="552"/>
      <c r="L67" s="552"/>
      <c r="P67" s="308"/>
      <c r="Q67" s="308"/>
      <c r="R67" s="308"/>
      <c r="S67" s="308"/>
      <c r="T67" s="308"/>
      <c r="U67" s="308"/>
      <c r="W67" s="1074"/>
      <c r="X67" s="1085"/>
      <c r="AA67" s="308"/>
      <c r="AB67" s="308"/>
      <c r="AC67" s="308"/>
      <c r="AD67" s="308"/>
      <c r="AE67" s="308"/>
      <c r="AF67" s="308"/>
      <c r="AI67" s="308"/>
      <c r="AJ67" s="308"/>
      <c r="AK67" s="307"/>
      <c r="AL67" s="307"/>
      <c r="AM67" s="307"/>
      <c r="AN67" s="307"/>
      <c r="AO67" s="307"/>
      <c r="AP67" s="307"/>
      <c r="AZ67" s="307"/>
      <c r="BA67" s="315"/>
      <c r="BB67" s="315"/>
      <c r="BC67" s="315"/>
      <c r="BD67" s="315"/>
      <c r="BE67" s="315"/>
      <c r="BF67" s="315"/>
      <c r="BG67" s="312"/>
      <c r="BI67" s="315"/>
      <c r="BJ67" s="315"/>
      <c r="BK67" s="315"/>
      <c r="BL67" s="312"/>
      <c r="BM67" s="312"/>
      <c r="BN67" s="312"/>
      <c r="CP67" s="471"/>
      <c r="CQ67" s="471"/>
      <c r="CR67" s="471"/>
    </row>
    <row r="68" spans="11:96" ht="11.25" customHeight="1" x14ac:dyDescent="0.25">
      <c r="K68" s="552"/>
      <c r="L68" s="552"/>
      <c r="P68" s="308"/>
      <c r="Q68" s="308"/>
      <c r="R68" s="308"/>
      <c r="S68" s="308"/>
      <c r="T68" s="308"/>
      <c r="U68" s="308"/>
      <c r="W68" s="1074"/>
      <c r="X68" s="1085"/>
      <c r="AA68" s="308"/>
      <c r="AB68" s="308"/>
      <c r="AC68" s="312"/>
      <c r="AD68" s="308"/>
      <c r="AE68" s="308"/>
      <c r="AF68" s="308"/>
      <c r="AI68" s="308"/>
      <c r="AJ68" s="308"/>
      <c r="AK68" s="307"/>
      <c r="AL68" s="307"/>
      <c r="AM68" s="307"/>
      <c r="AN68" s="312"/>
      <c r="AO68" s="312"/>
      <c r="AP68" s="312"/>
      <c r="BA68" s="315"/>
      <c r="BB68" s="315"/>
      <c r="BC68" s="315"/>
      <c r="BD68" s="315"/>
      <c r="BE68" s="315"/>
      <c r="BF68" s="315"/>
      <c r="BI68" s="315"/>
      <c r="BJ68" s="315"/>
      <c r="BK68" s="315"/>
      <c r="BL68" s="569"/>
      <c r="BM68" s="569"/>
      <c r="BN68" s="569"/>
      <c r="CP68" s="511"/>
      <c r="CQ68" s="471"/>
      <c r="CR68" s="471"/>
    </row>
    <row r="69" spans="11:96" ht="11.25" customHeight="1" x14ac:dyDescent="0.25">
      <c r="K69" s="552"/>
      <c r="L69" s="552"/>
      <c r="P69" s="308"/>
      <c r="Q69" s="308"/>
      <c r="R69" s="308"/>
      <c r="S69" s="308"/>
      <c r="T69" s="308"/>
      <c r="U69" s="308"/>
      <c r="W69" s="1074"/>
      <c r="X69" s="1085"/>
      <c r="AA69" s="308"/>
      <c r="AB69" s="308"/>
      <c r="AC69" s="312"/>
      <c r="AD69" s="308"/>
      <c r="AE69" s="308"/>
      <c r="AF69" s="308"/>
      <c r="AI69" s="308"/>
      <c r="AJ69" s="308"/>
      <c r="AK69" s="307"/>
      <c r="AL69" s="307"/>
      <c r="AM69" s="307"/>
      <c r="AN69" s="307"/>
      <c r="AO69" s="312"/>
      <c r="AP69" s="648"/>
      <c r="BA69" s="315"/>
      <c r="BB69" s="315"/>
      <c r="BC69" s="315"/>
      <c r="BD69" s="315"/>
      <c r="BE69" s="315"/>
      <c r="BF69" s="315"/>
      <c r="BI69" s="315"/>
      <c r="BJ69" s="315"/>
      <c r="BK69" s="315"/>
      <c r="BL69" s="315"/>
      <c r="BM69" s="315"/>
      <c r="BN69" s="315"/>
      <c r="CP69" s="511"/>
      <c r="CQ69" s="471"/>
      <c r="CR69" s="471"/>
    </row>
    <row r="70" spans="11:96" ht="11.25" customHeight="1" x14ac:dyDescent="0.2">
      <c r="K70" s="552"/>
      <c r="L70" s="552"/>
      <c r="P70" s="308"/>
      <c r="Q70" s="308"/>
      <c r="R70" s="308"/>
      <c r="S70" s="308"/>
      <c r="T70" s="308"/>
      <c r="U70" s="308"/>
      <c r="W70" s="1074"/>
      <c r="X70" s="1085"/>
      <c r="AA70" s="308"/>
      <c r="AB70" s="308"/>
      <c r="AC70" s="308"/>
      <c r="AD70" s="308"/>
      <c r="AE70" s="308"/>
      <c r="AF70" s="312"/>
      <c r="AI70" s="312"/>
      <c r="AJ70" s="312"/>
      <c r="AK70" s="307"/>
      <c r="AL70" s="307"/>
      <c r="AM70" s="307"/>
      <c r="AN70" s="307"/>
      <c r="AO70" s="307"/>
      <c r="AP70" s="307"/>
      <c r="BA70" s="315"/>
      <c r="BB70" s="315"/>
      <c r="BC70" s="315"/>
      <c r="BD70" s="315"/>
      <c r="BE70" s="315"/>
      <c r="BF70" s="315"/>
      <c r="BI70" s="315"/>
      <c r="BJ70" s="315"/>
      <c r="BK70" s="315"/>
      <c r="BL70" s="315"/>
      <c r="BM70" s="315"/>
      <c r="BN70" s="315"/>
      <c r="CP70" s="471"/>
      <c r="CQ70" s="471"/>
      <c r="CR70" s="471"/>
    </row>
    <row r="71" spans="11:96" ht="19" x14ac:dyDescent="0.2">
      <c r="K71" s="333"/>
      <c r="L71" s="333"/>
      <c r="P71" s="308"/>
      <c r="Q71" s="308"/>
      <c r="R71" s="308"/>
      <c r="S71" s="308"/>
      <c r="T71" s="308"/>
      <c r="U71" s="308"/>
      <c r="W71" s="1075"/>
      <c r="X71" s="1086"/>
      <c r="AA71" s="308"/>
      <c r="AB71" s="308"/>
      <c r="AC71" s="308"/>
      <c r="AD71" s="308"/>
      <c r="AE71" s="308"/>
      <c r="AF71" s="312"/>
      <c r="AI71" s="312"/>
      <c r="AJ71" s="312"/>
      <c r="AK71" s="307"/>
      <c r="AL71" s="307"/>
      <c r="AM71" s="307"/>
      <c r="AN71" s="307"/>
      <c r="AO71" s="307"/>
      <c r="AP71" s="307"/>
      <c r="BA71" s="315"/>
      <c r="BB71" s="315"/>
      <c r="BC71" s="315"/>
      <c r="BD71" s="315"/>
      <c r="BE71" s="315"/>
      <c r="BF71" s="315"/>
      <c r="BI71" s="315"/>
      <c r="BJ71" s="315"/>
      <c r="BK71" s="315"/>
      <c r="BL71" s="315"/>
      <c r="BM71" s="315"/>
      <c r="BN71" s="315"/>
      <c r="CP71" s="471"/>
      <c r="CQ71" s="471"/>
      <c r="CR71" s="471"/>
    </row>
    <row r="72" spans="11:96" ht="19" x14ac:dyDescent="0.2">
      <c r="K72" s="333"/>
      <c r="L72" s="333"/>
      <c r="P72" s="308"/>
      <c r="Q72" s="308"/>
      <c r="R72" s="308"/>
      <c r="S72" s="308"/>
      <c r="T72" s="308"/>
      <c r="U72" s="308"/>
      <c r="W72" s="299"/>
      <c r="X72" s="299"/>
      <c r="AA72" s="308"/>
      <c r="AB72" s="308"/>
      <c r="AC72" s="308"/>
      <c r="AD72" s="308"/>
      <c r="AE72" s="308"/>
      <c r="AF72" s="308"/>
      <c r="AI72" s="308"/>
      <c r="AJ72" s="308"/>
      <c r="AK72" s="307"/>
      <c r="AL72" s="307"/>
      <c r="AM72" s="307"/>
      <c r="AN72" s="307"/>
      <c r="AO72" s="307"/>
      <c r="AP72" s="307"/>
      <c r="BA72" s="312"/>
      <c r="BB72" s="312"/>
      <c r="BC72" s="312"/>
      <c r="BD72" s="315"/>
      <c r="BE72" s="315"/>
      <c r="BF72" s="315"/>
      <c r="BI72" s="315"/>
      <c r="BJ72" s="315"/>
      <c r="BK72" s="315"/>
      <c r="BL72" s="315"/>
      <c r="BM72" s="315"/>
      <c r="BN72" s="315"/>
      <c r="CQ72" s="471"/>
      <c r="CR72" s="471"/>
    </row>
    <row r="73" spans="11:96" ht="14" x14ac:dyDescent="0.2">
      <c r="K73" s="333"/>
      <c r="L73" s="333"/>
      <c r="P73" s="308"/>
      <c r="Q73" s="308"/>
      <c r="R73" s="308"/>
      <c r="S73" s="308"/>
      <c r="T73" s="308"/>
      <c r="U73" s="308"/>
      <c r="W73" s="311"/>
      <c r="X73" s="311"/>
      <c r="AA73" s="308"/>
      <c r="AB73" s="308"/>
      <c r="AC73" s="308"/>
      <c r="AD73" s="308"/>
      <c r="AE73" s="308"/>
      <c r="AF73" s="308"/>
      <c r="AI73" s="308"/>
      <c r="AJ73" s="308"/>
      <c r="AK73" s="307"/>
      <c r="AL73" s="307"/>
      <c r="AM73" s="307"/>
      <c r="AN73" s="307"/>
      <c r="AO73" s="307"/>
      <c r="AP73" s="307"/>
      <c r="BA73" s="315"/>
      <c r="BB73" s="298"/>
      <c r="BC73" s="312"/>
      <c r="BD73" s="315"/>
      <c r="BE73" s="315"/>
      <c r="BF73" s="315"/>
      <c r="BI73" s="315"/>
      <c r="BJ73" s="315"/>
      <c r="BK73" s="315"/>
      <c r="BL73" s="315"/>
      <c r="BM73" s="315"/>
      <c r="BN73" s="315"/>
    </row>
    <row r="74" spans="11:96" ht="14" x14ac:dyDescent="0.2">
      <c r="K74" s="333"/>
      <c r="L74" s="333"/>
      <c r="P74" s="308"/>
      <c r="Q74" s="308"/>
      <c r="R74" s="312"/>
      <c r="S74" s="308"/>
      <c r="T74" s="308"/>
      <c r="U74" s="308"/>
      <c r="W74" s="363" t="s">
        <v>725</v>
      </c>
      <c r="X74" s="363" t="s">
        <v>726</v>
      </c>
      <c r="AA74" s="308"/>
      <c r="AB74" s="308"/>
      <c r="AC74" s="308"/>
      <c r="AD74" s="308"/>
      <c r="AE74" s="308"/>
      <c r="AF74" s="308"/>
      <c r="AI74" s="308"/>
      <c r="AJ74" s="308"/>
      <c r="AK74" s="307"/>
      <c r="AL74" s="307"/>
      <c r="AM74" s="307"/>
      <c r="AN74" s="307"/>
      <c r="AO74" s="307"/>
      <c r="AP74" s="307"/>
      <c r="BA74" s="315"/>
      <c r="BB74" s="315"/>
      <c r="BC74" s="315"/>
      <c r="BD74" s="315"/>
      <c r="BE74" s="315"/>
      <c r="BF74" s="315"/>
      <c r="BI74" s="315"/>
      <c r="BJ74" s="315"/>
      <c r="BK74" s="315"/>
      <c r="BL74" s="315"/>
      <c r="BM74" s="315"/>
      <c r="BN74" s="315"/>
    </row>
    <row r="75" spans="11:96" ht="14" x14ac:dyDescent="0.2">
      <c r="K75" s="1083" t="s">
        <v>773</v>
      </c>
      <c r="L75" s="1083" t="s">
        <v>773</v>
      </c>
      <c r="P75" s="308"/>
      <c r="Q75" s="308"/>
      <c r="R75" s="312"/>
      <c r="S75" s="308"/>
      <c r="T75" s="308"/>
      <c r="U75" s="308"/>
      <c r="W75" s="1089" t="s">
        <v>771</v>
      </c>
      <c r="X75" s="1089" t="s">
        <v>772</v>
      </c>
      <c r="AA75" s="308"/>
      <c r="AB75" s="308"/>
      <c r="AC75" s="308"/>
      <c r="AD75" s="308"/>
      <c r="AE75" s="308"/>
      <c r="AF75" s="308"/>
      <c r="AI75" s="308"/>
      <c r="AJ75" s="308"/>
      <c r="AK75" s="307"/>
      <c r="AL75" s="307"/>
      <c r="AM75" s="307"/>
      <c r="AN75" s="307"/>
      <c r="AO75" s="307"/>
      <c r="AP75" s="307"/>
      <c r="BA75" s="315"/>
      <c r="BB75" s="315"/>
      <c r="BC75" s="315"/>
      <c r="BD75" s="315"/>
      <c r="BE75" s="315"/>
      <c r="BF75" s="315"/>
      <c r="BI75" s="315"/>
      <c r="BJ75" s="315"/>
      <c r="BK75" s="315"/>
      <c r="BL75" s="315"/>
      <c r="BM75" s="315"/>
      <c r="BN75" s="315"/>
    </row>
    <row r="76" spans="11:96" ht="14" x14ac:dyDescent="0.2">
      <c r="K76" s="1083"/>
      <c r="L76" s="1083"/>
      <c r="P76" s="308"/>
      <c r="Q76" s="308"/>
      <c r="R76" s="308"/>
      <c r="S76" s="308"/>
      <c r="T76" s="308"/>
      <c r="U76" s="312"/>
      <c r="W76" s="1090"/>
      <c r="X76" s="1090"/>
      <c r="AA76" s="308"/>
      <c r="AB76" s="308"/>
      <c r="AC76" s="308"/>
      <c r="AD76" s="308"/>
      <c r="AE76" s="308"/>
      <c r="AF76" s="308"/>
      <c r="AI76" s="308"/>
      <c r="AJ76" s="308"/>
      <c r="AK76" s="307"/>
      <c r="AL76" s="307"/>
      <c r="AM76" s="307"/>
      <c r="AN76" s="307"/>
      <c r="AO76" s="307"/>
      <c r="AP76" s="307"/>
      <c r="BA76" s="315"/>
      <c r="BB76" s="315"/>
      <c r="BC76" s="315"/>
      <c r="BD76" s="315"/>
      <c r="BE76" s="315"/>
      <c r="BF76" s="315"/>
      <c r="BI76" s="873"/>
      <c r="BJ76" s="312"/>
      <c r="BK76" s="312"/>
      <c r="BL76" s="315"/>
      <c r="BM76" s="315"/>
      <c r="BN76" s="315"/>
    </row>
    <row r="77" spans="11:96" ht="14" x14ac:dyDescent="0.2">
      <c r="K77" s="1083"/>
      <c r="L77" s="1083"/>
      <c r="P77" s="308"/>
      <c r="Q77" s="308"/>
      <c r="R77" s="308"/>
      <c r="S77" s="308"/>
      <c r="T77" s="308"/>
      <c r="U77" s="312"/>
      <c r="W77" s="1090"/>
      <c r="X77" s="1090"/>
      <c r="AA77" s="308"/>
      <c r="AB77" s="308"/>
      <c r="AC77" s="308"/>
      <c r="AD77" s="308"/>
      <c r="AE77" s="308"/>
      <c r="AF77" s="308"/>
      <c r="AI77" s="308"/>
      <c r="AJ77" s="308"/>
      <c r="AK77" s="307"/>
      <c r="AL77" s="307"/>
      <c r="AM77" s="307"/>
      <c r="AN77" s="307"/>
      <c r="AO77" s="307"/>
      <c r="AP77" s="307"/>
      <c r="BA77" s="315"/>
      <c r="BB77" s="315"/>
      <c r="BC77" s="315"/>
      <c r="BD77" s="315"/>
      <c r="BE77" s="315"/>
      <c r="BF77" s="315"/>
      <c r="BI77" s="873"/>
      <c r="BJ77" s="312"/>
      <c r="BK77" s="312"/>
      <c r="BL77" s="347"/>
      <c r="BM77" s="347"/>
      <c r="BN77" s="312"/>
    </row>
    <row r="78" spans="11:96" ht="14" x14ac:dyDescent="0.2">
      <c r="K78" s="1083"/>
      <c r="L78" s="1083"/>
      <c r="P78" s="308"/>
      <c r="Q78" s="308"/>
      <c r="R78" s="308"/>
      <c r="S78" s="308"/>
      <c r="T78" s="308"/>
      <c r="U78" s="308"/>
      <c r="W78" s="1090"/>
      <c r="X78" s="1090"/>
      <c r="AA78" s="308"/>
      <c r="AB78" s="308"/>
      <c r="AC78" s="308"/>
      <c r="AD78" s="308"/>
      <c r="AE78" s="308"/>
      <c r="AF78" s="308"/>
      <c r="AI78" s="308"/>
      <c r="AJ78" s="308"/>
      <c r="BA78" s="315"/>
      <c r="BB78" s="315"/>
      <c r="BC78" s="315"/>
      <c r="BD78" s="315"/>
      <c r="BE78" s="315"/>
      <c r="BF78" s="312"/>
      <c r="BI78" s="873"/>
      <c r="BJ78" s="312"/>
      <c r="BK78" s="312"/>
      <c r="BL78" s="312"/>
      <c r="BM78" s="312"/>
      <c r="BN78" s="312"/>
    </row>
    <row r="79" spans="11:96" ht="14" x14ac:dyDescent="0.2">
      <c r="K79" s="1083"/>
      <c r="L79" s="1083"/>
      <c r="P79" s="308"/>
      <c r="Q79" s="308"/>
      <c r="R79" s="308"/>
      <c r="S79" s="308"/>
      <c r="T79" s="308"/>
      <c r="U79" s="308"/>
      <c r="W79" s="1090"/>
      <c r="X79" s="1090"/>
      <c r="AA79" s="308"/>
      <c r="AB79" s="308"/>
      <c r="AC79" s="308"/>
      <c r="AD79" s="308"/>
      <c r="AE79" s="308"/>
      <c r="AF79" s="308"/>
      <c r="AI79" s="308"/>
      <c r="AJ79" s="308"/>
      <c r="BA79" s="315"/>
      <c r="BB79" s="315"/>
      <c r="BC79" s="315"/>
      <c r="BD79" s="315"/>
      <c r="BE79" s="315"/>
      <c r="BF79" s="312"/>
      <c r="BI79" s="315"/>
      <c r="BJ79" s="315"/>
      <c r="BK79" s="315"/>
      <c r="BL79" s="312"/>
      <c r="BM79" s="312"/>
      <c r="BN79" s="312"/>
    </row>
    <row r="80" spans="11:96" ht="14" x14ac:dyDescent="0.2">
      <c r="K80" s="1083"/>
      <c r="L80" s="1083"/>
      <c r="P80" s="308"/>
      <c r="Q80" s="308"/>
      <c r="R80" s="308"/>
      <c r="S80" s="308"/>
      <c r="T80" s="308"/>
      <c r="U80" s="308"/>
      <c r="W80" s="1090"/>
      <c r="X80" s="1090"/>
      <c r="AA80" s="308"/>
      <c r="AB80" s="308"/>
      <c r="AC80" s="308"/>
      <c r="AD80" s="308"/>
      <c r="AE80" s="308"/>
      <c r="AF80" s="308"/>
      <c r="AI80" s="312"/>
      <c r="AJ80" s="312"/>
      <c r="BA80" s="315"/>
      <c r="BB80" s="315"/>
      <c r="BC80" s="315"/>
      <c r="BD80" s="315"/>
      <c r="BE80" s="315"/>
      <c r="BF80" s="315"/>
      <c r="BI80" s="315"/>
      <c r="BJ80" s="315"/>
      <c r="BK80" s="315"/>
      <c r="BL80" s="315"/>
      <c r="BM80" s="315"/>
      <c r="BN80" s="315"/>
    </row>
    <row r="81" spans="11:66" ht="14" x14ac:dyDescent="0.2">
      <c r="K81" s="1083"/>
      <c r="L81" s="1083"/>
      <c r="P81" s="308"/>
      <c r="Q81" s="308"/>
      <c r="R81" s="308"/>
      <c r="S81" s="308"/>
      <c r="T81" s="308"/>
      <c r="U81" s="308"/>
      <c r="W81" s="1090"/>
      <c r="X81" s="1090"/>
      <c r="AA81" s="308"/>
      <c r="AB81" s="308"/>
      <c r="AC81" s="308"/>
      <c r="AD81" s="308"/>
      <c r="AE81" s="308"/>
      <c r="AF81" s="308"/>
      <c r="AI81" s="308"/>
      <c r="AJ81" s="308"/>
      <c r="BA81" s="315"/>
      <c r="BB81" s="315"/>
      <c r="BC81" s="315"/>
      <c r="BD81" s="315"/>
      <c r="BE81" s="315"/>
      <c r="BF81" s="315"/>
      <c r="BI81" s="315"/>
      <c r="BJ81" s="315"/>
      <c r="BK81" s="315"/>
      <c r="BL81" s="315"/>
      <c r="BM81" s="315"/>
      <c r="BN81" s="315"/>
    </row>
    <row r="82" spans="11:66" ht="14" x14ac:dyDescent="0.2">
      <c r="K82" s="1083"/>
      <c r="L82" s="1083"/>
      <c r="P82" s="308"/>
      <c r="Q82" s="308"/>
      <c r="R82" s="308"/>
      <c r="S82" s="308"/>
      <c r="T82" s="308"/>
      <c r="U82" s="308"/>
      <c r="W82" s="1091"/>
      <c r="X82" s="1091"/>
      <c r="AA82" s="345"/>
      <c r="AB82" s="345"/>
      <c r="AC82" s="345"/>
      <c r="AD82" s="308"/>
      <c r="AE82" s="308"/>
      <c r="AF82" s="308"/>
      <c r="AI82" s="312"/>
      <c r="AJ82" s="312"/>
      <c r="BA82" s="315"/>
      <c r="BB82" s="315"/>
      <c r="BC82" s="315"/>
      <c r="BD82" s="315"/>
      <c r="BE82" s="315"/>
      <c r="BF82" s="315"/>
      <c r="BI82" s="315"/>
      <c r="BJ82" s="315"/>
      <c r="BK82" s="315"/>
      <c r="BL82" s="315"/>
      <c r="BM82" s="315"/>
      <c r="BN82" s="315"/>
    </row>
    <row r="83" spans="11:66" ht="14" x14ac:dyDescent="0.2">
      <c r="K83" s="1083"/>
      <c r="L83" s="1083"/>
      <c r="P83" s="308"/>
      <c r="Q83" s="308"/>
      <c r="R83" s="308"/>
      <c r="S83" s="308"/>
      <c r="T83" s="308"/>
      <c r="U83" s="308"/>
      <c r="AA83" s="345"/>
      <c r="AB83" s="345"/>
      <c r="AC83" s="345"/>
      <c r="AD83" s="308"/>
      <c r="AE83" s="308"/>
      <c r="AF83" s="308"/>
      <c r="AI83" s="308"/>
      <c r="AJ83" s="308"/>
      <c r="BA83" s="315"/>
      <c r="BB83" s="315"/>
      <c r="BC83" s="315"/>
      <c r="BD83" s="315"/>
      <c r="BE83" s="315"/>
      <c r="BF83" s="315"/>
      <c r="BI83" s="315"/>
      <c r="BJ83" s="315"/>
      <c r="BK83" s="315"/>
      <c r="BL83" s="315"/>
      <c r="BM83" s="315"/>
      <c r="BN83" s="315"/>
    </row>
    <row r="84" spans="11:66" ht="14" x14ac:dyDescent="0.2">
      <c r="K84" s="1083"/>
      <c r="L84" s="1083"/>
      <c r="P84" s="308"/>
      <c r="Q84" s="308"/>
      <c r="R84" s="308"/>
      <c r="S84" s="308"/>
      <c r="T84" s="308"/>
      <c r="U84" s="308"/>
      <c r="AA84" s="312"/>
      <c r="AB84" s="312"/>
      <c r="AC84" s="308"/>
      <c r="AD84" s="308"/>
      <c r="AE84" s="308"/>
      <c r="AI84" s="308"/>
      <c r="AJ84" s="308"/>
      <c r="BA84" s="315"/>
      <c r="BB84" s="315"/>
      <c r="BC84" s="315"/>
      <c r="BD84" s="315"/>
      <c r="BE84" s="315"/>
      <c r="BF84" s="315"/>
      <c r="BI84" s="315"/>
      <c r="BJ84" s="315"/>
      <c r="BK84" s="315"/>
      <c r="BL84" s="315"/>
      <c r="BM84" s="315"/>
      <c r="BN84" s="315"/>
    </row>
    <row r="85" spans="11:66" ht="14" x14ac:dyDescent="0.2">
      <c r="K85" s="1083"/>
      <c r="L85" s="1083"/>
      <c r="P85" s="308"/>
      <c r="Q85" s="308"/>
      <c r="R85" s="308"/>
      <c r="S85" s="308"/>
      <c r="T85" s="308"/>
      <c r="U85" s="308"/>
      <c r="AA85" s="312"/>
      <c r="AB85" s="312"/>
      <c r="AC85" s="308"/>
      <c r="AD85" s="308"/>
      <c r="AE85" s="308"/>
      <c r="AI85" s="308"/>
      <c r="AJ85" s="308"/>
      <c r="BA85" s="315"/>
      <c r="BB85" s="315"/>
      <c r="BC85" s="315"/>
      <c r="BD85" s="315"/>
      <c r="BE85" s="315"/>
      <c r="BF85" s="315"/>
      <c r="BI85" s="315"/>
      <c r="BJ85" s="315"/>
      <c r="BK85" s="315"/>
      <c r="BL85" s="315"/>
      <c r="BM85" s="315"/>
      <c r="BN85" s="315"/>
    </row>
    <row r="86" spans="11:66" ht="14" x14ac:dyDescent="0.2">
      <c r="K86" s="1083"/>
      <c r="L86" s="1083"/>
      <c r="P86" s="308"/>
      <c r="Q86" s="308"/>
      <c r="R86" s="308"/>
      <c r="S86" s="308"/>
      <c r="T86" s="308"/>
      <c r="U86" s="308"/>
      <c r="AA86" s="300"/>
      <c r="AB86" s="302"/>
      <c r="AC86" s="329"/>
      <c r="AD86" s="329"/>
      <c r="AE86" s="329"/>
      <c r="AI86" s="308"/>
      <c r="AJ86" s="308"/>
      <c r="BA86" s="315"/>
      <c r="BB86" s="315"/>
      <c r="BC86" s="298"/>
      <c r="BD86" s="315"/>
      <c r="BE86" s="315"/>
      <c r="BF86" s="315"/>
      <c r="BI86" s="315"/>
      <c r="BJ86" s="315"/>
      <c r="BK86" s="315"/>
      <c r="BL86" s="315"/>
      <c r="BM86" s="315"/>
      <c r="BN86" s="315"/>
    </row>
    <row r="87" spans="11:66" ht="14" x14ac:dyDescent="0.2">
      <c r="K87" s="1083"/>
      <c r="L87" s="1083"/>
      <c r="P87" s="308"/>
      <c r="Q87" s="308"/>
      <c r="R87" s="308"/>
      <c r="S87" s="308"/>
      <c r="T87" s="308"/>
      <c r="U87" s="308"/>
      <c r="AA87" s="300"/>
      <c r="AB87" s="302"/>
      <c r="AC87" s="329"/>
      <c r="AD87" s="329"/>
      <c r="AE87" s="329"/>
      <c r="AI87" s="308"/>
      <c r="AJ87" s="308"/>
      <c r="BA87" s="315"/>
      <c r="BB87" s="315"/>
      <c r="BC87" s="298"/>
      <c r="BD87" s="315"/>
      <c r="BE87" s="315"/>
      <c r="BF87" s="315"/>
      <c r="BI87" s="312"/>
      <c r="BJ87" s="312"/>
      <c r="BK87" s="312"/>
      <c r="BL87" s="315"/>
      <c r="BM87" s="315"/>
      <c r="BN87" s="315"/>
    </row>
    <row r="88" spans="11:66" ht="14" x14ac:dyDescent="0.2">
      <c r="K88" s="1083"/>
      <c r="L88" s="1083"/>
      <c r="AA88" s="300"/>
      <c r="AB88" s="302"/>
      <c r="AC88" s="329"/>
      <c r="AD88" s="329"/>
      <c r="AE88" s="329"/>
      <c r="AI88" s="308"/>
      <c r="AJ88" s="308"/>
      <c r="BA88" s="315"/>
      <c r="BB88" s="315"/>
      <c r="BC88" s="315"/>
      <c r="BD88" s="315"/>
      <c r="BE88" s="315"/>
      <c r="BF88" s="315"/>
      <c r="BI88" s="347"/>
      <c r="BJ88" s="347"/>
      <c r="BK88" s="312"/>
      <c r="BL88" s="315"/>
      <c r="BM88" s="315"/>
      <c r="BN88" s="315"/>
    </row>
    <row r="89" spans="11:66" ht="14" x14ac:dyDescent="0.2">
      <c r="K89" s="1083"/>
      <c r="L89" s="1083"/>
      <c r="AA89" s="300"/>
      <c r="AB89" s="302"/>
      <c r="AC89" s="329"/>
      <c r="AD89" s="329"/>
      <c r="AE89" s="329"/>
      <c r="AI89" s="308"/>
      <c r="AJ89" s="308"/>
      <c r="BI89" s="312"/>
      <c r="BJ89" s="312"/>
      <c r="BK89" s="312"/>
      <c r="BL89" s="315"/>
      <c r="BM89" s="315"/>
      <c r="BN89" s="315"/>
    </row>
    <row r="90" spans="11:66" ht="14" x14ac:dyDescent="0.2">
      <c r="K90" s="1083"/>
      <c r="L90" s="1083"/>
      <c r="AA90" s="300"/>
      <c r="AB90" s="302"/>
      <c r="AC90" s="329"/>
      <c r="AD90" s="329"/>
      <c r="AE90" s="329"/>
      <c r="AI90" s="308"/>
      <c r="AJ90" s="308"/>
      <c r="BI90" s="312"/>
      <c r="BJ90" s="312"/>
      <c r="BK90" s="312"/>
      <c r="BL90" s="315"/>
      <c r="BM90" s="315"/>
      <c r="BN90" s="315"/>
    </row>
    <row r="91" spans="11:66" ht="14" x14ac:dyDescent="0.2">
      <c r="K91" s="313"/>
      <c r="L91" s="313"/>
      <c r="AA91" s="300"/>
      <c r="AB91" s="302"/>
      <c r="AC91" s="302"/>
      <c r="AD91" s="302"/>
      <c r="AE91" s="302"/>
      <c r="BI91" s="312"/>
      <c r="BJ91" s="312"/>
      <c r="BK91" s="312"/>
      <c r="BL91" s="315"/>
      <c r="BM91" s="315"/>
      <c r="BN91" s="315"/>
    </row>
    <row r="92" spans="11:66" ht="14" x14ac:dyDescent="0.2">
      <c r="K92" s="313"/>
      <c r="L92" s="313"/>
      <c r="BI92" s="298"/>
      <c r="BJ92" s="298"/>
      <c r="BK92" s="298"/>
      <c r="BL92" s="298"/>
      <c r="BM92" s="298"/>
      <c r="BN92" s="298"/>
    </row>
    <row r="93" spans="11:66" ht="14" x14ac:dyDescent="0.2">
      <c r="K93" s="313"/>
      <c r="L93" s="313"/>
      <c r="BI93" s="298"/>
      <c r="BJ93" s="298"/>
      <c r="BK93" s="298"/>
      <c r="BL93" s="298"/>
      <c r="BM93" s="298"/>
      <c r="BN93" s="298"/>
    </row>
    <row r="94" spans="11:66" ht="14" x14ac:dyDescent="0.2">
      <c r="K94" s="300"/>
      <c r="L94" s="300"/>
      <c r="BI94" s="298"/>
      <c r="BJ94" s="298"/>
      <c r="BK94" s="298"/>
      <c r="BL94" s="298"/>
      <c r="BM94" s="298"/>
      <c r="BN94" s="298"/>
    </row>
    <row r="95" spans="11:66" ht="14" x14ac:dyDescent="0.2">
      <c r="BI95" s="298"/>
      <c r="BJ95" s="298"/>
      <c r="BK95" s="298"/>
      <c r="BL95" s="298"/>
      <c r="BM95" s="298"/>
      <c r="BN95" s="298"/>
    </row>
    <row r="96" spans="11:66" ht="14" x14ac:dyDescent="0.2">
      <c r="BI96" s="298"/>
      <c r="BJ96" s="298"/>
      <c r="BK96" s="298"/>
      <c r="BL96" s="298"/>
      <c r="BM96" s="298"/>
      <c r="BN96" s="298"/>
    </row>
    <row r="97" spans="61:66" ht="14" x14ac:dyDescent="0.2">
      <c r="BI97" s="298"/>
      <c r="BJ97" s="298"/>
      <c r="BK97" s="298"/>
      <c r="BL97" s="298"/>
      <c r="BM97" s="298"/>
      <c r="BN97" s="298"/>
    </row>
    <row r="98" spans="61:66" ht="14" x14ac:dyDescent="0.2">
      <c r="BI98" s="298"/>
      <c r="BJ98" s="298"/>
      <c r="BK98" s="298"/>
      <c r="BL98" s="298"/>
      <c r="BM98" s="298"/>
      <c r="BN98" s="298"/>
    </row>
    <row r="99" spans="61:66" ht="14" x14ac:dyDescent="0.2">
      <c r="BI99" s="298"/>
      <c r="BJ99" s="298"/>
      <c r="BK99" s="298"/>
      <c r="BL99" s="298"/>
      <c r="BM99" s="298"/>
      <c r="BN99" s="298"/>
    </row>
    <row r="100" spans="61:66" ht="14" x14ac:dyDescent="0.2">
      <c r="BI100" s="312"/>
      <c r="BJ100" s="312"/>
      <c r="BK100" s="312"/>
      <c r="BL100" s="364"/>
      <c r="BM100" s="364"/>
      <c r="BN100" s="312"/>
    </row>
    <row r="101" spans="61:66" ht="314" x14ac:dyDescent="0.2">
      <c r="BI101" s="312"/>
      <c r="BJ101" s="312"/>
      <c r="BK101" s="312"/>
      <c r="BL101" s="345" t="s">
        <v>774</v>
      </c>
      <c r="BM101" s="345" t="s">
        <v>775</v>
      </c>
      <c r="BN101" s="312"/>
    </row>
    <row r="102" spans="61:66" ht="14" x14ac:dyDescent="0.2">
      <c r="BI102" s="312"/>
      <c r="BJ102" s="312"/>
      <c r="BK102" s="312"/>
      <c r="BL102" s="345"/>
      <c r="BM102" s="345"/>
      <c r="BN102" s="312"/>
    </row>
    <row r="103" spans="61:66" ht="14" x14ac:dyDescent="0.2">
      <c r="BI103" s="312"/>
      <c r="BJ103" s="312"/>
      <c r="BK103" s="312"/>
      <c r="BL103" s="345"/>
      <c r="BM103" s="345"/>
      <c r="BN103" s="312"/>
    </row>
    <row r="104" spans="61:66" ht="14" x14ac:dyDescent="0.2">
      <c r="BI104" s="312"/>
      <c r="BJ104" s="312"/>
      <c r="BK104" s="312"/>
      <c r="BL104" s="345"/>
      <c r="BM104" s="345"/>
      <c r="BN104" s="312"/>
    </row>
    <row r="105" spans="61:66" ht="14" x14ac:dyDescent="0.2">
      <c r="BI105" s="312"/>
      <c r="BJ105" s="312"/>
      <c r="BK105" s="312"/>
      <c r="BL105" s="345"/>
      <c r="BM105" s="345"/>
      <c r="BN105" s="312"/>
    </row>
    <row r="106" spans="61:66" ht="14" x14ac:dyDescent="0.2">
      <c r="BI106" s="312"/>
      <c r="BJ106" s="312"/>
      <c r="BK106" s="312"/>
      <c r="BL106" s="345"/>
      <c r="BM106" s="345"/>
      <c r="BN106" s="312"/>
    </row>
    <row r="107" spans="61:66" ht="14" x14ac:dyDescent="0.2">
      <c r="BI107" s="312"/>
      <c r="BJ107" s="312"/>
      <c r="BK107" s="312"/>
      <c r="BL107" s="345"/>
      <c r="BM107" s="345"/>
      <c r="BN107" s="312"/>
    </row>
    <row r="108" spans="61:66" ht="14" x14ac:dyDescent="0.2">
      <c r="BI108" s="312"/>
      <c r="BJ108" s="312"/>
      <c r="BK108" s="312"/>
      <c r="BL108" s="345"/>
      <c r="BM108" s="345"/>
      <c r="BN108" s="312"/>
    </row>
    <row r="109" spans="61:66" ht="14" x14ac:dyDescent="0.2">
      <c r="BI109" s="312"/>
      <c r="BJ109" s="312"/>
      <c r="BK109" s="312"/>
      <c r="BL109" s="345"/>
      <c r="BM109" s="345"/>
      <c r="BN109" s="312"/>
    </row>
    <row r="110" spans="61:66" ht="14" x14ac:dyDescent="0.2">
      <c r="BI110" s="312"/>
      <c r="BJ110" s="312"/>
      <c r="BK110" s="312"/>
      <c r="BL110" s="345"/>
      <c r="BM110" s="345"/>
      <c r="BN110" s="312"/>
    </row>
    <row r="111" spans="61:66" ht="14" x14ac:dyDescent="0.2">
      <c r="BI111" s="312"/>
      <c r="BJ111" s="312"/>
      <c r="BK111" s="312"/>
      <c r="BL111" s="345"/>
      <c r="BM111" s="345"/>
      <c r="BN111" s="312"/>
    </row>
    <row r="112" spans="61:66" ht="14" x14ac:dyDescent="0.2">
      <c r="BI112" s="312"/>
      <c r="BJ112" s="312"/>
      <c r="BK112" s="312"/>
      <c r="BL112" s="345"/>
      <c r="BM112" s="345"/>
      <c r="BN112" s="312"/>
    </row>
    <row r="113" spans="61:66" ht="14" x14ac:dyDescent="0.2">
      <c r="BI113" s="312"/>
      <c r="BJ113" s="312"/>
      <c r="BK113" s="312"/>
      <c r="BL113" s="345"/>
      <c r="BM113" s="345"/>
      <c r="BN113" s="312"/>
    </row>
    <row r="114" spans="61:66" ht="14" x14ac:dyDescent="0.2">
      <c r="BI114" s="312"/>
      <c r="BJ114" s="312"/>
      <c r="BK114" s="312"/>
      <c r="BL114" s="345"/>
      <c r="BM114" s="345"/>
      <c r="BN114" s="312"/>
    </row>
    <row r="115" spans="61:66" ht="14" x14ac:dyDescent="0.2">
      <c r="BI115" s="312"/>
      <c r="BJ115" s="312"/>
      <c r="BK115" s="312"/>
      <c r="BL115" s="345"/>
      <c r="BM115" s="345"/>
      <c r="BN115" s="312"/>
    </row>
    <row r="116" spans="61:66" ht="14" x14ac:dyDescent="0.2">
      <c r="BI116" s="312"/>
      <c r="BJ116" s="312"/>
      <c r="BK116" s="312"/>
      <c r="BL116" s="345"/>
      <c r="BM116" s="345"/>
      <c r="BN116" s="312"/>
    </row>
  </sheetData>
  <mergeCells count="86">
    <mergeCell ref="AZ27:AZ34"/>
    <mergeCell ref="AG28:AG35"/>
    <mergeCell ref="AH28:AH35"/>
    <mergeCell ref="BX8:BX9"/>
    <mergeCell ref="BX20:BX21"/>
    <mergeCell ref="BM20:BM21"/>
    <mergeCell ref="BM8:BM9"/>
    <mergeCell ref="AY16:AY23"/>
    <mergeCell ref="AZ16:AZ23"/>
    <mergeCell ref="BV6:BV21"/>
    <mergeCell ref="AG7:AG14"/>
    <mergeCell ref="AH7:AH14"/>
    <mergeCell ref="AG17:AG24"/>
    <mergeCell ref="AH17:AH24"/>
    <mergeCell ref="BF8:BF9"/>
    <mergeCell ref="AZ6:AZ13"/>
    <mergeCell ref="BX27:BX50"/>
    <mergeCell ref="W75:W82"/>
    <mergeCell ref="X75:X82"/>
    <mergeCell ref="N21:N28"/>
    <mergeCell ref="BF22:BF24"/>
    <mergeCell ref="BF25:BF27"/>
    <mergeCell ref="AX36:AX38"/>
    <mergeCell ref="BF38:BF40"/>
    <mergeCell ref="BV26:BV41"/>
    <mergeCell ref="BM27:BM50"/>
    <mergeCell ref="N43:N50"/>
    <mergeCell ref="AF43:AF50"/>
    <mergeCell ref="BF45:BF50"/>
    <mergeCell ref="AF28:AF29"/>
    <mergeCell ref="BF30:BF32"/>
    <mergeCell ref="AY27:AY34"/>
    <mergeCell ref="AX8:AX9"/>
    <mergeCell ref="W6:W21"/>
    <mergeCell ref="X6:X21"/>
    <mergeCell ref="Y6:Y21"/>
    <mergeCell ref="K75:K90"/>
    <mergeCell ref="L75:L90"/>
    <mergeCell ref="X64:X71"/>
    <mergeCell ref="X54:X61"/>
    <mergeCell ref="AF8:AF9"/>
    <mergeCell ref="W64:W71"/>
    <mergeCell ref="W26:W41"/>
    <mergeCell ref="AY6:AY13"/>
    <mergeCell ref="M6:M17"/>
    <mergeCell ref="F23:F30"/>
    <mergeCell ref="G23:G30"/>
    <mergeCell ref="W54:W61"/>
    <mergeCell ref="X26:X41"/>
    <mergeCell ref="Y26:Y41"/>
    <mergeCell ref="AF36:AF38"/>
    <mergeCell ref="N36:N38"/>
    <mergeCell ref="AF16:AF18"/>
    <mergeCell ref="AX16:AX18"/>
    <mergeCell ref="AX43:AX50"/>
    <mergeCell ref="N6:N17"/>
    <mergeCell ref="O6:O17"/>
    <mergeCell ref="O21:O28"/>
    <mergeCell ref="AX28:AX29"/>
    <mergeCell ref="E8:E19"/>
    <mergeCell ref="F8:F19"/>
    <mergeCell ref="G8:G19"/>
    <mergeCell ref="M21:M28"/>
    <mergeCell ref="E23:E30"/>
    <mergeCell ref="J9:J16"/>
    <mergeCell ref="K9:K16"/>
    <mergeCell ref="L9:L16"/>
    <mergeCell ref="J20:J31"/>
    <mergeCell ref="K20:K31"/>
    <mergeCell ref="L20:L31"/>
    <mergeCell ref="B22:B33"/>
    <mergeCell ref="C22:C33"/>
    <mergeCell ref="D22:D33"/>
    <mergeCell ref="A1:CI1"/>
    <mergeCell ref="B3:F3"/>
    <mergeCell ref="H3:M3"/>
    <mergeCell ref="O3:AE3"/>
    <mergeCell ref="AG3:AM3"/>
    <mergeCell ref="AN3:AW3"/>
    <mergeCell ref="AY3:BE3"/>
    <mergeCell ref="BG3:BL3"/>
    <mergeCell ref="BN3:BT3"/>
    <mergeCell ref="BY3:CD3"/>
    <mergeCell ref="B12:B19"/>
    <mergeCell ref="C12:C19"/>
    <mergeCell ref="D12:D19"/>
  </mergeCells>
  <pageMargins left="0.7" right="0.7" top="0.75" bottom="0.75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54281-CCA7-DB4C-9AD3-E78EF1741B31}">
  <sheetPr>
    <tabColor theme="4"/>
  </sheetPr>
  <dimension ref="A1:BV99"/>
  <sheetViews>
    <sheetView topLeftCell="M1" zoomScale="152" zoomScaleNormal="152" workbookViewId="0">
      <pane xSplit="1" ySplit="3" topLeftCell="N17" activePane="bottomRight" state="frozen"/>
      <selection pane="topRight" activeCell="N1" sqref="N1"/>
      <selection pane="bottomLeft" activeCell="M4" sqref="M4"/>
      <selection pane="bottomRight" activeCell="S21" sqref="S21:S28"/>
    </sheetView>
  </sheetViews>
  <sheetFormatPr baseColWidth="10" defaultColWidth="6.83203125" defaultRowHeight="13" customHeight="1" x14ac:dyDescent="0.2"/>
  <cols>
    <col min="1" max="2" width="11.1640625" style="162" hidden="1" customWidth="1"/>
    <col min="3" max="3" width="28.83203125" style="162" hidden="1" customWidth="1"/>
    <col min="4" max="4" width="11.5" style="162" hidden="1" customWidth="1"/>
    <col min="5" max="5" width="11.33203125" style="162" hidden="1" customWidth="1"/>
    <col min="6" max="6" width="14.5" style="162" hidden="1" customWidth="1"/>
    <col min="7" max="7" width="8.5" style="162" hidden="1" customWidth="1"/>
    <col min="8" max="8" width="14.5" style="162" hidden="1" customWidth="1"/>
    <col min="9" max="9" width="12.1640625" style="162" hidden="1" customWidth="1"/>
    <col min="10" max="11" width="14.5" style="162" hidden="1" customWidth="1"/>
    <col min="12" max="12" width="6.5" style="191" hidden="1" customWidth="1"/>
    <col min="13" max="13" width="12.33203125" style="300" customWidth="1"/>
    <col min="14" max="19" width="14" style="162" customWidth="1"/>
    <col min="20" max="20" width="19.5" style="162" customWidth="1"/>
    <col min="21" max="25" width="2.5" style="162" customWidth="1"/>
    <col min="26" max="26" width="9.1640625" style="162" customWidth="1"/>
    <col min="27" max="30" width="19.5" style="162" customWidth="1"/>
    <col min="31" max="31" width="18.6640625" style="162" customWidth="1"/>
    <col min="32" max="32" width="20.33203125" style="162" customWidth="1"/>
    <col min="33" max="33" width="20.83203125" style="162" customWidth="1"/>
    <col min="34" max="38" width="3.33203125" style="162" customWidth="1"/>
    <col min="39" max="39" width="19.5" style="162" customWidth="1"/>
    <col min="40" max="42" width="14" style="162" customWidth="1"/>
    <col min="43" max="45" width="5.5" style="162" customWidth="1"/>
    <col min="46" max="46" width="19.5" style="162" customWidth="1"/>
    <col min="47" max="48" width="2.5" style="162" customWidth="1"/>
    <col min="49" max="49" width="2.5" style="178" customWidth="1"/>
    <col min="50" max="53" width="2.5" style="162" customWidth="1"/>
    <col min="54" max="54" width="19.5" style="162" customWidth="1"/>
    <col min="55" max="61" width="14" style="162" customWidth="1"/>
    <col min="62" max="76" width="19.5" style="162" customWidth="1"/>
    <col min="77" max="16384" width="6.83203125" style="162"/>
  </cols>
  <sheetData>
    <row r="1" spans="1:74" ht="20.5" customHeight="1" x14ac:dyDescent="0.25">
      <c r="A1" s="1122" t="s">
        <v>776</v>
      </c>
      <c r="B1" s="1122"/>
      <c r="C1" s="1122"/>
      <c r="D1" s="1122"/>
      <c r="E1" s="1122"/>
      <c r="F1" s="1122"/>
      <c r="G1" s="1122"/>
      <c r="H1" s="1122"/>
      <c r="I1" s="1122"/>
      <c r="J1" s="1122"/>
      <c r="K1" s="1123"/>
      <c r="M1" s="955" t="s">
        <v>777</v>
      </c>
      <c r="N1" s="955"/>
      <c r="O1" s="955"/>
      <c r="P1" s="955"/>
      <c r="Q1" s="955"/>
      <c r="R1" s="955"/>
      <c r="S1" s="955"/>
      <c r="T1" s="955"/>
      <c r="U1" s="955"/>
      <c r="V1" s="955"/>
      <c r="W1" s="955"/>
      <c r="X1" s="955"/>
      <c r="Y1" s="955"/>
      <c r="Z1" s="955"/>
      <c r="AA1" s="955"/>
      <c r="AB1" s="955"/>
      <c r="AC1" s="955"/>
      <c r="AD1" s="955"/>
      <c r="AE1" s="955"/>
      <c r="AF1" s="955"/>
      <c r="AG1" s="955"/>
      <c r="AH1" s="955"/>
      <c r="AI1" s="955"/>
      <c r="AJ1" s="955"/>
      <c r="AK1" s="955"/>
      <c r="AL1" s="955"/>
      <c r="AM1" s="955"/>
      <c r="AN1" s="955"/>
      <c r="AO1" s="955"/>
      <c r="AP1" s="955"/>
      <c r="AQ1" s="955"/>
      <c r="AR1" s="955"/>
      <c r="AS1" s="955"/>
      <c r="AT1" s="955"/>
      <c r="AU1" s="955"/>
      <c r="AV1" s="955"/>
      <c r="AW1" s="955"/>
      <c r="AX1" s="955"/>
      <c r="AY1" s="955"/>
      <c r="AZ1" s="955"/>
      <c r="BA1" s="955"/>
      <c r="BB1" s="955"/>
      <c r="BC1" s="955"/>
      <c r="BD1" s="955"/>
      <c r="BE1" s="955"/>
      <c r="BF1" s="955"/>
      <c r="BG1" s="955"/>
      <c r="BH1" s="955"/>
      <c r="BI1" s="955"/>
      <c r="BJ1" s="955"/>
      <c r="BK1" s="955"/>
      <c r="BL1" s="955"/>
      <c r="BM1" s="955"/>
      <c r="BN1" s="955"/>
      <c r="BO1" s="955"/>
      <c r="BP1" s="955"/>
      <c r="BQ1" s="955"/>
      <c r="BR1" s="955"/>
      <c r="BS1" s="955"/>
      <c r="BT1" s="955"/>
      <c r="BU1" s="955"/>
    </row>
    <row r="2" spans="1:74" s="271" customFormat="1" ht="54" customHeight="1" x14ac:dyDescent="0.25">
      <c r="A2" s="662" t="s">
        <v>778</v>
      </c>
      <c r="B2" s="662" t="s">
        <v>779</v>
      </c>
      <c r="C2" s="662" t="s">
        <v>780</v>
      </c>
      <c r="D2" s="662" t="s">
        <v>781</v>
      </c>
      <c r="E2" s="662" t="s">
        <v>782</v>
      </c>
      <c r="F2" s="662" t="s">
        <v>783</v>
      </c>
      <c r="G2" s="662" t="s">
        <v>784</v>
      </c>
      <c r="H2" s="662" t="s">
        <v>785</v>
      </c>
      <c r="I2" s="662" t="s">
        <v>786</v>
      </c>
      <c r="J2" s="662" t="s">
        <v>787</v>
      </c>
      <c r="K2" s="662" t="s">
        <v>788</v>
      </c>
      <c r="L2" s="272"/>
      <c r="N2" s="663" t="s">
        <v>674</v>
      </c>
      <c r="O2" s="663" t="s">
        <v>675</v>
      </c>
      <c r="P2" s="663">
        <v>207</v>
      </c>
      <c r="Q2" s="663" t="s">
        <v>674</v>
      </c>
      <c r="R2" s="663" t="s">
        <v>675</v>
      </c>
      <c r="S2" s="663">
        <v>207</v>
      </c>
      <c r="T2" s="663"/>
      <c r="U2" s="663" t="s">
        <v>674</v>
      </c>
      <c r="V2" s="663" t="s">
        <v>675</v>
      </c>
      <c r="W2" s="663">
        <v>207</v>
      </c>
      <c r="X2" s="663" t="s">
        <v>674</v>
      </c>
      <c r="Y2" s="663" t="s">
        <v>675</v>
      </c>
      <c r="Z2" s="663">
        <v>207</v>
      </c>
      <c r="AA2" s="663"/>
      <c r="AB2" s="663" t="s">
        <v>674</v>
      </c>
      <c r="AC2" s="663" t="s">
        <v>675</v>
      </c>
      <c r="AD2" s="663"/>
      <c r="AE2" s="663">
        <v>204</v>
      </c>
      <c r="AF2" s="663" t="s">
        <v>674</v>
      </c>
      <c r="AG2" s="663" t="s">
        <v>675</v>
      </c>
      <c r="AH2" s="663" t="s">
        <v>789</v>
      </c>
      <c r="AI2" s="663">
        <v>127</v>
      </c>
      <c r="AJ2" s="663" t="s">
        <v>627</v>
      </c>
      <c r="AK2" s="663">
        <v>102</v>
      </c>
      <c r="AL2" s="663">
        <v>104</v>
      </c>
      <c r="AM2" s="663"/>
      <c r="AN2" s="663">
        <v>204</v>
      </c>
      <c r="AO2" s="663">
        <v>202</v>
      </c>
      <c r="AP2" s="663" t="s">
        <v>675</v>
      </c>
      <c r="AQ2" s="663" t="s">
        <v>674</v>
      </c>
      <c r="AR2" s="663" t="s">
        <v>675</v>
      </c>
      <c r="AS2" s="663">
        <v>207</v>
      </c>
      <c r="AT2" s="663"/>
      <c r="AU2" s="663" t="s">
        <v>674</v>
      </c>
      <c r="AV2" s="664" t="s">
        <v>675</v>
      </c>
      <c r="AW2" s="665">
        <v>207</v>
      </c>
      <c r="AX2" s="663" t="s">
        <v>727</v>
      </c>
      <c r="AY2" s="663" t="s">
        <v>728</v>
      </c>
      <c r="AZ2" s="663" t="s">
        <v>790</v>
      </c>
      <c r="BA2" s="663" t="s">
        <v>791</v>
      </c>
      <c r="BB2" s="663"/>
      <c r="BC2" s="663" t="s">
        <v>674</v>
      </c>
      <c r="BD2" s="664" t="s">
        <v>675</v>
      </c>
      <c r="BE2" s="663">
        <v>207</v>
      </c>
      <c r="BF2" s="663" t="s">
        <v>727</v>
      </c>
      <c r="BG2" s="663" t="s">
        <v>728</v>
      </c>
      <c r="BH2" s="663" t="s">
        <v>790</v>
      </c>
      <c r="BI2" s="663" t="s">
        <v>791</v>
      </c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</row>
    <row r="3" spans="1:74" s="271" customFormat="1" ht="35.25" customHeight="1" x14ac:dyDescent="0.25">
      <c r="A3" s="266" t="s">
        <v>792</v>
      </c>
      <c r="B3" s="267">
        <v>1</v>
      </c>
      <c r="C3" s="268" t="s">
        <v>793</v>
      </c>
      <c r="D3" s="269">
        <v>1.5</v>
      </c>
      <c r="E3" s="269"/>
      <c r="F3" s="267">
        <v>50</v>
      </c>
      <c r="G3" s="266">
        <v>6</v>
      </c>
      <c r="H3" s="270" t="s">
        <v>794</v>
      </c>
      <c r="I3" s="271" t="s">
        <v>795</v>
      </c>
      <c r="J3" s="271" t="s">
        <v>796</v>
      </c>
      <c r="K3" s="271" t="s">
        <v>797</v>
      </c>
      <c r="L3" s="272"/>
      <c r="M3" s="300"/>
      <c r="N3" s="1009" t="s">
        <v>798</v>
      </c>
      <c r="O3" s="1010"/>
      <c r="P3" s="1010"/>
      <c r="Q3" s="1010"/>
      <c r="R3" s="1010"/>
      <c r="S3" s="1010"/>
      <c r="T3" s="273" t="s">
        <v>799</v>
      </c>
      <c r="U3" s="1009" t="s">
        <v>800</v>
      </c>
      <c r="V3" s="1010"/>
      <c r="W3" s="1010"/>
      <c r="X3" s="1010"/>
      <c r="Y3" s="1010"/>
      <c r="Z3" s="1010"/>
      <c r="AA3" s="273" t="s">
        <v>801</v>
      </c>
      <c r="AB3" s="1018" t="s">
        <v>802</v>
      </c>
      <c r="AC3" s="1021"/>
      <c r="AD3" s="904" t="s">
        <v>803</v>
      </c>
      <c r="AE3" s="1017" t="s">
        <v>804</v>
      </c>
      <c r="AF3" s="1018"/>
      <c r="AG3" s="1018"/>
      <c r="AH3" s="1018"/>
      <c r="AI3" s="896"/>
      <c r="AJ3" s="895"/>
      <c r="AK3" s="895"/>
      <c r="AL3" s="895"/>
      <c r="AM3" s="278" t="s">
        <v>805</v>
      </c>
      <c r="AN3" s="1017" t="s">
        <v>806</v>
      </c>
      <c r="AO3" s="1018"/>
      <c r="AP3" s="1018"/>
      <c r="AQ3" s="1018"/>
      <c r="AR3" s="1018"/>
      <c r="AS3" s="895"/>
      <c r="AT3" s="278" t="s">
        <v>807</v>
      </c>
      <c r="AU3" s="1111" t="s">
        <v>808</v>
      </c>
      <c r="AV3" s="1102"/>
      <c r="AW3" s="1102"/>
      <c r="AX3" s="1102"/>
      <c r="AY3" s="1102"/>
      <c r="AZ3" s="1102"/>
      <c r="BA3" s="1102"/>
      <c r="BB3" s="278" t="s">
        <v>809</v>
      </c>
      <c r="BC3" s="1102" t="s">
        <v>810</v>
      </c>
      <c r="BD3" s="1103"/>
      <c r="BE3" s="1103"/>
      <c r="BF3" s="1103"/>
      <c r="BG3" s="1103"/>
      <c r="BH3" s="1103"/>
      <c r="BI3" s="1103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</row>
    <row r="4" spans="1:74" s="300" customFormat="1" ht="14" customHeight="1" x14ac:dyDescent="0.2">
      <c r="A4" s="245" t="s">
        <v>792</v>
      </c>
      <c r="B4" s="438">
        <v>1</v>
      </c>
      <c r="C4" s="245" t="s">
        <v>811</v>
      </c>
      <c r="D4" s="299"/>
      <c r="E4" s="299"/>
      <c r="F4" s="438">
        <v>50</v>
      </c>
      <c r="G4" s="245"/>
      <c r="H4" s="439" t="s">
        <v>812</v>
      </c>
      <c r="I4" s="300" t="s">
        <v>795</v>
      </c>
      <c r="J4" s="300" t="s">
        <v>813</v>
      </c>
      <c r="K4" s="300" t="s">
        <v>797</v>
      </c>
      <c r="L4" s="440"/>
      <c r="M4" s="297">
        <v>0.3125</v>
      </c>
      <c r="N4" s="317"/>
      <c r="O4" s="312"/>
      <c r="P4" s="312"/>
      <c r="Q4" s="299"/>
      <c r="R4" s="299"/>
      <c r="S4" s="299"/>
      <c r="T4" s="900" t="s">
        <v>704</v>
      </c>
      <c r="U4" s="293"/>
      <c r="V4" s="406"/>
      <c r="W4" s="406"/>
      <c r="X4" s="671"/>
      <c r="Y4" s="671"/>
      <c r="Z4" s="659"/>
      <c r="AA4" s="646" t="s">
        <v>814</v>
      </c>
      <c r="AB4" s="694"/>
      <c r="AC4" s="659"/>
      <c r="AD4" s="645"/>
      <c r="AE4" s="646" t="s">
        <v>815</v>
      </c>
      <c r="AF4" s="454"/>
      <c r="AG4" s="642"/>
      <c r="AH4" s="642"/>
      <c r="AI4" s="643"/>
      <c r="AJ4" s="586"/>
      <c r="AK4" s="296"/>
      <c r="AL4" s="296"/>
      <c r="AM4" s="383"/>
      <c r="AN4" s="646" t="s">
        <v>816</v>
      </c>
      <c r="AO4" s="454"/>
      <c r="AP4" s="642"/>
      <c r="AQ4" s="671"/>
      <c r="AR4" s="671"/>
      <c r="AS4" s="659"/>
      <c r="AT4" s="902"/>
      <c r="AU4" s="293"/>
      <c r="AV4" s="406"/>
      <c r="AW4" s="441"/>
      <c r="AX4" s="406"/>
      <c r="AY4" s="406"/>
      <c r="AZ4" s="406"/>
      <c r="BA4" s="404"/>
      <c r="BB4" s="668"/>
      <c r="BC4" s="293"/>
      <c r="BD4" s="403"/>
      <c r="BE4" s="403"/>
      <c r="BF4" s="403"/>
      <c r="BG4" s="403"/>
      <c r="BH4" s="406"/>
      <c r="BI4" s="404"/>
      <c r="BK4" s="292"/>
      <c r="BL4" s="292"/>
      <c r="BM4" s="292"/>
      <c r="BN4" s="292"/>
      <c r="BO4" s="292"/>
      <c r="BP4" s="292"/>
      <c r="BQ4" s="292"/>
      <c r="BR4" s="292"/>
      <c r="BS4" s="292"/>
      <c r="BT4" s="292"/>
      <c r="BU4" s="292"/>
      <c r="BV4" s="292"/>
    </row>
    <row r="5" spans="1:74" s="300" customFormat="1" ht="14" customHeight="1" x14ac:dyDescent="0.2">
      <c r="A5" s="245" t="s">
        <v>792</v>
      </c>
      <c r="B5" s="438">
        <v>1</v>
      </c>
      <c r="C5" s="245" t="s">
        <v>817</v>
      </c>
      <c r="D5" s="299">
        <v>1</v>
      </c>
      <c r="E5" s="299"/>
      <c r="F5" s="438">
        <v>50</v>
      </c>
      <c r="G5" s="245">
        <v>6</v>
      </c>
      <c r="H5" s="439" t="s">
        <v>818</v>
      </c>
      <c r="I5" s="300" t="s">
        <v>795</v>
      </c>
      <c r="J5" s="300" t="s">
        <v>796</v>
      </c>
      <c r="K5" s="300" t="s">
        <v>797</v>
      </c>
      <c r="L5" s="440"/>
      <c r="M5" s="323">
        <v>0.32291666666666669</v>
      </c>
      <c r="Q5" s="746">
        <v>0.3125</v>
      </c>
      <c r="R5" s="746">
        <v>0.31944444444444448</v>
      </c>
      <c r="S5" s="746">
        <v>0.3263888888888889</v>
      </c>
      <c r="T5" s="900"/>
      <c r="U5" s="294"/>
      <c r="V5" s="299"/>
      <c r="W5" s="299"/>
      <c r="X5" s="902"/>
      <c r="Y5" s="902"/>
      <c r="Z5" s="587"/>
      <c r="AA5" s="357"/>
      <c r="AB5" s="437">
        <v>0.32291666666666669</v>
      </c>
      <c r="AC5" s="436">
        <v>0.3263888888888889</v>
      </c>
      <c r="AD5" s="365"/>
      <c r="AE5" s="661">
        <v>0.31944444444444448</v>
      </c>
      <c r="AF5" s="660">
        <v>0.3263888888888889</v>
      </c>
      <c r="AG5" s="299"/>
      <c r="AH5" s="586"/>
      <c r="AI5" s="644"/>
      <c r="AJ5" s="586"/>
      <c r="AK5" s="298"/>
      <c r="AL5" s="296"/>
      <c r="AM5" s="383"/>
      <c r="AN5" s="357"/>
      <c r="AO5" s="299"/>
      <c r="AP5" s="299"/>
      <c r="AQ5" s="902"/>
      <c r="AR5" s="902"/>
      <c r="AS5" s="587"/>
      <c r="AT5" s="902"/>
      <c r="AU5" s="667"/>
      <c r="AV5" s="666"/>
      <c r="AW5" s="666"/>
      <c r="AX5" s="666"/>
      <c r="AY5" s="666"/>
      <c r="AZ5" s="666"/>
      <c r="BA5" s="393"/>
      <c r="BB5" s="668"/>
      <c r="BC5" s="295"/>
      <c r="BD5" s="296"/>
      <c r="BE5" s="296"/>
      <c r="BF5" s="296"/>
      <c r="BG5" s="296"/>
      <c r="BH5" s="296"/>
      <c r="BI5" s="328"/>
      <c r="BJ5" s="292"/>
      <c r="BK5" s="292"/>
      <c r="BL5" s="292"/>
      <c r="BM5" s="292"/>
      <c r="BN5" s="292"/>
      <c r="BO5" s="292"/>
      <c r="BP5" s="292"/>
      <c r="BQ5" s="292"/>
      <c r="BR5" s="292"/>
      <c r="BS5" s="292"/>
      <c r="BT5" s="292"/>
      <c r="BU5" s="292"/>
      <c r="BV5" s="292"/>
    </row>
    <row r="6" spans="1:74" s="300" customFormat="1" ht="14" customHeight="1" x14ac:dyDescent="0.2">
      <c r="A6" s="245" t="s">
        <v>792</v>
      </c>
      <c r="B6" s="438">
        <v>2</v>
      </c>
      <c r="C6" s="245" t="s">
        <v>819</v>
      </c>
      <c r="D6" s="299"/>
      <c r="E6" s="299"/>
      <c r="F6" s="438">
        <v>50</v>
      </c>
      <c r="G6" s="245"/>
      <c r="H6" s="439" t="s">
        <v>794</v>
      </c>
      <c r="I6" s="300" t="s">
        <v>795</v>
      </c>
      <c r="J6" s="300" t="s">
        <v>796</v>
      </c>
      <c r="K6" s="300" t="s">
        <v>797</v>
      </c>
      <c r="L6" s="440"/>
      <c r="M6" s="323">
        <v>0.33333333333333331</v>
      </c>
      <c r="N6" s="294"/>
      <c r="Q6" s="1127" t="s">
        <v>651</v>
      </c>
      <c r="R6" s="1127" t="s">
        <v>698</v>
      </c>
      <c r="S6" s="1127" t="s">
        <v>820</v>
      </c>
      <c r="T6" s="900"/>
      <c r="U6" s="294"/>
      <c r="V6" s="299"/>
      <c r="W6" s="299"/>
      <c r="X6" s="902"/>
      <c r="Y6" s="902"/>
      <c r="Z6" s="587"/>
      <c r="AA6" s="588"/>
      <c r="AB6" s="1119" t="s">
        <v>821</v>
      </c>
      <c r="AC6" s="1119" t="s">
        <v>822</v>
      </c>
      <c r="AD6" s="370"/>
      <c r="AE6" s="735"/>
      <c r="AF6" s="737"/>
      <c r="AG6" s="299"/>
      <c r="AH6" s="586"/>
      <c r="AI6" s="644"/>
      <c r="AJ6" s="586"/>
      <c r="AK6" s="312"/>
      <c r="AM6" s="386"/>
      <c r="AN6" s="732"/>
      <c r="AO6" s="732"/>
      <c r="AP6" s="299"/>
      <c r="AQ6" s="902"/>
      <c r="AR6" s="902"/>
      <c r="AS6" s="587"/>
      <c r="AT6" s="902"/>
      <c r="AU6" s="667"/>
      <c r="AV6" s="666"/>
      <c r="AW6" s="666"/>
      <c r="AX6" s="666"/>
      <c r="AY6" s="666"/>
      <c r="AZ6" s="666"/>
      <c r="BA6" s="393"/>
      <c r="BB6" s="669"/>
      <c r="BC6" s="295"/>
      <c r="BD6" s="296"/>
      <c r="BE6" s="296"/>
      <c r="BF6" s="296"/>
      <c r="BG6" s="296"/>
      <c r="BH6" s="296"/>
      <c r="BI6" s="328"/>
      <c r="BJ6" s="292"/>
      <c r="BK6" s="292"/>
      <c r="BL6" s="292"/>
      <c r="BM6" s="292"/>
      <c r="BN6" s="292"/>
      <c r="BO6" s="292"/>
      <c r="BP6" s="292"/>
      <c r="BQ6" s="292"/>
      <c r="BR6" s="292"/>
      <c r="BS6" s="292"/>
      <c r="BT6" s="292"/>
      <c r="BU6" s="292"/>
      <c r="BV6" s="292"/>
    </row>
    <row r="7" spans="1:74" s="300" customFormat="1" ht="24" customHeight="1" x14ac:dyDescent="0.2">
      <c r="A7" s="245" t="s">
        <v>792</v>
      </c>
      <c r="B7" s="438">
        <v>2</v>
      </c>
      <c r="C7" s="245" t="s">
        <v>823</v>
      </c>
      <c r="D7" s="299">
        <v>1.5</v>
      </c>
      <c r="E7" s="299"/>
      <c r="F7" s="438">
        <v>50</v>
      </c>
      <c r="G7" s="245">
        <v>6</v>
      </c>
      <c r="H7" s="300" t="s">
        <v>824</v>
      </c>
      <c r="I7" s="300" t="s">
        <v>795</v>
      </c>
      <c r="J7" s="300" t="s">
        <v>796</v>
      </c>
      <c r="K7" s="300" t="s">
        <v>797</v>
      </c>
      <c r="L7" s="440"/>
      <c r="M7" s="323">
        <v>0.34375</v>
      </c>
      <c r="N7" s="294"/>
      <c r="Q7" s="1128"/>
      <c r="R7" s="1128"/>
      <c r="S7" s="1128"/>
      <c r="T7" s="900"/>
      <c r="U7" s="294"/>
      <c r="V7" s="299"/>
      <c r="W7" s="299"/>
      <c r="X7" s="902"/>
      <c r="Y7" s="902"/>
      <c r="Z7" s="587"/>
      <c r="AA7" s="588"/>
      <c r="AB7" s="1120"/>
      <c r="AC7" s="1120"/>
      <c r="AD7" s="370"/>
      <c r="AE7" s="1118" t="s">
        <v>825</v>
      </c>
      <c r="AF7" s="1110" t="s">
        <v>826</v>
      </c>
      <c r="AG7" s="299"/>
      <c r="AH7" s="586"/>
      <c r="AI7" s="644"/>
      <c r="AJ7" s="586"/>
      <c r="AK7" s="368"/>
      <c r="AL7" s="369"/>
      <c r="AM7" s="386"/>
      <c r="AN7" s="1108" t="s">
        <v>827</v>
      </c>
      <c r="AO7" s="1108" t="s">
        <v>828</v>
      </c>
      <c r="AP7" s="299"/>
      <c r="AQ7" s="902"/>
      <c r="AR7" s="902"/>
      <c r="AS7" s="587"/>
      <c r="AT7" s="902"/>
      <c r="AU7" s="667"/>
      <c r="AV7" s="666"/>
      <c r="AW7" s="666"/>
      <c r="AX7" s="666"/>
      <c r="AY7" s="666"/>
      <c r="AZ7" s="666"/>
      <c r="BA7" s="393"/>
      <c r="BB7" s="669"/>
      <c r="BC7" s="295"/>
      <c r="BD7" s="296"/>
      <c r="BE7" s="296"/>
      <c r="BF7" s="296"/>
      <c r="BG7" s="296"/>
      <c r="BH7" s="296"/>
      <c r="BI7" s="328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</row>
    <row r="8" spans="1:74" s="300" customFormat="1" ht="14" customHeight="1" x14ac:dyDescent="0.2">
      <c r="A8" s="245" t="s">
        <v>792</v>
      </c>
      <c r="B8" s="438">
        <v>2</v>
      </c>
      <c r="C8" s="245" t="s">
        <v>829</v>
      </c>
      <c r="D8" s="299">
        <v>1.5</v>
      </c>
      <c r="E8" s="299"/>
      <c r="F8" s="438">
        <v>50</v>
      </c>
      <c r="G8" s="245">
        <v>6</v>
      </c>
      <c r="H8" s="439" t="s">
        <v>794</v>
      </c>
      <c r="I8" s="300" t="s">
        <v>795</v>
      </c>
      <c r="J8" s="300" t="s">
        <v>796</v>
      </c>
      <c r="K8" s="300" t="s">
        <v>797</v>
      </c>
      <c r="L8" s="440"/>
      <c r="M8" s="323">
        <v>0.35416666666666669</v>
      </c>
      <c r="N8" s="744">
        <v>0.34375</v>
      </c>
      <c r="O8" s="745">
        <v>0.35069444444444442</v>
      </c>
      <c r="P8" s="745">
        <v>0.3576388888888889</v>
      </c>
      <c r="Q8" s="1128"/>
      <c r="R8" s="1128"/>
      <c r="S8" s="1128"/>
      <c r="T8" s="900"/>
      <c r="U8" s="294"/>
      <c r="V8" s="299"/>
      <c r="W8" s="299"/>
      <c r="X8" s="902"/>
      <c r="Y8" s="902"/>
      <c r="Z8" s="587"/>
      <c r="AA8" s="588"/>
      <c r="AB8" s="1120"/>
      <c r="AC8" s="1120"/>
      <c r="AD8" s="1109" t="s">
        <v>704</v>
      </c>
      <c r="AE8" s="1118"/>
      <c r="AF8" s="1110"/>
      <c r="AG8" s="299"/>
      <c r="AH8" s="586"/>
      <c r="AI8" s="644"/>
      <c r="AJ8" s="586"/>
      <c r="AK8" s="368"/>
      <c r="AL8" s="369"/>
      <c r="AM8" s="386"/>
      <c r="AN8" s="1108"/>
      <c r="AO8" s="1108"/>
      <c r="AP8" s="299"/>
      <c r="AQ8" s="902"/>
      <c r="AR8" s="902"/>
      <c r="AS8" s="587"/>
      <c r="AT8" s="902"/>
      <c r="AU8" s="667"/>
      <c r="AV8" s="666"/>
      <c r="AW8" s="666"/>
      <c r="AX8" s="666"/>
      <c r="AY8" s="666"/>
      <c r="AZ8" s="666"/>
      <c r="BA8" s="393"/>
      <c r="BB8" s="971" t="s">
        <v>704</v>
      </c>
      <c r="BC8" s="295"/>
      <c r="BD8" s="296"/>
      <c r="BE8" s="296"/>
      <c r="BF8" s="296"/>
      <c r="BG8" s="296"/>
      <c r="BH8" s="296"/>
      <c r="BI8" s="328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/>
    </row>
    <row r="9" spans="1:74" s="300" customFormat="1" ht="14" customHeight="1" x14ac:dyDescent="0.2">
      <c r="A9" s="245" t="s">
        <v>792</v>
      </c>
      <c r="B9" s="245">
        <v>2</v>
      </c>
      <c r="C9" s="245" t="s">
        <v>830</v>
      </c>
      <c r="D9" s="245"/>
      <c r="E9" s="245"/>
      <c r="F9" s="245">
        <v>50</v>
      </c>
      <c r="G9" s="245"/>
      <c r="H9" s="313" t="s">
        <v>812</v>
      </c>
      <c r="I9" s="300" t="s">
        <v>795</v>
      </c>
      <c r="J9" s="300" t="s">
        <v>813</v>
      </c>
      <c r="K9" s="300" t="s">
        <v>797</v>
      </c>
      <c r="L9" s="440"/>
      <c r="M9" s="323">
        <v>0.36458333333333331</v>
      </c>
      <c r="N9" s="1124" t="s">
        <v>831</v>
      </c>
      <c r="O9" s="1124" t="s">
        <v>832</v>
      </c>
      <c r="P9" s="1115" t="s">
        <v>833</v>
      </c>
      <c r="Q9" s="1128"/>
      <c r="R9" s="1128"/>
      <c r="S9" s="1128"/>
      <c r="T9" s="900"/>
      <c r="U9" s="294"/>
      <c r="V9" s="299"/>
      <c r="W9" s="299"/>
      <c r="X9" s="902"/>
      <c r="Y9" s="902"/>
      <c r="Z9" s="587"/>
      <c r="AA9" s="588"/>
      <c r="AB9" s="1120"/>
      <c r="AC9" s="1120"/>
      <c r="AD9" s="1109"/>
      <c r="AE9" s="1118"/>
      <c r="AF9" s="1110"/>
      <c r="AG9" s="299"/>
      <c r="AH9" s="586"/>
      <c r="AI9" s="644"/>
      <c r="AJ9" s="586"/>
      <c r="AK9" s="312"/>
      <c r="AL9" s="342"/>
      <c r="AM9" s="386"/>
      <c r="AN9" s="1108"/>
      <c r="AO9" s="1108"/>
      <c r="AP9" s="299"/>
      <c r="AQ9" s="902"/>
      <c r="AR9" s="902"/>
      <c r="AS9" s="587"/>
      <c r="AT9" s="902"/>
      <c r="AU9" s="667"/>
      <c r="AV9" s="666"/>
      <c r="AW9" s="666"/>
      <c r="AX9" s="666"/>
      <c r="AY9" s="666"/>
      <c r="AZ9" s="666"/>
      <c r="BA9" s="393"/>
      <c r="BB9" s="971"/>
      <c r="BC9" s="295"/>
      <c r="BD9" s="296"/>
      <c r="BE9" s="296"/>
      <c r="BF9" s="296"/>
      <c r="BG9" s="296"/>
      <c r="BH9" s="296"/>
      <c r="BI9" s="328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</row>
    <row r="10" spans="1:74" s="300" customFormat="1" ht="67" customHeight="1" x14ac:dyDescent="0.2">
      <c r="A10" s="245" t="s">
        <v>792</v>
      </c>
      <c r="B10" s="438">
        <v>3</v>
      </c>
      <c r="C10" s="245" t="s">
        <v>834</v>
      </c>
      <c r="D10" s="299"/>
      <c r="E10" s="299"/>
      <c r="F10" s="438">
        <v>56</v>
      </c>
      <c r="G10" s="245"/>
      <c r="H10" s="300" t="s">
        <v>835</v>
      </c>
      <c r="I10" s="300" t="s">
        <v>836</v>
      </c>
      <c r="J10" s="300" t="s">
        <v>796</v>
      </c>
      <c r="K10" s="300" t="s">
        <v>837</v>
      </c>
      <c r="L10" s="440"/>
      <c r="M10" s="323">
        <v>0.375</v>
      </c>
      <c r="N10" s="1125"/>
      <c r="O10" s="1125"/>
      <c r="P10" s="1116"/>
      <c r="Q10" s="1128"/>
      <c r="R10" s="1128"/>
      <c r="S10" s="1128"/>
      <c r="T10" s="900"/>
      <c r="U10" s="294"/>
      <c r="V10" s="299"/>
      <c r="W10" s="299"/>
      <c r="X10" s="902"/>
      <c r="Y10" s="902"/>
      <c r="Z10" s="587"/>
      <c r="AA10" s="588"/>
      <c r="AB10" s="1120"/>
      <c r="AC10" s="1120"/>
      <c r="AD10" s="370"/>
      <c r="AE10" s="1118"/>
      <c r="AF10" s="1110"/>
      <c r="AG10" s="299"/>
      <c r="AH10" s="586"/>
      <c r="AI10" s="644"/>
      <c r="AJ10" s="586"/>
      <c r="AK10" s="312"/>
      <c r="AL10" s="342"/>
      <c r="AM10" s="1104" t="s">
        <v>704</v>
      </c>
      <c r="AN10" s="1108"/>
      <c r="AO10" s="1108"/>
      <c r="AP10" s="299"/>
      <c r="AQ10" s="902"/>
      <c r="AR10" s="902"/>
      <c r="AS10" s="587"/>
      <c r="AT10" s="902"/>
      <c r="AU10" s="667"/>
      <c r="AV10" s="666"/>
      <c r="AW10" s="666"/>
      <c r="AX10" s="666"/>
      <c r="AY10" s="666"/>
      <c r="AZ10" s="666"/>
      <c r="BA10" s="393"/>
      <c r="BB10" s="669"/>
      <c r="BC10" s="295"/>
      <c r="BD10" s="296"/>
      <c r="BE10" s="296"/>
      <c r="BF10" s="296"/>
      <c r="BG10" s="296"/>
      <c r="BH10" s="296"/>
      <c r="BI10" s="328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</row>
    <row r="11" spans="1:74" s="300" customFormat="1" ht="15" customHeight="1" x14ac:dyDescent="0.2">
      <c r="A11" s="245" t="s">
        <v>792</v>
      </c>
      <c r="B11" s="438">
        <v>3</v>
      </c>
      <c r="C11" s="245" t="s">
        <v>838</v>
      </c>
      <c r="D11" s="299">
        <v>1.5</v>
      </c>
      <c r="E11" s="299"/>
      <c r="F11" s="438">
        <v>56</v>
      </c>
      <c r="G11" s="245">
        <v>6</v>
      </c>
      <c r="H11" s="300" t="s">
        <v>824</v>
      </c>
      <c r="I11" s="300" t="s">
        <v>795</v>
      </c>
      <c r="J11" s="300" t="s">
        <v>796</v>
      </c>
      <c r="K11" s="300" t="s">
        <v>797</v>
      </c>
      <c r="L11" s="440"/>
      <c r="M11" s="323">
        <v>0.38541666666666669</v>
      </c>
      <c r="N11" s="1125"/>
      <c r="O11" s="1125"/>
      <c r="P11" s="1116"/>
      <c r="Q11" s="1128"/>
      <c r="R11" s="1128"/>
      <c r="S11" s="1128"/>
      <c r="T11" s="900"/>
      <c r="U11" s="294"/>
      <c r="V11" s="299"/>
      <c r="W11" s="299"/>
      <c r="X11" s="902"/>
      <c r="Y11" s="902"/>
      <c r="Z11" s="587"/>
      <c r="AA11" s="588"/>
      <c r="AB11" s="1120"/>
      <c r="AC11" s="1120"/>
      <c r="AD11" s="370"/>
      <c r="AE11" s="1118"/>
      <c r="AF11" s="1110"/>
      <c r="AG11" s="299"/>
      <c r="AH11" s="586"/>
      <c r="AI11" s="644"/>
      <c r="AJ11" s="586"/>
      <c r="AK11" s="312"/>
      <c r="AL11" s="342"/>
      <c r="AM11" s="1104"/>
      <c r="AN11" s="1108"/>
      <c r="AO11" s="1108"/>
      <c r="AP11" s="299"/>
      <c r="AQ11" s="902"/>
      <c r="AR11" s="902"/>
      <c r="AS11" s="587"/>
      <c r="AT11" s="902"/>
      <c r="AU11" s="667"/>
      <c r="AV11" s="666"/>
      <c r="AW11" s="666"/>
      <c r="AX11" s="666"/>
      <c r="AY11" s="666"/>
      <c r="AZ11" s="666"/>
      <c r="BA11" s="393"/>
      <c r="BB11" s="669"/>
      <c r="BC11" s="295"/>
      <c r="BD11" s="296"/>
      <c r="BE11" s="296"/>
      <c r="BF11" s="296"/>
      <c r="BG11" s="296"/>
      <c r="BH11" s="296"/>
      <c r="BI11" s="328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</row>
    <row r="12" spans="1:74" s="300" customFormat="1" ht="15" customHeight="1" x14ac:dyDescent="0.2">
      <c r="A12" s="245" t="s">
        <v>792</v>
      </c>
      <c r="B12" s="438">
        <v>3</v>
      </c>
      <c r="C12" s="245" t="s">
        <v>839</v>
      </c>
      <c r="D12" s="299">
        <v>1.5</v>
      </c>
      <c r="E12" s="299"/>
      <c r="F12" s="438">
        <v>56</v>
      </c>
      <c r="G12" s="245">
        <v>6</v>
      </c>
      <c r="H12" s="300" t="s">
        <v>840</v>
      </c>
      <c r="I12" s="300" t="s">
        <v>795</v>
      </c>
      <c r="J12" s="300" t="s">
        <v>796</v>
      </c>
      <c r="K12" s="300" t="s">
        <v>797</v>
      </c>
      <c r="L12" s="440"/>
      <c r="M12" s="323">
        <v>0.39583333333333331</v>
      </c>
      <c r="N12" s="1125"/>
      <c r="O12" s="1125"/>
      <c r="P12" s="1116"/>
      <c r="Q12" s="1128"/>
      <c r="R12" s="1128"/>
      <c r="S12" s="1128"/>
      <c r="T12" s="900"/>
      <c r="U12" s="294"/>
      <c r="V12" s="299"/>
      <c r="W12" s="299"/>
      <c r="X12" s="902"/>
      <c r="Y12" s="902"/>
      <c r="Z12" s="587"/>
      <c r="AA12" s="588"/>
      <c r="AB12" s="1120"/>
      <c r="AC12" s="1120"/>
      <c r="AD12" s="370"/>
      <c r="AE12" s="1118"/>
      <c r="AF12" s="1110"/>
      <c r="AG12" s="299"/>
      <c r="AH12" s="586"/>
      <c r="AI12" s="644"/>
      <c r="AJ12" s="586"/>
      <c r="AK12" s="312"/>
      <c r="AL12" s="342"/>
      <c r="AM12" s="386"/>
      <c r="AN12" s="1108"/>
      <c r="AO12" s="1108"/>
      <c r="AP12" s="299"/>
      <c r="AQ12" s="902"/>
      <c r="AR12" s="902"/>
      <c r="AS12" s="587"/>
      <c r="AT12" s="902"/>
      <c r="AU12" s="667"/>
      <c r="AV12" s="666"/>
      <c r="AW12" s="666"/>
      <c r="AX12" s="666"/>
      <c r="AY12" s="666"/>
      <c r="AZ12" s="666"/>
      <c r="BA12" s="393"/>
      <c r="BB12" s="669"/>
      <c r="BC12" s="295"/>
      <c r="BD12" s="296"/>
      <c r="BE12" s="296"/>
      <c r="BF12" s="296"/>
      <c r="BG12" s="296"/>
      <c r="BH12" s="296"/>
      <c r="BI12" s="328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</row>
    <row r="13" spans="1:74" s="300" customFormat="1" ht="15" customHeight="1" x14ac:dyDescent="0.2">
      <c r="A13" s="245" t="s">
        <v>792</v>
      </c>
      <c r="B13" s="245">
        <v>3</v>
      </c>
      <c r="C13" s="245" t="s">
        <v>841</v>
      </c>
      <c r="D13" s="245"/>
      <c r="E13" s="245"/>
      <c r="F13" s="245">
        <v>56</v>
      </c>
      <c r="G13" s="245"/>
      <c r="H13" s="245" t="s">
        <v>824</v>
      </c>
      <c r="I13" s="300" t="s">
        <v>795</v>
      </c>
      <c r="J13" s="300" t="s">
        <v>796</v>
      </c>
      <c r="K13" s="300" t="s">
        <v>797</v>
      </c>
      <c r="L13" s="440"/>
      <c r="M13" s="323">
        <v>0.40625</v>
      </c>
      <c r="N13" s="1125"/>
      <c r="O13" s="1125"/>
      <c r="P13" s="1116"/>
      <c r="Q13" s="1128"/>
      <c r="R13" s="1128"/>
      <c r="S13" s="1128"/>
      <c r="T13" s="900"/>
      <c r="U13" s="294"/>
      <c r="V13" s="299"/>
      <c r="W13" s="299"/>
      <c r="X13" s="902"/>
      <c r="Y13" s="902"/>
      <c r="Z13" s="587"/>
      <c r="AA13" s="588"/>
      <c r="AB13" s="1120"/>
      <c r="AC13" s="1120"/>
      <c r="AD13" s="370"/>
      <c r="AE13" s="1118"/>
      <c r="AF13" s="1110"/>
      <c r="AG13" s="299"/>
      <c r="AH13" s="586"/>
      <c r="AI13" s="644"/>
      <c r="AJ13" s="586"/>
      <c r="AK13" s="312"/>
      <c r="AL13" s="342"/>
      <c r="AM13" s="386"/>
      <c r="AN13" s="1108"/>
      <c r="AO13" s="1108"/>
      <c r="AP13" s="299"/>
      <c r="AQ13" s="902"/>
      <c r="AR13" s="902"/>
      <c r="AS13" s="587"/>
      <c r="AT13" s="902"/>
      <c r="AU13" s="667"/>
      <c r="AV13" s="666"/>
      <c r="AW13" s="666"/>
      <c r="AX13" s="666"/>
      <c r="AY13" s="666"/>
      <c r="AZ13" s="666"/>
      <c r="BA13" s="393"/>
      <c r="BB13" s="669"/>
      <c r="BC13" s="295"/>
      <c r="BD13" s="296"/>
      <c r="BE13" s="296"/>
      <c r="BF13" s="296"/>
      <c r="BG13" s="296"/>
      <c r="BH13" s="296"/>
      <c r="BI13" s="328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</row>
    <row r="14" spans="1:74" s="300" customFormat="1" ht="15" customHeight="1" x14ac:dyDescent="0.2">
      <c r="A14" s="245" t="s">
        <v>792</v>
      </c>
      <c r="B14" s="438">
        <v>4</v>
      </c>
      <c r="C14" s="245" t="s">
        <v>842</v>
      </c>
      <c r="D14" s="299"/>
      <c r="E14" s="299"/>
      <c r="F14" s="438">
        <v>45</v>
      </c>
      <c r="G14" s="245"/>
      <c r="H14" s="300" t="s">
        <v>835</v>
      </c>
      <c r="I14" s="300" t="s">
        <v>836</v>
      </c>
      <c r="J14" s="300" t="s">
        <v>796</v>
      </c>
      <c r="K14" s="300" t="s">
        <v>837</v>
      </c>
      <c r="L14" s="440"/>
      <c r="M14" s="323">
        <v>0.41666666666666669</v>
      </c>
      <c r="N14" s="1125"/>
      <c r="O14" s="1125"/>
      <c r="P14" s="1116"/>
      <c r="Q14" s="1128"/>
      <c r="R14" s="1128"/>
      <c r="S14" s="1128"/>
      <c r="T14" s="900"/>
      <c r="U14" s="294"/>
      <c r="V14" s="299"/>
      <c r="W14" s="299"/>
      <c r="X14" s="902"/>
      <c r="Y14" s="902"/>
      <c r="Z14" s="587"/>
      <c r="AA14" s="588"/>
      <c r="AB14" s="1120"/>
      <c r="AC14" s="1120"/>
      <c r="AD14" s="370"/>
      <c r="AE14" s="1118"/>
      <c r="AF14" s="1110"/>
      <c r="AG14" s="299"/>
      <c r="AH14" s="586"/>
      <c r="AI14" s="644"/>
      <c r="AJ14" s="586"/>
      <c r="AK14" s="364"/>
      <c r="AL14" s="374"/>
      <c r="AM14" s="386"/>
      <c r="AN14" s="1108"/>
      <c r="AO14" s="1108"/>
      <c r="AP14" s="299"/>
      <c r="AQ14" s="902"/>
      <c r="AR14" s="902"/>
      <c r="AS14" s="587"/>
      <c r="AT14" s="902"/>
      <c r="AU14" s="667"/>
      <c r="AV14" s="666"/>
      <c r="AW14" s="666"/>
      <c r="AX14" s="666"/>
      <c r="AY14" s="666"/>
      <c r="AZ14" s="666"/>
      <c r="BA14" s="393"/>
      <c r="BB14" s="669"/>
      <c r="BC14" s="295"/>
      <c r="BD14" s="296"/>
      <c r="BE14" s="296"/>
      <c r="BF14" s="296"/>
      <c r="BG14" s="296"/>
      <c r="BH14" s="296"/>
      <c r="BI14" s="328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</row>
    <row r="15" spans="1:74" s="300" customFormat="1" ht="14" customHeight="1" x14ac:dyDescent="0.2">
      <c r="A15" s="245" t="s">
        <v>792</v>
      </c>
      <c r="B15" s="438">
        <v>4</v>
      </c>
      <c r="C15" s="245" t="s">
        <v>843</v>
      </c>
      <c r="D15" s="299">
        <v>1.5</v>
      </c>
      <c r="E15" s="299"/>
      <c r="F15" s="438">
        <v>45</v>
      </c>
      <c r="G15" s="245">
        <v>6</v>
      </c>
      <c r="H15" s="439" t="s">
        <v>794</v>
      </c>
      <c r="I15" s="300" t="s">
        <v>795</v>
      </c>
      <c r="J15" s="300" t="s">
        <v>796</v>
      </c>
      <c r="K15" s="300" t="s">
        <v>797</v>
      </c>
      <c r="L15" s="440"/>
      <c r="M15" s="323">
        <v>0.42708333333333331</v>
      </c>
      <c r="N15" s="1125"/>
      <c r="O15" s="1125"/>
      <c r="P15" s="1116"/>
      <c r="Q15" s="1128"/>
      <c r="R15" s="1128"/>
      <c r="S15" s="1128"/>
      <c r="T15" s="900"/>
      <c r="U15" s="294"/>
      <c r="V15" s="299"/>
      <c r="W15" s="299"/>
      <c r="X15" s="902"/>
      <c r="Y15" s="902"/>
      <c r="Z15" s="587"/>
      <c r="AA15" s="588"/>
      <c r="AB15" s="1120"/>
      <c r="AC15" s="1120"/>
      <c r="AD15" s="370"/>
      <c r="AE15" s="1118"/>
      <c r="AF15" s="1110"/>
      <c r="AG15" s="299"/>
      <c r="AH15" s="586"/>
      <c r="AI15" s="644"/>
      <c r="AJ15" s="586"/>
      <c r="AK15" s="874"/>
      <c r="AL15" s="331"/>
      <c r="AM15" s="386"/>
      <c r="AN15" s="1108"/>
      <c r="AO15" s="1108"/>
      <c r="AP15" s="299"/>
      <c r="AQ15" s="902"/>
      <c r="AR15" s="902"/>
      <c r="AS15" s="587"/>
      <c r="AT15" s="902"/>
      <c r="AU15" s="667"/>
      <c r="AV15" s="666"/>
      <c r="AW15" s="666"/>
      <c r="AX15" s="666"/>
      <c r="AY15" s="666"/>
      <c r="AZ15" s="666"/>
      <c r="BA15" s="393"/>
      <c r="BB15" s="669"/>
      <c r="BC15" s="295"/>
      <c r="BD15" s="296"/>
      <c r="BE15" s="296"/>
      <c r="BF15" s="296"/>
      <c r="BG15" s="296"/>
      <c r="BH15" s="296"/>
      <c r="BI15" s="328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</row>
    <row r="16" spans="1:74" s="300" customFormat="1" ht="15" customHeight="1" x14ac:dyDescent="0.2">
      <c r="A16" s="245" t="s">
        <v>792</v>
      </c>
      <c r="B16" s="438">
        <v>4</v>
      </c>
      <c r="C16" s="245" t="s">
        <v>844</v>
      </c>
      <c r="D16" s="312">
        <v>2</v>
      </c>
      <c r="E16" s="299"/>
      <c r="F16" s="438">
        <v>45</v>
      </c>
      <c r="G16" s="245">
        <v>6</v>
      </c>
      <c r="H16" s="300" t="s">
        <v>845</v>
      </c>
      <c r="I16" s="300" t="s">
        <v>795</v>
      </c>
      <c r="J16" s="300" t="s">
        <v>796</v>
      </c>
      <c r="K16" s="300" t="s">
        <v>846</v>
      </c>
      <c r="L16" s="440"/>
      <c r="M16" s="323">
        <v>0.4375</v>
      </c>
      <c r="N16" s="1126"/>
      <c r="O16" s="1126"/>
      <c r="P16" s="1117"/>
      <c r="Q16" s="1128"/>
      <c r="R16" s="1128"/>
      <c r="S16" s="1128"/>
      <c r="T16" s="900"/>
      <c r="U16" s="294"/>
      <c r="V16" s="299"/>
      <c r="W16" s="299"/>
      <c r="X16" s="902"/>
      <c r="Y16" s="902"/>
      <c r="Z16" s="587"/>
      <c r="AA16" s="588"/>
      <c r="AB16" s="1120"/>
      <c r="AC16" s="1120"/>
      <c r="AD16" s="1109" t="s">
        <v>659</v>
      </c>
      <c r="AE16" s="1118"/>
      <c r="AF16" s="1110"/>
      <c r="AG16" s="299"/>
      <c r="AH16" s="586"/>
      <c r="AI16" s="644"/>
      <c r="AJ16" s="586"/>
      <c r="AK16" s="874"/>
      <c r="AL16" s="331"/>
      <c r="AM16" s="386"/>
      <c r="AN16" s="1108"/>
      <c r="AO16" s="1108"/>
      <c r="AP16" s="299"/>
      <c r="AQ16" s="902"/>
      <c r="AR16" s="902"/>
      <c r="AS16" s="587"/>
      <c r="AT16" s="902"/>
      <c r="AU16" s="667"/>
      <c r="AV16" s="666"/>
      <c r="AW16" s="666"/>
      <c r="AX16" s="666"/>
      <c r="AY16" s="666"/>
      <c r="AZ16" s="666"/>
      <c r="BA16" s="393"/>
      <c r="BB16" s="669"/>
      <c r="BC16" s="295"/>
      <c r="BD16" s="296"/>
      <c r="BE16" s="296"/>
      <c r="BF16" s="296"/>
      <c r="BG16" s="296"/>
      <c r="BH16" s="296"/>
      <c r="BI16" s="328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</row>
    <row r="17" spans="1:74" s="300" customFormat="1" ht="15" customHeight="1" x14ac:dyDescent="0.2">
      <c r="A17" s="245" t="s">
        <v>792</v>
      </c>
      <c r="B17" s="438">
        <v>4</v>
      </c>
      <c r="C17" s="245" t="s">
        <v>847</v>
      </c>
      <c r="D17" s="299"/>
      <c r="E17" s="299"/>
      <c r="F17" s="438">
        <v>45</v>
      </c>
      <c r="G17" s="245"/>
      <c r="H17" s="300" t="s">
        <v>848</v>
      </c>
      <c r="I17" s="300" t="s">
        <v>849</v>
      </c>
      <c r="J17" s="300" t="s">
        <v>796</v>
      </c>
      <c r="K17" s="300" t="s">
        <v>797</v>
      </c>
      <c r="L17" s="440"/>
      <c r="M17" s="323">
        <v>0.44791666666666669</v>
      </c>
      <c r="N17" s="437"/>
      <c r="O17" s="435"/>
      <c r="P17" s="435"/>
      <c r="Q17" s="1129"/>
      <c r="R17" s="1129"/>
      <c r="S17" s="1129"/>
      <c r="T17" s="900"/>
      <c r="U17" s="294"/>
      <c r="V17" s="299"/>
      <c r="W17" s="299"/>
      <c r="X17" s="902"/>
      <c r="Y17" s="902"/>
      <c r="Z17" s="587"/>
      <c r="AA17" s="588"/>
      <c r="AB17" s="1120"/>
      <c r="AC17" s="1120"/>
      <c r="AD17" s="1109"/>
      <c r="AE17" s="1118"/>
      <c r="AF17" s="1110"/>
      <c r="AG17" s="299"/>
      <c r="AH17" s="586"/>
      <c r="AI17" s="644"/>
      <c r="AJ17" s="586"/>
      <c r="AK17" s="874"/>
      <c r="AL17" s="331"/>
      <c r="AM17" s="386"/>
      <c r="AN17" s="733"/>
      <c r="AO17" s="733"/>
      <c r="AP17" s="299"/>
      <c r="AQ17" s="902"/>
      <c r="AR17" s="902"/>
      <c r="AS17" s="587"/>
      <c r="AT17" s="902"/>
      <c r="AU17" s="667"/>
      <c r="AV17" s="666"/>
      <c r="AW17" s="666"/>
      <c r="AX17" s="666"/>
      <c r="AY17" s="666"/>
      <c r="AZ17" s="666"/>
      <c r="BA17" s="393"/>
      <c r="BB17" s="669"/>
      <c r="BC17" s="295"/>
      <c r="BD17" s="296"/>
      <c r="BE17" s="296"/>
      <c r="BF17" s="296"/>
      <c r="BG17" s="296"/>
      <c r="BH17" s="296"/>
      <c r="BI17" s="328"/>
      <c r="BJ17" s="292"/>
      <c r="BK17" s="292"/>
      <c r="BL17" s="292"/>
      <c r="BM17" s="292"/>
      <c r="BN17" s="292"/>
      <c r="BO17" s="292"/>
      <c r="BP17" s="292"/>
      <c r="BQ17" s="292"/>
      <c r="BR17" s="292"/>
      <c r="BS17" s="292"/>
      <c r="BT17" s="292"/>
      <c r="BU17" s="292"/>
      <c r="BV17" s="292"/>
    </row>
    <row r="18" spans="1:74" s="300" customFormat="1" ht="15" customHeight="1" x14ac:dyDescent="0.2">
      <c r="A18" s="245" t="s">
        <v>792</v>
      </c>
      <c r="B18" s="438">
        <v>4</v>
      </c>
      <c r="C18" s="245" t="s">
        <v>850</v>
      </c>
      <c r="D18" s="299">
        <v>4</v>
      </c>
      <c r="E18" s="299"/>
      <c r="F18" s="438">
        <v>45</v>
      </c>
      <c r="G18" s="245">
        <v>6</v>
      </c>
      <c r="H18" s="300" t="s">
        <v>845</v>
      </c>
      <c r="I18" s="300" t="s">
        <v>795</v>
      </c>
      <c r="J18" s="300" t="s">
        <v>796</v>
      </c>
      <c r="K18" s="300" t="s">
        <v>846</v>
      </c>
      <c r="L18" s="440"/>
      <c r="M18" s="323">
        <v>0.45833333333333331</v>
      </c>
      <c r="N18" s="294"/>
      <c r="O18" s="339"/>
      <c r="Q18" s="313"/>
      <c r="R18" s="313"/>
      <c r="S18" s="311"/>
      <c r="T18" s="900"/>
      <c r="U18" s="294"/>
      <c r="V18" s="299"/>
      <c r="W18" s="299"/>
      <c r="X18" s="902"/>
      <c r="Y18" s="902"/>
      <c r="Z18" s="587"/>
      <c r="AA18" s="588"/>
      <c r="AB18" s="1120"/>
      <c r="AC18" s="1120"/>
      <c r="AD18" s="1109"/>
      <c r="AE18" s="1118"/>
      <c r="AF18" s="1110"/>
      <c r="AG18" s="299"/>
      <c r="AH18" s="586"/>
      <c r="AI18" s="644"/>
      <c r="AJ18" s="586"/>
      <c r="AK18" s="874"/>
      <c r="AL18" s="331"/>
      <c r="AM18" s="1104" t="s">
        <v>670</v>
      </c>
      <c r="AN18" s="733"/>
      <c r="AO18" s="733"/>
      <c r="AP18" s="299"/>
      <c r="AQ18" s="902"/>
      <c r="AR18" s="902"/>
      <c r="AS18" s="587"/>
      <c r="AT18" s="902"/>
      <c r="AU18" s="667"/>
      <c r="AV18" s="666"/>
      <c r="AW18" s="666"/>
      <c r="AX18" s="666"/>
      <c r="AY18" s="666"/>
      <c r="AZ18" s="666"/>
      <c r="BA18" s="393"/>
      <c r="BB18" s="669"/>
      <c r="BC18" s="295"/>
      <c r="BD18" s="296"/>
      <c r="BE18" s="296"/>
      <c r="BF18" s="296"/>
      <c r="BG18" s="296"/>
      <c r="BH18" s="296"/>
      <c r="BI18" s="328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</row>
    <row r="19" spans="1:74" s="300" customFormat="1" ht="15" customHeight="1" x14ac:dyDescent="0.2">
      <c r="A19" s="245" t="s">
        <v>792</v>
      </c>
      <c r="B19" s="438">
        <v>6</v>
      </c>
      <c r="C19" s="245" t="s">
        <v>851</v>
      </c>
      <c r="D19" s="312">
        <v>1.5</v>
      </c>
      <c r="E19" s="299"/>
      <c r="F19" s="438">
        <v>48</v>
      </c>
      <c r="G19" s="245">
        <v>6</v>
      </c>
      <c r="H19" s="439" t="s">
        <v>794</v>
      </c>
      <c r="I19" s="300" t="s">
        <v>795</v>
      </c>
      <c r="J19" s="300" t="s">
        <v>796</v>
      </c>
      <c r="K19" s="300" t="s">
        <v>797</v>
      </c>
      <c r="L19" s="440"/>
      <c r="M19" s="323">
        <v>0.46875</v>
      </c>
      <c r="N19" s="294"/>
      <c r="O19" s="339"/>
      <c r="Q19" s="313"/>
      <c r="R19" s="313"/>
      <c r="S19" s="311"/>
      <c r="T19" s="900"/>
      <c r="U19" s="294"/>
      <c r="V19" s="299"/>
      <c r="W19" s="299"/>
      <c r="X19" s="902"/>
      <c r="Y19" s="902"/>
      <c r="Z19" s="587"/>
      <c r="AA19" s="588"/>
      <c r="AB19" s="1120"/>
      <c r="AC19" s="1120"/>
      <c r="AD19" s="370"/>
      <c r="AE19" s="736"/>
      <c r="AF19" s="738"/>
      <c r="AG19" s="299"/>
      <c r="AH19" s="586"/>
      <c r="AI19" s="644"/>
      <c r="AJ19" s="586"/>
      <c r="AK19" s="874"/>
      <c r="AL19" s="331"/>
      <c r="AM19" s="1104"/>
      <c r="AN19" s="733"/>
      <c r="AO19" s="733"/>
      <c r="AP19" s="299"/>
      <c r="AQ19" s="902"/>
      <c r="AR19" s="299"/>
      <c r="AS19" s="587"/>
      <c r="AT19" s="902"/>
      <c r="AU19" s="667"/>
      <c r="AV19" s="666"/>
      <c r="AW19" s="666"/>
      <c r="AX19" s="666"/>
      <c r="AY19" s="666"/>
      <c r="AZ19" s="666"/>
      <c r="BA19" s="393"/>
      <c r="BB19" s="669"/>
      <c r="BC19" s="295"/>
      <c r="BD19" s="296"/>
      <c r="BE19" s="296"/>
      <c r="BF19" s="296"/>
      <c r="BG19" s="296"/>
      <c r="BH19" s="296"/>
      <c r="BI19" s="328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</row>
    <row r="20" spans="1:74" s="300" customFormat="1" ht="17" customHeight="1" x14ac:dyDescent="0.2">
      <c r="A20" s="245" t="s">
        <v>792</v>
      </c>
      <c r="B20" s="438">
        <v>6</v>
      </c>
      <c r="C20" s="245" t="s">
        <v>852</v>
      </c>
      <c r="D20" s="299"/>
      <c r="E20" s="299"/>
      <c r="F20" s="438">
        <v>48</v>
      </c>
      <c r="G20" s="245"/>
      <c r="H20" s="300" t="s">
        <v>835</v>
      </c>
      <c r="I20" s="300" t="s">
        <v>836</v>
      </c>
      <c r="J20" s="300" t="s">
        <v>796</v>
      </c>
      <c r="K20" s="300" t="s">
        <v>837</v>
      </c>
      <c r="L20" s="440"/>
      <c r="M20" s="323">
        <v>0.47916666666666669</v>
      </c>
      <c r="N20" s="1127" t="s">
        <v>660</v>
      </c>
      <c r="O20" s="1127" t="s">
        <v>661</v>
      </c>
      <c r="P20" s="1127" t="s">
        <v>662</v>
      </c>
      <c r="Q20" s="313"/>
      <c r="R20" s="313"/>
      <c r="S20" s="311"/>
      <c r="T20" s="900"/>
      <c r="U20" s="294"/>
      <c r="V20" s="299"/>
      <c r="W20" s="299"/>
      <c r="X20" s="902"/>
      <c r="Y20" s="902"/>
      <c r="Z20" s="587"/>
      <c r="AA20" s="588"/>
      <c r="AB20" s="1120"/>
      <c r="AC20" s="1120"/>
      <c r="AD20" s="370"/>
      <c r="AE20" s="736"/>
      <c r="AF20" s="738"/>
      <c r="AG20" s="299"/>
      <c r="AH20" s="586"/>
      <c r="AI20" s="644"/>
      <c r="AJ20" s="586"/>
      <c r="AK20" s="874"/>
      <c r="AL20" s="331"/>
      <c r="AM20" s="1104"/>
      <c r="AN20" s="733"/>
      <c r="AO20" s="733"/>
      <c r="AP20" s="299"/>
      <c r="AQ20" s="902"/>
      <c r="AR20" s="299"/>
      <c r="AS20" s="587"/>
      <c r="AT20" s="902"/>
      <c r="AU20" s="667"/>
      <c r="AV20" s="666"/>
      <c r="AW20" s="666"/>
      <c r="AX20" s="666"/>
      <c r="AY20" s="666"/>
      <c r="AZ20" s="666"/>
      <c r="BA20" s="393"/>
      <c r="BB20" s="971" t="s">
        <v>704</v>
      </c>
      <c r="BC20" s="295"/>
      <c r="BD20" s="296"/>
      <c r="BE20" s="296"/>
      <c r="BF20" s="296"/>
      <c r="BG20" s="296"/>
      <c r="BH20" s="296"/>
      <c r="BI20" s="328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</row>
    <row r="21" spans="1:74" s="300" customFormat="1" ht="14" customHeight="1" x14ac:dyDescent="0.2">
      <c r="A21" s="245" t="s">
        <v>853</v>
      </c>
      <c r="B21" s="299">
        <v>2</v>
      </c>
      <c r="C21" s="245" t="s">
        <v>22</v>
      </c>
      <c r="D21" s="299"/>
      <c r="E21" s="299"/>
      <c r="F21" s="299">
        <v>16</v>
      </c>
      <c r="G21" s="245"/>
      <c r="H21" s="439" t="s">
        <v>812</v>
      </c>
      <c r="I21" s="300" t="s">
        <v>795</v>
      </c>
      <c r="J21" s="300" t="s">
        <v>813</v>
      </c>
      <c r="K21" s="300" t="s">
        <v>797</v>
      </c>
      <c r="L21" s="440"/>
      <c r="M21" s="323">
        <v>0.48958333333333331</v>
      </c>
      <c r="N21" s="1128"/>
      <c r="O21" s="1128"/>
      <c r="P21" s="1130"/>
      <c r="Q21" s="1115" t="s">
        <v>854</v>
      </c>
      <c r="R21" s="1124" t="s">
        <v>855</v>
      </c>
      <c r="S21" s="1124" t="s">
        <v>856</v>
      </c>
      <c r="T21" s="900"/>
      <c r="U21" s="294"/>
      <c r="V21" s="299"/>
      <c r="W21" s="299"/>
      <c r="X21" s="902"/>
      <c r="Y21" s="902"/>
      <c r="Z21" s="587"/>
      <c r="AA21" s="588"/>
      <c r="AB21" s="1121"/>
      <c r="AC21" s="1121"/>
      <c r="AD21" s="370"/>
      <c r="AE21" s="740"/>
      <c r="AF21" s="739"/>
      <c r="AG21" s="299"/>
      <c r="AH21" s="586"/>
      <c r="AI21" s="644"/>
      <c r="AJ21" s="586"/>
      <c r="AK21" s="874"/>
      <c r="AL21" s="331"/>
      <c r="AM21" s="386"/>
      <c r="AN21" s="733"/>
      <c r="AO21" s="733"/>
      <c r="AP21" s="299"/>
      <c r="AQ21" s="902"/>
      <c r="AR21" s="299"/>
      <c r="AS21" s="587"/>
      <c r="AT21" s="902"/>
      <c r="AU21" s="667"/>
      <c r="AV21" s="666"/>
      <c r="AW21" s="666"/>
      <c r="AX21" s="666"/>
      <c r="AY21" s="666"/>
      <c r="AZ21" s="666"/>
      <c r="BA21" s="393"/>
      <c r="BB21" s="971"/>
      <c r="BC21" s="295"/>
      <c r="BD21" s="296"/>
      <c r="BE21" s="296"/>
      <c r="BF21" s="296"/>
      <c r="BG21" s="296"/>
      <c r="BH21" s="296"/>
      <c r="BI21" s="328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2"/>
      <c r="BV21" s="292"/>
    </row>
    <row r="22" spans="1:74" s="300" customFormat="1" ht="14" customHeight="1" x14ac:dyDescent="0.2">
      <c r="A22" s="245" t="s">
        <v>853</v>
      </c>
      <c r="B22" s="299">
        <v>2</v>
      </c>
      <c r="C22" s="245" t="s">
        <v>819</v>
      </c>
      <c r="D22" s="299"/>
      <c r="E22" s="299"/>
      <c r="F22" s="299">
        <v>16</v>
      </c>
      <c r="G22" s="245"/>
      <c r="H22" s="439" t="s">
        <v>794</v>
      </c>
      <c r="I22" s="300" t="s">
        <v>795</v>
      </c>
      <c r="J22" s="300" t="s">
        <v>796</v>
      </c>
      <c r="K22" s="300" t="s">
        <v>797</v>
      </c>
      <c r="L22" s="440"/>
      <c r="M22" s="323">
        <v>0.5</v>
      </c>
      <c r="N22" s="1128"/>
      <c r="O22" s="1128"/>
      <c r="P22" s="1130"/>
      <c r="Q22" s="1116"/>
      <c r="R22" s="1125"/>
      <c r="S22" s="1125"/>
      <c r="T22" s="900"/>
      <c r="U22" s="294"/>
      <c r="V22" s="299"/>
      <c r="W22" s="299"/>
      <c r="X22" s="902"/>
      <c r="Y22" s="902"/>
      <c r="Z22" s="587"/>
      <c r="AA22" s="588"/>
      <c r="AB22" s="336"/>
      <c r="AC22" s="359"/>
      <c r="AD22" s="370"/>
      <c r="AE22" s="881"/>
      <c r="AF22" s="881"/>
      <c r="AG22" s="299"/>
      <c r="AH22" s="586"/>
      <c r="AI22" s="644"/>
      <c r="AJ22" s="586"/>
      <c r="AK22" s="874"/>
      <c r="AL22" s="899"/>
      <c r="AM22" s="386"/>
      <c r="AN22" s="733"/>
      <c r="AO22" s="733"/>
      <c r="AP22" s="299"/>
      <c r="AQ22" s="902"/>
      <c r="AR22" s="299"/>
      <c r="AS22" s="587"/>
      <c r="AT22" s="902"/>
      <c r="AU22" s="667"/>
      <c r="AV22" s="666"/>
      <c r="AW22" s="666"/>
      <c r="AX22" s="666"/>
      <c r="AY22" s="666"/>
      <c r="AZ22" s="666"/>
      <c r="BA22" s="393"/>
      <c r="BB22" s="669"/>
      <c r="BC22" s="295"/>
      <c r="BD22" s="296"/>
      <c r="BE22" s="296"/>
      <c r="BF22" s="296"/>
      <c r="BG22" s="296"/>
      <c r="BH22" s="296"/>
      <c r="BI22" s="328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</row>
    <row r="23" spans="1:74" s="300" customFormat="1" ht="15" customHeight="1" x14ac:dyDescent="0.2">
      <c r="A23" s="245" t="s">
        <v>853</v>
      </c>
      <c r="B23" s="299">
        <v>3</v>
      </c>
      <c r="C23" s="245" t="s">
        <v>823</v>
      </c>
      <c r="D23" s="299"/>
      <c r="E23" s="299"/>
      <c r="F23" s="299">
        <v>15</v>
      </c>
      <c r="G23" s="245"/>
      <c r="H23" s="300" t="s">
        <v>824</v>
      </c>
      <c r="I23" s="300" t="s">
        <v>795</v>
      </c>
      <c r="J23" s="300" t="s">
        <v>796</v>
      </c>
      <c r="K23" s="300" t="s">
        <v>797</v>
      </c>
      <c r="L23" s="440"/>
      <c r="M23" s="323">
        <v>0.51041666666666663</v>
      </c>
      <c r="N23" s="1128"/>
      <c r="O23" s="1128"/>
      <c r="P23" s="1130"/>
      <c r="Q23" s="1116"/>
      <c r="R23" s="1125"/>
      <c r="S23" s="1125"/>
      <c r="T23" s="900"/>
      <c r="U23" s="294"/>
      <c r="V23" s="299"/>
      <c r="W23" s="299"/>
      <c r="X23" s="902"/>
      <c r="Y23" s="902"/>
      <c r="Z23" s="587"/>
      <c r="AA23" s="588"/>
      <c r="AB23" s="336"/>
      <c r="AC23" s="359"/>
      <c r="AD23" s="370"/>
      <c r="AE23" s="545"/>
      <c r="AF23" s="545"/>
      <c r="AG23" s="299"/>
      <c r="AH23" s="586"/>
      <c r="AI23" s="644"/>
      <c r="AJ23" s="586"/>
      <c r="AK23" s="874"/>
      <c r="AL23" s="899"/>
      <c r="AM23" s="386"/>
      <c r="AN23" s="733"/>
      <c r="AO23" s="733"/>
      <c r="AP23" s="299"/>
      <c r="AQ23" s="902"/>
      <c r="AR23" s="299"/>
      <c r="AS23" s="587"/>
      <c r="AT23" s="902"/>
      <c r="AU23" s="667"/>
      <c r="AV23" s="666"/>
      <c r="AW23" s="666"/>
      <c r="AX23" s="666"/>
      <c r="AY23" s="666"/>
      <c r="AZ23" s="666"/>
      <c r="BA23" s="393"/>
      <c r="BB23" s="669"/>
      <c r="BC23" s="295"/>
      <c r="BD23" s="296"/>
      <c r="BE23" s="296"/>
      <c r="BF23" s="296"/>
      <c r="BG23" s="296"/>
      <c r="BH23" s="296"/>
      <c r="BI23" s="328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</row>
    <row r="24" spans="1:74" s="300" customFormat="1" ht="14" customHeight="1" x14ac:dyDescent="0.2">
      <c r="A24" s="245" t="s">
        <v>853</v>
      </c>
      <c r="B24" s="299">
        <v>3</v>
      </c>
      <c r="C24" s="245" t="s">
        <v>829</v>
      </c>
      <c r="D24" s="299"/>
      <c r="E24" s="299"/>
      <c r="F24" s="299">
        <v>15</v>
      </c>
      <c r="G24" s="245"/>
      <c r="H24" s="439" t="s">
        <v>794</v>
      </c>
      <c r="I24" s="300" t="s">
        <v>795</v>
      </c>
      <c r="J24" s="300" t="s">
        <v>796</v>
      </c>
      <c r="K24" s="300" t="s">
        <v>797</v>
      </c>
      <c r="L24" s="440"/>
      <c r="M24" s="323">
        <v>0.52083333333333337</v>
      </c>
      <c r="N24" s="1128"/>
      <c r="O24" s="1128"/>
      <c r="P24" s="1130"/>
      <c r="Q24" s="1116"/>
      <c r="R24" s="1125"/>
      <c r="S24" s="1125"/>
      <c r="T24" s="900"/>
      <c r="U24" s="294"/>
      <c r="V24" s="299"/>
      <c r="W24" s="299"/>
      <c r="X24" s="902"/>
      <c r="Y24" s="902"/>
      <c r="Z24" s="587"/>
      <c r="AA24" s="588"/>
      <c r="AB24" s="336"/>
      <c r="AC24" s="359"/>
      <c r="AD24" s="370"/>
      <c r="AE24" s="545"/>
      <c r="AF24" s="545"/>
      <c r="AG24" s="299"/>
      <c r="AH24" s="586"/>
      <c r="AI24" s="644"/>
      <c r="AJ24" s="586"/>
      <c r="AK24" s="345"/>
      <c r="AL24" s="375"/>
      <c r="AM24" s="386"/>
      <c r="AN24" s="733"/>
      <c r="AO24" s="733"/>
      <c r="AP24" s="299"/>
      <c r="AQ24" s="902"/>
      <c r="AR24" s="299"/>
      <c r="AS24" s="587"/>
      <c r="AT24" s="902"/>
      <c r="AU24" s="667"/>
      <c r="AV24" s="666"/>
      <c r="AW24" s="666"/>
      <c r="AX24" s="666"/>
      <c r="AY24" s="666"/>
      <c r="AZ24" s="666"/>
      <c r="BA24" s="393"/>
      <c r="BB24" s="669"/>
      <c r="BC24" s="295"/>
      <c r="BD24" s="296"/>
      <c r="BE24" s="296"/>
      <c r="BF24" s="296"/>
      <c r="BG24" s="296"/>
      <c r="BH24" s="296"/>
      <c r="BI24" s="328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</row>
    <row r="25" spans="1:74" s="300" customFormat="1" ht="15" customHeight="1" x14ac:dyDescent="0.2">
      <c r="A25" s="245" t="s">
        <v>853</v>
      </c>
      <c r="B25" s="299">
        <v>4</v>
      </c>
      <c r="C25" s="245" t="s">
        <v>838</v>
      </c>
      <c r="D25" s="299"/>
      <c r="E25" s="299"/>
      <c r="F25" s="299">
        <v>3</v>
      </c>
      <c r="G25" s="245"/>
      <c r="H25" s="300" t="s">
        <v>824</v>
      </c>
      <c r="I25" s="300" t="s">
        <v>795</v>
      </c>
      <c r="J25" s="300" t="s">
        <v>796</v>
      </c>
      <c r="K25" s="300" t="s">
        <v>797</v>
      </c>
      <c r="L25" s="440"/>
      <c r="M25" s="323">
        <v>0.53125</v>
      </c>
      <c r="N25" s="1128"/>
      <c r="O25" s="1128"/>
      <c r="P25" s="1130"/>
      <c r="Q25" s="1116"/>
      <c r="R25" s="1125"/>
      <c r="S25" s="1125"/>
      <c r="T25" s="900"/>
      <c r="U25" s="294"/>
      <c r="V25" s="299"/>
      <c r="W25" s="299"/>
      <c r="X25" s="902"/>
      <c r="Y25" s="902"/>
      <c r="Z25" s="587"/>
      <c r="AA25" s="588"/>
      <c r="AB25" s="336"/>
      <c r="AC25" s="359"/>
      <c r="AD25" s="370"/>
      <c r="AE25" s="545"/>
      <c r="AF25" s="545"/>
      <c r="AG25" s="299"/>
      <c r="AH25" s="586"/>
      <c r="AI25" s="644"/>
      <c r="AJ25" s="586"/>
      <c r="AK25" s="345"/>
      <c r="AL25" s="375"/>
      <c r="AM25" s="386"/>
      <c r="AN25" s="734"/>
      <c r="AO25" s="734"/>
      <c r="AP25" s="299"/>
      <c r="AQ25" s="902"/>
      <c r="AR25" s="299"/>
      <c r="AS25" s="587"/>
      <c r="AT25" s="902"/>
      <c r="AU25" s="667"/>
      <c r="AV25" s="666"/>
      <c r="AW25" s="666"/>
      <c r="AX25" s="666"/>
      <c r="AY25" s="666"/>
      <c r="AZ25" s="666"/>
      <c r="BA25" s="393"/>
      <c r="BB25" s="669"/>
      <c r="BC25" s="295"/>
      <c r="BD25" s="296"/>
      <c r="BE25" s="296"/>
      <c r="BF25" s="296"/>
      <c r="BG25" s="296"/>
      <c r="BH25" s="296"/>
      <c r="BI25" s="328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</row>
    <row r="26" spans="1:74" s="300" customFormat="1" ht="12.75" customHeight="1" x14ac:dyDescent="0.2">
      <c r="A26" s="245" t="s">
        <v>853</v>
      </c>
      <c r="B26" s="299">
        <v>4</v>
      </c>
      <c r="C26" s="245" t="s">
        <v>847</v>
      </c>
      <c r="D26" s="299"/>
      <c r="E26" s="299"/>
      <c r="F26" s="299">
        <v>3</v>
      </c>
      <c r="G26" s="245"/>
      <c r="H26" s="300" t="s">
        <v>848</v>
      </c>
      <c r="I26" s="300" t="s">
        <v>849</v>
      </c>
      <c r="J26" s="300" t="s">
        <v>796</v>
      </c>
      <c r="K26" s="300" t="s">
        <v>797</v>
      </c>
      <c r="L26" s="440"/>
      <c r="M26" s="323">
        <v>0.54166666666666663</v>
      </c>
      <c r="N26" s="1128"/>
      <c r="O26" s="1128"/>
      <c r="P26" s="1130"/>
      <c r="Q26" s="1116"/>
      <c r="R26" s="1125"/>
      <c r="S26" s="1125"/>
      <c r="T26" s="900"/>
      <c r="U26" s="294"/>
      <c r="V26" s="299"/>
      <c r="W26" s="299"/>
      <c r="X26" s="902"/>
      <c r="Y26" s="902"/>
      <c r="Z26" s="587"/>
      <c r="AA26" s="588"/>
      <c r="AB26" s="1106" t="s">
        <v>773</v>
      </c>
      <c r="AC26" s="1107" t="s">
        <v>773</v>
      </c>
      <c r="AD26" s="376"/>
      <c r="AE26" s="1112" t="s">
        <v>857</v>
      </c>
      <c r="AF26" s="1114" t="s">
        <v>858</v>
      </c>
      <c r="AG26" s="1114" t="s">
        <v>859</v>
      </c>
      <c r="AH26" s="586"/>
      <c r="AI26" s="644"/>
      <c r="AJ26" s="586"/>
      <c r="AK26" s="345"/>
      <c r="AL26" s="375"/>
      <c r="AM26" s="1104" t="s">
        <v>669</v>
      </c>
      <c r="AN26" s="588"/>
      <c r="AO26" s="299"/>
      <c r="AP26" s="299"/>
      <c r="AQ26" s="902"/>
      <c r="AR26" s="299"/>
      <c r="AS26" s="587"/>
      <c r="AT26" s="902"/>
      <c r="AU26" s="667"/>
      <c r="AV26" s="666"/>
      <c r="AW26" s="666"/>
      <c r="AX26" s="666"/>
      <c r="AY26" s="666"/>
      <c r="AZ26" s="666"/>
      <c r="BA26" s="393"/>
      <c r="BB26" s="670"/>
      <c r="BC26" s="295"/>
      <c r="BD26" s="296"/>
      <c r="BE26" s="296"/>
      <c r="BF26" s="296"/>
      <c r="BG26" s="296"/>
      <c r="BH26" s="296"/>
      <c r="BI26" s="328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</row>
    <row r="27" spans="1:74" s="300" customFormat="1" ht="14" x14ac:dyDescent="0.2">
      <c r="A27" s="245" t="s">
        <v>853</v>
      </c>
      <c r="B27" s="299">
        <v>5</v>
      </c>
      <c r="C27" s="245" t="s">
        <v>834</v>
      </c>
      <c r="D27" s="299"/>
      <c r="E27" s="299"/>
      <c r="F27" s="299">
        <v>21</v>
      </c>
      <c r="G27" s="245"/>
      <c r="H27" s="300" t="s">
        <v>835</v>
      </c>
      <c r="I27" s="300" t="s">
        <v>836</v>
      </c>
      <c r="J27" s="300" t="s">
        <v>796</v>
      </c>
      <c r="K27" s="300" t="s">
        <v>837</v>
      </c>
      <c r="L27" s="440"/>
      <c r="M27" s="323">
        <v>0.55208333333333337</v>
      </c>
      <c r="N27" s="1128"/>
      <c r="O27" s="1128"/>
      <c r="P27" s="1130"/>
      <c r="Q27" s="1116"/>
      <c r="R27" s="1125"/>
      <c r="S27" s="1125"/>
      <c r="T27" s="900"/>
      <c r="U27" s="294"/>
      <c r="V27" s="299"/>
      <c r="W27" s="299"/>
      <c r="X27" s="902"/>
      <c r="Y27" s="902"/>
      <c r="Z27" s="587"/>
      <c r="AA27" s="588"/>
      <c r="AB27" s="1106"/>
      <c r="AC27" s="1107"/>
      <c r="AD27" s="340"/>
      <c r="AE27" s="1113"/>
      <c r="AF27" s="1114"/>
      <c r="AG27" s="1114"/>
      <c r="AH27" s="586"/>
      <c r="AI27" s="644"/>
      <c r="AJ27" s="586"/>
      <c r="AK27" s="345"/>
      <c r="AL27" s="375"/>
      <c r="AM27" s="1104"/>
      <c r="AN27" s="588"/>
      <c r="AO27" s="299"/>
      <c r="AP27" s="299"/>
      <c r="AQ27" s="902"/>
      <c r="AR27" s="299"/>
      <c r="AS27" s="587"/>
      <c r="AT27" s="902"/>
      <c r="AU27" s="667"/>
      <c r="AV27" s="666"/>
      <c r="AW27" s="666"/>
      <c r="AX27" s="666"/>
      <c r="AY27" s="666"/>
      <c r="AZ27" s="666"/>
      <c r="BA27" s="393"/>
      <c r="BB27" s="1045" t="s">
        <v>718</v>
      </c>
      <c r="BC27" s="295"/>
      <c r="BD27" s="296"/>
      <c r="BE27" s="296"/>
      <c r="BF27" s="296"/>
      <c r="BG27" s="296"/>
      <c r="BH27" s="296"/>
      <c r="BI27" s="328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</row>
    <row r="28" spans="1:74" s="300" customFormat="1" ht="14" x14ac:dyDescent="0.2">
      <c r="A28" s="245" t="s">
        <v>853</v>
      </c>
      <c r="B28" s="299">
        <v>5</v>
      </c>
      <c r="C28" s="245" t="s">
        <v>839</v>
      </c>
      <c r="D28" s="299"/>
      <c r="E28" s="299"/>
      <c r="F28" s="299">
        <v>21</v>
      </c>
      <c r="G28" s="245"/>
      <c r="H28" s="300" t="s">
        <v>840</v>
      </c>
      <c r="I28" s="300" t="s">
        <v>795</v>
      </c>
      <c r="J28" s="300" t="s">
        <v>796</v>
      </c>
      <c r="K28" s="300" t="s">
        <v>797</v>
      </c>
      <c r="L28" s="440"/>
      <c r="M28" s="323">
        <v>0.5625</v>
      </c>
      <c r="N28" s="1128"/>
      <c r="O28" s="1128"/>
      <c r="P28" s="1130"/>
      <c r="Q28" s="1117"/>
      <c r="R28" s="1126"/>
      <c r="S28" s="1126"/>
      <c r="T28" s="900"/>
      <c r="U28" s="294"/>
      <c r="V28" s="299"/>
      <c r="W28" s="299"/>
      <c r="X28" s="902"/>
      <c r="Y28" s="902"/>
      <c r="Z28" s="587"/>
      <c r="AA28" s="588"/>
      <c r="AB28" s="1106"/>
      <c r="AC28" s="1107"/>
      <c r="AD28" s="1109" t="s">
        <v>704</v>
      </c>
      <c r="AE28" s="1113"/>
      <c r="AF28" s="1114"/>
      <c r="AG28" s="1114"/>
      <c r="AH28" s="586"/>
      <c r="AI28" s="644"/>
      <c r="AJ28" s="586"/>
      <c r="AK28" s="345"/>
      <c r="AL28" s="375"/>
      <c r="AM28" s="1104"/>
      <c r="AN28" s="588"/>
      <c r="AO28" s="299"/>
      <c r="AP28" s="299"/>
      <c r="AQ28" s="902"/>
      <c r="AR28" s="299"/>
      <c r="AS28" s="587"/>
      <c r="AT28" s="902"/>
      <c r="AU28" s="667"/>
      <c r="AV28" s="666"/>
      <c r="AW28" s="666"/>
      <c r="AX28" s="666"/>
      <c r="AY28" s="666"/>
      <c r="AZ28" s="666"/>
      <c r="BA28" s="393"/>
      <c r="BB28" s="1045"/>
      <c r="BC28" s="295"/>
      <c r="BD28" s="296"/>
      <c r="BE28" s="296"/>
      <c r="BF28" s="296"/>
      <c r="BG28" s="296"/>
      <c r="BH28" s="296"/>
      <c r="BI28" s="328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</row>
    <row r="29" spans="1:74" s="300" customFormat="1" ht="12.75" customHeight="1" x14ac:dyDescent="0.2">
      <c r="A29" s="245" t="s">
        <v>853</v>
      </c>
      <c r="B29" s="299">
        <v>6</v>
      </c>
      <c r="C29" s="245" t="s">
        <v>842</v>
      </c>
      <c r="D29" s="299"/>
      <c r="E29" s="299"/>
      <c r="F29" s="299">
        <v>24</v>
      </c>
      <c r="G29" s="245"/>
      <c r="H29" s="300" t="s">
        <v>835</v>
      </c>
      <c r="I29" s="300" t="s">
        <v>836</v>
      </c>
      <c r="J29" s="300" t="s">
        <v>796</v>
      </c>
      <c r="K29" s="300" t="s">
        <v>837</v>
      </c>
      <c r="L29" s="440"/>
      <c r="M29" s="323">
        <v>0.57291666666666663</v>
      </c>
      <c r="N29" s="1128"/>
      <c r="O29" s="1128"/>
      <c r="P29" s="1128"/>
      <c r="Q29" s="313"/>
      <c r="S29" s="299"/>
      <c r="T29" s="900"/>
      <c r="U29" s="294"/>
      <c r="V29" s="299"/>
      <c r="W29" s="299"/>
      <c r="X29" s="902"/>
      <c r="Y29" s="902"/>
      <c r="Z29" s="587"/>
      <c r="AA29" s="590"/>
      <c r="AB29" s="1106"/>
      <c r="AC29" s="1107"/>
      <c r="AD29" s="1109"/>
      <c r="AE29" s="1113"/>
      <c r="AF29" s="1114"/>
      <c r="AG29" s="1114"/>
      <c r="AH29" s="586"/>
      <c r="AI29" s="644"/>
      <c r="AJ29" s="586"/>
      <c r="AK29" s="345"/>
      <c r="AL29" s="375"/>
      <c r="AM29" s="378"/>
      <c r="AN29" s="590"/>
      <c r="AO29" s="299"/>
      <c r="AP29" s="299"/>
      <c r="AQ29" s="902"/>
      <c r="AR29" s="299"/>
      <c r="AS29" s="587"/>
      <c r="AT29" s="902"/>
      <c r="AU29" s="667"/>
      <c r="AV29" s="666"/>
      <c r="AW29" s="666"/>
      <c r="AX29" s="666"/>
      <c r="AY29" s="666"/>
      <c r="AZ29" s="666"/>
      <c r="BA29" s="393"/>
      <c r="BB29" s="1045"/>
      <c r="BC29" s="295"/>
      <c r="BD29" s="296"/>
      <c r="BE29" s="296"/>
      <c r="BF29" s="296"/>
      <c r="BG29" s="296"/>
      <c r="BH29" s="296"/>
      <c r="BI29" s="328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</row>
    <row r="30" spans="1:74" s="300" customFormat="1" ht="14" x14ac:dyDescent="0.2">
      <c r="A30" s="245" t="s">
        <v>853</v>
      </c>
      <c r="B30" s="299">
        <v>6</v>
      </c>
      <c r="C30" s="245" t="s">
        <v>850</v>
      </c>
      <c r="D30" s="299"/>
      <c r="E30" s="299"/>
      <c r="F30" s="299">
        <v>24</v>
      </c>
      <c r="G30" s="245"/>
      <c r="H30" s="300" t="s">
        <v>845</v>
      </c>
      <c r="I30" s="300" t="s">
        <v>795</v>
      </c>
      <c r="J30" s="300" t="s">
        <v>796</v>
      </c>
      <c r="K30" s="300" t="s">
        <v>846</v>
      </c>
      <c r="L30" s="440"/>
      <c r="M30" s="323">
        <v>0.58333333333333337</v>
      </c>
      <c r="N30" s="1128"/>
      <c r="O30" s="1128"/>
      <c r="P30" s="1128"/>
      <c r="S30" s="299"/>
      <c r="T30" s="900"/>
      <c r="U30" s="294"/>
      <c r="V30" s="299"/>
      <c r="W30" s="299"/>
      <c r="X30" s="902"/>
      <c r="Y30" s="902"/>
      <c r="Z30" s="587"/>
      <c r="AA30" s="588"/>
      <c r="AB30" s="1106"/>
      <c r="AC30" s="1107"/>
      <c r="AD30" s="376"/>
      <c r="AE30" s="1113"/>
      <c r="AF30" s="1114"/>
      <c r="AG30" s="1114"/>
      <c r="AH30" s="586"/>
      <c r="AI30" s="644"/>
      <c r="AJ30" s="586"/>
      <c r="AK30" s="368"/>
      <c r="AL30" s="379"/>
      <c r="AM30" s="1104" t="s">
        <v>670</v>
      </c>
      <c r="AN30" s="588"/>
      <c r="AO30" s="299"/>
      <c r="AP30" s="299"/>
      <c r="AQ30" s="902"/>
      <c r="AR30" s="299"/>
      <c r="AS30" s="587"/>
      <c r="AT30" s="902"/>
      <c r="AU30" s="667"/>
      <c r="AV30" s="666"/>
      <c r="AW30" s="666"/>
      <c r="AX30" s="666"/>
      <c r="AY30" s="666"/>
      <c r="AZ30" s="666"/>
      <c r="BA30" s="393"/>
      <c r="BB30" s="1045"/>
      <c r="BC30" s="295"/>
      <c r="BD30" s="296"/>
      <c r="BE30" s="296"/>
      <c r="BF30" s="296"/>
      <c r="BG30" s="296"/>
      <c r="BH30" s="296"/>
      <c r="BI30" s="328"/>
      <c r="BJ30" s="292"/>
      <c r="BK30" s="292"/>
      <c r="BL30" s="292"/>
      <c r="BM30" s="292"/>
      <c r="BN30" s="292"/>
      <c r="BO30" s="292"/>
      <c r="BP30" s="292"/>
      <c r="BQ30" s="292"/>
      <c r="BR30" s="292"/>
      <c r="BS30" s="292"/>
      <c r="BT30" s="292"/>
      <c r="BU30" s="292"/>
      <c r="BV30" s="292"/>
    </row>
    <row r="31" spans="1:74" s="300" customFormat="1" ht="20" customHeight="1" x14ac:dyDescent="0.2">
      <c r="A31" s="245" t="s">
        <v>853</v>
      </c>
      <c r="B31" s="299">
        <v>10</v>
      </c>
      <c r="C31" s="245" t="s">
        <v>851</v>
      </c>
      <c r="D31" s="299"/>
      <c r="E31" s="299"/>
      <c r="F31" s="299">
        <v>5</v>
      </c>
      <c r="G31" s="245"/>
      <c r="H31" s="439" t="s">
        <v>794</v>
      </c>
      <c r="I31" s="300" t="s">
        <v>795</v>
      </c>
      <c r="J31" s="300" t="s">
        <v>796</v>
      </c>
      <c r="K31" s="300" t="s">
        <v>797</v>
      </c>
      <c r="L31" s="440"/>
      <c r="M31" s="323">
        <v>0.59375</v>
      </c>
      <c r="N31" s="1129"/>
      <c r="O31" s="1129"/>
      <c r="P31" s="1129"/>
      <c r="R31" s="313"/>
      <c r="S31" s="299"/>
      <c r="T31" s="900"/>
      <c r="U31" s="294"/>
      <c r="V31" s="299"/>
      <c r="W31" s="299"/>
      <c r="X31" s="902"/>
      <c r="Y31" s="902"/>
      <c r="Z31" s="587"/>
      <c r="AA31" s="410"/>
      <c r="AB31" s="1106"/>
      <c r="AC31" s="1107"/>
      <c r="AD31" s="376"/>
      <c r="AE31" s="1113"/>
      <c r="AF31" s="1114"/>
      <c r="AG31" s="1114"/>
      <c r="AH31" s="586"/>
      <c r="AI31" s="644"/>
      <c r="AJ31" s="586"/>
      <c r="AK31" s="368"/>
      <c r="AL31" s="379"/>
      <c r="AM31" s="1104"/>
      <c r="AN31" s="410"/>
      <c r="AO31" s="299"/>
      <c r="AP31" s="299"/>
      <c r="AQ31" s="902"/>
      <c r="AR31" s="299"/>
      <c r="AS31" s="587"/>
      <c r="AT31" s="902"/>
      <c r="AU31" s="667"/>
      <c r="AV31" s="666"/>
      <c r="AW31" s="666"/>
      <c r="AX31" s="666"/>
      <c r="AY31" s="666"/>
      <c r="AZ31" s="666"/>
      <c r="BA31" s="393"/>
      <c r="BB31" s="1045"/>
      <c r="BC31" s="295"/>
      <c r="BD31" s="296"/>
      <c r="BE31" s="296"/>
      <c r="BF31" s="296"/>
      <c r="BG31" s="296"/>
      <c r="BH31" s="296"/>
      <c r="BI31" s="328"/>
      <c r="BJ31" s="292"/>
      <c r="BK31" s="292"/>
      <c r="BL31" s="292"/>
      <c r="BM31" s="292"/>
      <c r="BN31" s="292"/>
      <c r="BO31" s="292"/>
      <c r="BP31" s="292"/>
      <c r="BQ31" s="292"/>
      <c r="BR31" s="292"/>
      <c r="BS31" s="292"/>
      <c r="BT31" s="292"/>
      <c r="BU31" s="292"/>
      <c r="BV31" s="292"/>
    </row>
    <row r="32" spans="1:74" s="300" customFormat="1" ht="14" x14ac:dyDescent="0.2">
      <c r="A32" s="245" t="s">
        <v>853</v>
      </c>
      <c r="B32" s="299">
        <v>10</v>
      </c>
      <c r="C32" s="245" t="s">
        <v>852</v>
      </c>
      <c r="D32" s="299"/>
      <c r="E32" s="299"/>
      <c r="F32" s="299">
        <v>5</v>
      </c>
      <c r="G32" s="245"/>
      <c r="H32" s="300" t="s">
        <v>835</v>
      </c>
      <c r="I32" s="300" t="s">
        <v>836</v>
      </c>
      <c r="J32" s="300" t="s">
        <v>796</v>
      </c>
      <c r="K32" s="300" t="s">
        <v>837</v>
      </c>
      <c r="L32" s="440"/>
      <c r="M32" s="323">
        <v>0.60416666666666663</v>
      </c>
      <c r="N32" s="317"/>
      <c r="O32" s="312"/>
      <c r="P32" s="312"/>
      <c r="Q32" s="308"/>
      <c r="R32" s="308"/>
      <c r="S32" s="308"/>
      <c r="T32" s="900"/>
      <c r="U32" s="294"/>
      <c r="V32" s="299"/>
      <c r="W32" s="299"/>
      <c r="X32" s="902"/>
      <c r="Y32" s="902"/>
      <c r="Z32" s="587"/>
      <c r="AA32" s="410"/>
      <c r="AB32" s="1106"/>
      <c r="AC32" s="1107"/>
      <c r="AD32" s="376"/>
      <c r="AE32" s="1113"/>
      <c r="AF32" s="1114"/>
      <c r="AG32" s="1114"/>
      <c r="AH32" s="586"/>
      <c r="AI32" s="644"/>
      <c r="AJ32" s="586"/>
      <c r="AK32" s="874"/>
      <c r="AL32" s="331"/>
      <c r="AM32" s="1104"/>
      <c r="AN32" s="410"/>
      <c r="AO32" s="299"/>
      <c r="AP32" s="299"/>
      <c r="AQ32" s="902"/>
      <c r="AR32" s="299"/>
      <c r="AS32" s="587"/>
      <c r="AT32" s="902"/>
      <c r="AU32" s="667"/>
      <c r="AV32" s="666"/>
      <c r="AW32" s="666"/>
      <c r="AX32" s="666"/>
      <c r="AY32" s="666"/>
      <c r="AZ32" s="666"/>
      <c r="BA32" s="393"/>
      <c r="BB32" s="1045"/>
      <c r="BC32" s="295"/>
      <c r="BD32" s="296"/>
      <c r="BE32" s="296"/>
      <c r="BF32" s="296"/>
      <c r="BG32" s="296"/>
      <c r="BH32" s="296"/>
      <c r="BI32" s="328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</row>
    <row r="33" spans="12:74" s="300" customFormat="1" ht="26.5" customHeight="1" x14ac:dyDescent="0.2">
      <c r="L33" s="440"/>
      <c r="M33" s="323">
        <v>0.61458333333333337</v>
      </c>
      <c r="N33" s="317"/>
      <c r="O33" s="312"/>
      <c r="P33" s="312"/>
      <c r="Q33" s="312"/>
      <c r="R33" s="312"/>
      <c r="S33" s="308"/>
      <c r="T33" s="900"/>
      <c r="U33" s="294"/>
      <c r="V33" s="299"/>
      <c r="W33" s="299"/>
      <c r="X33" s="902"/>
      <c r="Y33" s="902"/>
      <c r="Z33" s="587"/>
      <c r="AA33" s="410"/>
      <c r="AB33" s="1106"/>
      <c r="AC33" s="1107"/>
      <c r="AD33" s="376"/>
      <c r="AE33" s="1113"/>
      <c r="AF33" s="1114"/>
      <c r="AG33" s="1114"/>
      <c r="AH33" s="586"/>
      <c r="AI33" s="644"/>
      <c r="AJ33" s="586"/>
      <c r="AK33" s="874"/>
      <c r="AL33" s="331"/>
      <c r="AM33" s="378"/>
      <c r="AN33" s="410"/>
      <c r="AO33" s="299"/>
      <c r="AP33" s="299"/>
      <c r="AQ33" s="902"/>
      <c r="AR33" s="299"/>
      <c r="AS33" s="587"/>
      <c r="AT33" s="902"/>
      <c r="AU33" s="667"/>
      <c r="AV33" s="666"/>
      <c r="AW33" s="666"/>
      <c r="AX33" s="666"/>
      <c r="AY33" s="666"/>
      <c r="AZ33" s="666"/>
      <c r="BA33" s="393"/>
      <c r="BB33" s="1045"/>
      <c r="BC33" s="295"/>
      <c r="BD33" s="296"/>
      <c r="BE33" s="296"/>
      <c r="BF33" s="296"/>
      <c r="BG33" s="296"/>
      <c r="BH33" s="296"/>
      <c r="BI33" s="328"/>
      <c r="BK33" s="292"/>
      <c r="BL33" s="292"/>
      <c r="BM33" s="292"/>
      <c r="BN33" s="292"/>
      <c r="BO33" s="292"/>
      <c r="BP33" s="292"/>
      <c r="BQ33" s="292"/>
      <c r="BR33" s="292"/>
      <c r="BS33" s="292"/>
      <c r="BT33" s="292"/>
      <c r="BU33" s="292"/>
      <c r="BV33" s="292"/>
    </row>
    <row r="34" spans="12:74" s="300" customFormat="1" ht="13" customHeight="1" x14ac:dyDescent="0.2">
      <c r="L34" s="440"/>
      <c r="M34" s="323">
        <v>0.625</v>
      </c>
      <c r="N34" s="317"/>
      <c r="O34" s="312"/>
      <c r="P34" s="312"/>
      <c r="Q34" s="308"/>
      <c r="R34" s="308"/>
      <c r="S34" s="312"/>
      <c r="T34" s="900"/>
      <c r="U34" s="294"/>
      <c r="V34" s="299"/>
      <c r="W34" s="299"/>
      <c r="X34" s="902"/>
      <c r="Y34" s="902"/>
      <c r="Z34" s="587"/>
      <c r="AA34" s="590"/>
      <c r="AB34" s="1106"/>
      <c r="AC34" s="1107"/>
      <c r="AD34" s="365"/>
      <c r="AE34" s="1113"/>
      <c r="AF34" s="1114"/>
      <c r="AG34" s="1114"/>
      <c r="AH34" s="586"/>
      <c r="AI34" s="644"/>
      <c r="AJ34" s="586"/>
      <c r="AK34" s="874"/>
      <c r="AL34" s="331"/>
      <c r="AM34" s="1104" t="s">
        <v>669</v>
      </c>
      <c r="AN34" s="590"/>
      <c r="AO34" s="299"/>
      <c r="AP34" s="299"/>
      <c r="AQ34" s="902"/>
      <c r="AR34" s="299"/>
      <c r="AS34" s="587"/>
      <c r="AT34" s="902"/>
      <c r="AU34" s="667"/>
      <c r="AV34" s="666"/>
      <c r="AW34" s="666"/>
      <c r="AX34" s="666"/>
      <c r="AY34" s="666"/>
      <c r="AZ34" s="666"/>
      <c r="BA34" s="393"/>
      <c r="BB34" s="1045"/>
      <c r="BC34" s="295"/>
      <c r="BD34" s="296"/>
      <c r="BE34" s="296"/>
      <c r="BF34" s="296"/>
      <c r="BG34" s="296"/>
      <c r="BH34" s="296"/>
      <c r="BI34" s="328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</row>
    <row r="35" spans="12:74" s="300" customFormat="1" ht="13" customHeight="1" x14ac:dyDescent="0.2">
      <c r="L35" s="440"/>
      <c r="M35" s="323">
        <v>0.63541666666666663</v>
      </c>
      <c r="N35" s="317"/>
      <c r="O35" s="312"/>
      <c r="P35" s="312"/>
      <c r="Q35" s="308"/>
      <c r="R35" s="308"/>
      <c r="S35" s="312"/>
      <c r="T35" s="900"/>
      <c r="U35" s="294"/>
      <c r="V35" s="299"/>
      <c r="W35" s="299"/>
      <c r="X35" s="902"/>
      <c r="Y35" s="902"/>
      <c r="Z35" s="587"/>
      <c r="AA35" s="590"/>
      <c r="AB35" s="1106"/>
      <c r="AC35" s="1107"/>
      <c r="AD35" s="365"/>
      <c r="AE35" s="1113"/>
      <c r="AF35" s="1114"/>
      <c r="AG35" s="1114"/>
      <c r="AH35" s="315"/>
      <c r="AI35" s="331"/>
      <c r="AJ35" s="874"/>
      <c r="AK35" s="874"/>
      <c r="AL35" s="331"/>
      <c r="AM35" s="1104"/>
      <c r="AN35" s="590"/>
      <c r="AO35" s="299"/>
      <c r="AP35" s="299"/>
      <c r="AQ35" s="902"/>
      <c r="AR35" s="299"/>
      <c r="AS35" s="587"/>
      <c r="AT35" s="902"/>
      <c r="AU35" s="667"/>
      <c r="AV35" s="666"/>
      <c r="AW35" s="666"/>
      <c r="AX35" s="666"/>
      <c r="AY35" s="666"/>
      <c r="AZ35" s="666"/>
      <c r="BA35" s="393"/>
      <c r="BB35" s="1045"/>
      <c r="BC35" s="295"/>
      <c r="BD35" s="296"/>
      <c r="BE35" s="296"/>
      <c r="BF35" s="296"/>
      <c r="BG35" s="296"/>
      <c r="BH35" s="296"/>
      <c r="BI35" s="328"/>
      <c r="BK35" s="292"/>
      <c r="BL35" s="292"/>
      <c r="BM35" s="292"/>
      <c r="BN35" s="292"/>
      <c r="BO35" s="292"/>
      <c r="BP35" s="292"/>
      <c r="BQ35" s="292"/>
      <c r="BR35" s="292"/>
      <c r="BS35" s="292"/>
      <c r="BT35" s="292"/>
      <c r="BU35" s="292"/>
      <c r="BV35" s="292"/>
    </row>
    <row r="36" spans="12:74" s="300" customFormat="1" ht="46.5" customHeight="1" x14ac:dyDescent="0.2">
      <c r="L36" s="440"/>
      <c r="M36" s="323">
        <v>0.64583333333333337</v>
      </c>
      <c r="N36" s="317"/>
      <c r="O36" s="312"/>
      <c r="P36" s="312"/>
      <c r="Q36" s="308"/>
      <c r="R36" s="308"/>
      <c r="S36" s="308"/>
      <c r="T36" s="900"/>
      <c r="U36" s="294"/>
      <c r="V36" s="299"/>
      <c r="W36" s="299"/>
      <c r="X36" s="902"/>
      <c r="Y36" s="902"/>
      <c r="Z36" s="587"/>
      <c r="AA36" s="588"/>
      <c r="AB36" s="1106"/>
      <c r="AC36" s="1107"/>
      <c r="AD36" s="1109" t="s">
        <v>659</v>
      </c>
      <c r="AE36" s="1113"/>
      <c r="AF36" s="1114"/>
      <c r="AG36" s="1114"/>
      <c r="AH36" s="315"/>
      <c r="AI36" s="331"/>
      <c r="AJ36" s="874"/>
      <c r="AK36" s="874"/>
      <c r="AL36" s="331"/>
      <c r="AM36" s="1104"/>
      <c r="AN36" s="588"/>
      <c r="AO36" s="299"/>
      <c r="AP36" s="299"/>
      <c r="AQ36" s="902"/>
      <c r="AR36" s="299"/>
      <c r="AS36" s="587"/>
      <c r="AT36" s="902"/>
      <c r="AU36" s="667"/>
      <c r="AV36" s="666"/>
      <c r="AW36" s="666"/>
      <c r="AX36" s="666"/>
      <c r="AY36" s="666"/>
      <c r="AZ36" s="666"/>
      <c r="BA36" s="393"/>
      <c r="BB36" s="1045"/>
      <c r="BC36" s="295"/>
      <c r="BD36" s="296"/>
      <c r="BE36" s="296"/>
      <c r="BF36" s="296"/>
      <c r="BG36" s="296"/>
      <c r="BH36" s="296"/>
      <c r="BI36" s="328"/>
      <c r="BK36" s="308"/>
      <c r="BL36" s="308"/>
      <c r="BM36" s="308"/>
      <c r="BN36" s="308"/>
      <c r="BO36" s="308"/>
      <c r="BP36" s="584"/>
      <c r="BQ36" s="584"/>
      <c r="BR36" s="292"/>
      <c r="BS36" s="292"/>
      <c r="BT36" s="292"/>
      <c r="BU36" s="292"/>
      <c r="BV36" s="292"/>
    </row>
    <row r="37" spans="12:74" s="300" customFormat="1" ht="13" customHeight="1" x14ac:dyDescent="0.2">
      <c r="L37" s="440"/>
      <c r="M37" s="323">
        <v>0.65625</v>
      </c>
      <c r="N37" s="317"/>
      <c r="O37" s="312"/>
      <c r="P37" s="312"/>
      <c r="Q37" s="308"/>
      <c r="R37" s="308"/>
      <c r="S37" s="308"/>
      <c r="T37" s="900"/>
      <c r="U37" s="294"/>
      <c r="V37" s="299"/>
      <c r="W37" s="299"/>
      <c r="X37" s="902"/>
      <c r="Y37" s="902"/>
      <c r="Z37" s="587"/>
      <c r="AA37" s="588"/>
      <c r="AB37" s="1106"/>
      <c r="AC37" s="1107"/>
      <c r="AD37" s="1109"/>
      <c r="AE37" s="1113"/>
      <c r="AF37" s="1114"/>
      <c r="AG37" s="1114"/>
      <c r="AH37" s="315"/>
      <c r="AI37" s="331"/>
      <c r="AJ37" s="874"/>
      <c r="AK37" s="874"/>
      <c r="AL37" s="331"/>
      <c r="AM37" s="378"/>
      <c r="AN37" s="588"/>
      <c r="AO37" s="299"/>
      <c r="AP37" s="299"/>
      <c r="AQ37" s="902"/>
      <c r="AR37" s="299"/>
      <c r="AS37" s="587"/>
      <c r="AT37" s="902"/>
      <c r="AU37" s="667"/>
      <c r="AV37" s="666"/>
      <c r="AW37" s="666"/>
      <c r="AX37" s="666"/>
      <c r="AY37" s="666"/>
      <c r="AZ37" s="666"/>
      <c r="BA37" s="393"/>
      <c r="BB37" s="1045"/>
      <c r="BC37" s="295"/>
      <c r="BD37" s="296"/>
      <c r="BE37" s="296"/>
      <c r="BF37" s="296"/>
      <c r="BG37" s="296"/>
      <c r="BH37" s="296"/>
      <c r="BI37" s="328"/>
      <c r="BK37" s="308"/>
      <c r="BL37" s="308"/>
      <c r="BM37" s="308"/>
      <c r="BN37" s="308"/>
      <c r="BO37" s="308"/>
      <c r="BP37" s="584"/>
      <c r="BQ37" s="584"/>
      <c r="BR37" s="292"/>
      <c r="BS37" s="292"/>
      <c r="BT37" s="292"/>
      <c r="BU37" s="292"/>
      <c r="BV37" s="292"/>
    </row>
    <row r="38" spans="12:74" s="300" customFormat="1" ht="13" customHeight="1" x14ac:dyDescent="0.2">
      <c r="L38" s="440"/>
      <c r="M38" s="323">
        <v>0.66666666666666663</v>
      </c>
      <c r="N38" s="317"/>
      <c r="O38" s="312"/>
      <c r="P38" s="312"/>
      <c r="Q38" s="347"/>
      <c r="R38" s="347"/>
      <c r="S38" s="308"/>
      <c r="T38" s="900"/>
      <c r="U38" s="294"/>
      <c r="V38" s="299"/>
      <c r="W38" s="299"/>
      <c r="X38" s="308"/>
      <c r="Y38" s="308"/>
      <c r="Z38" s="334"/>
      <c r="AA38" s="588"/>
      <c r="AB38" s="1106"/>
      <c r="AC38" s="1107"/>
      <c r="AD38" s="1109"/>
      <c r="AE38" s="1113"/>
      <c r="AF38" s="1114"/>
      <c r="AG38" s="1114"/>
      <c r="AH38" s="315"/>
      <c r="AI38" s="331"/>
      <c r="AJ38" s="874"/>
      <c r="AK38" s="874"/>
      <c r="AL38" s="331"/>
      <c r="AM38" s="378"/>
      <c r="AN38" s="588"/>
      <c r="AO38" s="299"/>
      <c r="AP38" s="299"/>
      <c r="AQ38" s="902"/>
      <c r="AR38" s="299"/>
      <c r="AS38" s="587"/>
      <c r="AT38" s="902"/>
      <c r="AU38" s="667"/>
      <c r="AV38" s="666"/>
      <c r="AW38" s="666"/>
      <c r="AX38" s="666"/>
      <c r="AY38" s="666"/>
      <c r="AZ38" s="666"/>
      <c r="BA38" s="393"/>
      <c r="BB38" s="1045"/>
      <c r="BC38" s="295"/>
      <c r="BD38" s="296"/>
      <c r="BE38" s="296"/>
      <c r="BF38" s="296"/>
      <c r="BG38" s="296"/>
      <c r="BH38" s="296"/>
      <c r="BI38" s="328"/>
      <c r="BK38" s="308"/>
      <c r="BL38" s="308"/>
      <c r="BM38" s="308"/>
      <c r="BN38" s="308"/>
      <c r="BO38" s="308"/>
      <c r="BP38" s="584"/>
      <c r="BQ38" s="584"/>
      <c r="BR38" s="292"/>
      <c r="BS38" s="292"/>
      <c r="BT38" s="292"/>
      <c r="BU38" s="292"/>
      <c r="BV38" s="292"/>
    </row>
    <row r="39" spans="12:74" s="300" customFormat="1" ht="13" customHeight="1" x14ac:dyDescent="0.2">
      <c r="L39" s="440"/>
      <c r="M39" s="323">
        <v>0.67708333333333337</v>
      </c>
      <c r="N39" s="317"/>
      <c r="O39" s="312"/>
      <c r="P39" s="312"/>
      <c r="Q39" s="308"/>
      <c r="R39" s="308"/>
      <c r="S39" s="308"/>
      <c r="T39" s="900"/>
      <c r="U39" s="294"/>
      <c r="V39" s="299"/>
      <c r="W39" s="299"/>
      <c r="X39" s="308"/>
      <c r="Y39" s="308"/>
      <c r="Z39" s="334"/>
      <c r="AA39" s="588"/>
      <c r="AB39" s="1106"/>
      <c r="AC39" s="1107"/>
      <c r="AD39" s="376"/>
      <c r="AE39" s="1113"/>
      <c r="AF39" s="1114"/>
      <c r="AG39" s="1114"/>
      <c r="AH39" s="315"/>
      <c r="AI39" s="375"/>
      <c r="AJ39" s="368"/>
      <c r="AK39" s="368"/>
      <c r="AL39" s="379"/>
      <c r="AM39" s="378"/>
      <c r="AN39" s="588"/>
      <c r="AO39" s="299"/>
      <c r="AP39" s="299"/>
      <c r="AQ39" s="902"/>
      <c r="AR39" s="299"/>
      <c r="AS39" s="587"/>
      <c r="AT39" s="902"/>
      <c r="AU39" s="667"/>
      <c r="AV39" s="666"/>
      <c r="AW39" s="666"/>
      <c r="AX39" s="666"/>
      <c r="AY39" s="666"/>
      <c r="AZ39" s="666"/>
      <c r="BA39" s="393"/>
      <c r="BB39" s="1045"/>
      <c r="BC39" s="295"/>
      <c r="BD39" s="296"/>
      <c r="BE39" s="296"/>
      <c r="BF39" s="296"/>
      <c r="BG39" s="296"/>
      <c r="BH39" s="296"/>
      <c r="BI39" s="328"/>
      <c r="BK39" s="308"/>
      <c r="BL39" s="308"/>
      <c r="BM39" s="308"/>
      <c r="BN39" s="308"/>
      <c r="BO39" s="308"/>
      <c r="BP39" s="584"/>
      <c r="BQ39" s="584"/>
      <c r="BR39" s="292"/>
      <c r="BS39" s="292"/>
      <c r="BT39" s="292"/>
      <c r="BU39" s="292"/>
      <c r="BV39" s="292"/>
    </row>
    <row r="40" spans="12:74" s="300" customFormat="1" ht="13" customHeight="1" x14ac:dyDescent="0.2">
      <c r="L40" s="440"/>
      <c r="M40" s="323">
        <v>0.6875</v>
      </c>
      <c r="N40" s="317"/>
      <c r="O40" s="312"/>
      <c r="P40" s="312"/>
      <c r="Q40" s="308"/>
      <c r="R40" s="308"/>
      <c r="S40" s="347"/>
      <c r="T40" s="360"/>
      <c r="U40" s="294"/>
      <c r="V40" s="299"/>
      <c r="W40" s="299"/>
      <c r="X40" s="347"/>
      <c r="Y40" s="347"/>
      <c r="Z40" s="334"/>
      <c r="AA40" s="588"/>
      <c r="AB40" s="1106"/>
      <c r="AC40" s="1107"/>
      <c r="AD40" s="376"/>
      <c r="AE40" s="1113"/>
      <c r="AF40" s="1114"/>
      <c r="AG40" s="1114"/>
      <c r="AH40" s="315"/>
      <c r="AI40" s="369"/>
      <c r="AJ40" s="368"/>
      <c r="AK40" s="368"/>
      <c r="AL40" s="379"/>
      <c r="AM40" s="378"/>
      <c r="AN40" s="588"/>
      <c r="AO40" s="299"/>
      <c r="AP40" s="299"/>
      <c r="AQ40" s="902"/>
      <c r="AR40" s="299"/>
      <c r="AS40" s="587"/>
      <c r="AT40" s="902"/>
      <c r="AU40" s="667"/>
      <c r="AV40" s="666"/>
      <c r="AW40" s="666"/>
      <c r="AX40" s="666"/>
      <c r="AY40" s="666"/>
      <c r="AZ40" s="666"/>
      <c r="BA40" s="393"/>
      <c r="BB40" s="1045"/>
      <c r="BC40" s="295"/>
      <c r="BD40" s="296"/>
      <c r="BE40" s="296"/>
      <c r="BF40" s="296"/>
      <c r="BG40" s="296"/>
      <c r="BH40" s="296"/>
      <c r="BI40" s="328"/>
      <c r="BK40" s="308"/>
      <c r="BL40" s="308"/>
      <c r="BM40" s="308"/>
      <c r="BN40" s="308"/>
      <c r="BO40" s="308"/>
      <c r="BP40" s="584"/>
      <c r="BQ40" s="584"/>
      <c r="BR40" s="292"/>
      <c r="BS40" s="292"/>
      <c r="BT40" s="292"/>
      <c r="BU40" s="292"/>
      <c r="BV40" s="292"/>
    </row>
    <row r="41" spans="12:74" s="300" customFormat="1" ht="13" customHeight="1" x14ac:dyDescent="0.2">
      <c r="L41" s="440"/>
      <c r="M41" s="297">
        <v>0.69791666666666663</v>
      </c>
      <c r="N41" s="317"/>
      <c r="O41" s="312"/>
      <c r="P41" s="312"/>
      <c r="Q41" s="312"/>
      <c r="R41" s="312"/>
      <c r="S41" s="312"/>
      <c r="T41" s="1104" t="s">
        <v>671</v>
      </c>
      <c r="U41" s="294"/>
      <c r="V41" s="299"/>
      <c r="W41" s="299"/>
      <c r="X41" s="312"/>
      <c r="Y41" s="312"/>
      <c r="Z41" s="334"/>
      <c r="AA41" s="588"/>
      <c r="AB41" s="1106"/>
      <c r="AC41" s="1107"/>
      <c r="AD41" s="376"/>
      <c r="AE41" s="1113"/>
      <c r="AF41" s="1114"/>
      <c r="AG41" s="1114"/>
      <c r="AH41" s="315"/>
      <c r="AI41" s="375"/>
      <c r="AJ41" s="345"/>
      <c r="AK41" s="345"/>
      <c r="AL41" s="375"/>
      <c r="AM41" s="378"/>
      <c r="AN41" s="588"/>
      <c r="AO41" s="299"/>
      <c r="AP41" s="299"/>
      <c r="AQ41" s="902"/>
      <c r="AR41" s="299"/>
      <c r="AS41" s="587"/>
      <c r="AT41" s="902"/>
      <c r="AU41" s="667"/>
      <c r="AV41" s="666"/>
      <c r="AW41" s="666"/>
      <c r="AX41" s="666"/>
      <c r="AY41" s="666"/>
      <c r="AZ41" s="666"/>
      <c r="BA41" s="393"/>
      <c r="BB41" s="1045"/>
      <c r="BC41" s="295"/>
      <c r="BD41" s="296"/>
      <c r="BE41" s="296"/>
      <c r="BF41" s="296"/>
      <c r="BG41" s="296"/>
      <c r="BH41" s="296"/>
      <c r="BI41" s="328"/>
      <c r="BK41" s="308"/>
      <c r="BL41" s="308"/>
      <c r="BM41" s="308"/>
      <c r="BN41" s="308"/>
      <c r="BO41" s="308"/>
      <c r="BP41" s="584"/>
      <c r="BQ41" s="584"/>
      <c r="BR41" s="292"/>
      <c r="BS41" s="292"/>
      <c r="BT41" s="292"/>
      <c r="BU41" s="292"/>
      <c r="BV41" s="292"/>
    </row>
    <row r="42" spans="12:74" s="300" customFormat="1" ht="13" customHeight="1" x14ac:dyDescent="0.2">
      <c r="L42" s="440"/>
      <c r="M42" s="323">
        <v>0.70833333333333337</v>
      </c>
      <c r="N42" s="294"/>
      <c r="O42" s="299"/>
      <c r="P42" s="299"/>
      <c r="Q42" s="299"/>
      <c r="R42" s="299"/>
      <c r="S42" s="299"/>
      <c r="T42" s="1104"/>
      <c r="U42" s="294"/>
      <c r="V42" s="299"/>
      <c r="W42" s="299"/>
      <c r="X42" s="308"/>
      <c r="Y42" s="308"/>
      <c r="Z42" s="349"/>
      <c r="AA42" s="590"/>
      <c r="AB42" s="692"/>
      <c r="AC42" s="334"/>
      <c r="AD42" s="361"/>
      <c r="AE42" s="880"/>
      <c r="AF42" s="881"/>
      <c r="AG42" s="299"/>
      <c r="AH42" s="315"/>
      <c r="AI42" s="375"/>
      <c r="AJ42" s="345"/>
      <c r="AK42" s="345"/>
      <c r="AL42" s="375"/>
      <c r="AM42" s="360"/>
      <c r="AN42" s="590"/>
      <c r="AO42" s="299"/>
      <c r="AP42" s="299"/>
      <c r="AQ42" s="902"/>
      <c r="AR42" s="299"/>
      <c r="AS42" s="587"/>
      <c r="AT42" s="902"/>
      <c r="AU42" s="667"/>
      <c r="AV42" s="666"/>
      <c r="AW42" s="666"/>
      <c r="AX42" s="666"/>
      <c r="AY42" s="666"/>
      <c r="AZ42" s="666"/>
      <c r="BA42" s="393"/>
      <c r="BB42" s="1045"/>
      <c r="BC42" s="295"/>
      <c r="BD42" s="296"/>
      <c r="BE42" s="296"/>
      <c r="BF42" s="296"/>
      <c r="BG42" s="296"/>
      <c r="BH42" s="296"/>
      <c r="BI42" s="328"/>
      <c r="BK42" s="308"/>
      <c r="BL42" s="308"/>
      <c r="BM42" s="308"/>
      <c r="BN42" s="308"/>
      <c r="BO42" s="308"/>
      <c r="BP42" s="584"/>
      <c r="BQ42" s="584"/>
      <c r="BR42" s="292"/>
      <c r="BS42" s="292"/>
      <c r="BT42" s="292"/>
      <c r="BU42" s="292"/>
      <c r="BV42" s="292"/>
    </row>
    <row r="43" spans="12:74" s="300" customFormat="1" ht="13" customHeight="1" x14ac:dyDescent="0.2">
      <c r="L43" s="440"/>
      <c r="M43" s="323">
        <v>0.71875</v>
      </c>
      <c r="N43" s="294"/>
      <c r="O43" s="299"/>
      <c r="P43" s="299"/>
      <c r="Q43" s="299"/>
      <c r="R43" s="299"/>
      <c r="S43" s="299"/>
      <c r="T43" s="1104"/>
      <c r="U43" s="294"/>
      <c r="V43" s="299"/>
      <c r="W43" s="299"/>
      <c r="X43" s="312"/>
      <c r="Y43" s="312"/>
      <c r="Z43" s="342"/>
      <c r="AA43" s="590"/>
      <c r="AB43" s="692"/>
      <c r="AC43" s="334"/>
      <c r="AD43" s="1109" t="s">
        <v>671</v>
      </c>
      <c r="AE43" s="879"/>
      <c r="AF43" s="881"/>
      <c r="AG43" s="299"/>
      <c r="AH43" s="315"/>
      <c r="AI43" s="375"/>
      <c r="AJ43" s="345"/>
      <c r="AK43" s="345"/>
      <c r="AL43" s="375"/>
      <c r="AM43" s="1104" t="s">
        <v>671</v>
      </c>
      <c r="AN43" s="590"/>
      <c r="AO43" s="299"/>
      <c r="AP43" s="299"/>
      <c r="AQ43" s="902"/>
      <c r="AR43" s="299"/>
      <c r="AS43" s="587"/>
      <c r="AT43" s="902"/>
      <c r="AU43" s="667"/>
      <c r="AV43" s="666"/>
      <c r="AW43" s="666"/>
      <c r="AX43" s="666"/>
      <c r="AY43" s="666"/>
      <c r="AZ43" s="666"/>
      <c r="BA43" s="393"/>
      <c r="BB43" s="1045"/>
      <c r="BC43" s="295"/>
      <c r="BD43" s="296"/>
      <c r="BE43" s="296"/>
      <c r="BF43" s="296"/>
      <c r="BG43" s="296"/>
      <c r="BH43" s="296"/>
      <c r="BI43" s="328"/>
      <c r="BJ43" s="292"/>
      <c r="BK43" s="308"/>
      <c r="BL43" s="308"/>
      <c r="BM43" s="308"/>
      <c r="BN43" s="308"/>
      <c r="BO43" s="308"/>
      <c r="BP43" s="584"/>
      <c r="BQ43" s="584"/>
      <c r="BR43" s="292"/>
      <c r="BS43" s="292"/>
      <c r="BT43" s="292"/>
      <c r="BU43" s="292"/>
      <c r="BV43" s="292"/>
    </row>
    <row r="44" spans="12:74" s="300" customFormat="1" ht="13" customHeight="1" x14ac:dyDescent="0.2">
      <c r="L44" s="440"/>
      <c r="M44" s="323">
        <v>0.72916666666666663</v>
      </c>
      <c r="N44" s="294"/>
      <c r="O44" s="299"/>
      <c r="P44" s="299"/>
      <c r="Q44" s="299"/>
      <c r="R44" s="299"/>
      <c r="S44" s="299"/>
      <c r="T44" s="1104"/>
      <c r="U44" s="294"/>
      <c r="V44" s="299"/>
      <c r="W44" s="299"/>
      <c r="X44" s="299"/>
      <c r="Y44" s="299"/>
      <c r="Z44" s="319"/>
      <c r="AA44" s="590"/>
      <c r="AB44" s="692"/>
      <c r="AC44" s="334"/>
      <c r="AD44" s="1109"/>
      <c r="AE44" s="882"/>
      <c r="AF44" s="860"/>
      <c r="AG44" s="299"/>
      <c r="AH44" s="347"/>
      <c r="AI44" s="375"/>
      <c r="AJ44" s="345"/>
      <c r="AK44" s="345"/>
      <c r="AL44" s="375"/>
      <c r="AM44" s="1104"/>
      <c r="AN44" s="590"/>
      <c r="AO44" s="299"/>
      <c r="AP44" s="299"/>
      <c r="AQ44" s="902"/>
      <c r="AR44" s="299"/>
      <c r="AS44" s="587"/>
      <c r="AT44" s="902"/>
      <c r="AU44" s="667"/>
      <c r="AV44" s="666"/>
      <c r="AW44" s="666"/>
      <c r="AX44" s="666"/>
      <c r="AY44" s="666"/>
      <c r="AZ44" s="666"/>
      <c r="BA44" s="393"/>
      <c r="BB44" s="1045"/>
      <c r="BC44" s="294"/>
      <c r="BD44" s="299"/>
      <c r="BE44" s="299"/>
      <c r="BF44" s="299"/>
      <c r="BG44" s="299"/>
      <c r="BH44" s="299"/>
      <c r="BI44" s="319"/>
      <c r="BK44" s="308"/>
      <c r="BL44" s="308"/>
      <c r="BM44" s="308"/>
      <c r="BN44" s="308"/>
      <c r="BO44" s="308"/>
      <c r="BP44" s="666"/>
      <c r="BQ44" s="666"/>
    </row>
    <row r="45" spans="12:74" s="300" customFormat="1" ht="13" customHeight="1" x14ac:dyDescent="0.2">
      <c r="L45" s="440"/>
      <c r="M45" s="323">
        <v>0.73958333333333337</v>
      </c>
      <c r="N45" s="294"/>
      <c r="O45" s="299"/>
      <c r="P45" s="299"/>
      <c r="Q45" s="299"/>
      <c r="R45" s="299"/>
      <c r="S45" s="299"/>
      <c r="T45" s="1104"/>
      <c r="U45" s="294"/>
      <c r="V45" s="299"/>
      <c r="W45" s="299"/>
      <c r="X45" s="299"/>
      <c r="Y45" s="299"/>
      <c r="Z45" s="319"/>
      <c r="AA45" s="590"/>
      <c r="AB45" s="692"/>
      <c r="AC45" s="334"/>
      <c r="AD45" s="1109"/>
      <c r="AE45" s="883"/>
      <c r="AF45" s="859"/>
      <c r="AG45" s="312"/>
      <c r="AH45" s="312"/>
      <c r="AI45" s="375"/>
      <c r="AJ45" s="345"/>
      <c r="AK45" s="345"/>
      <c r="AL45" s="375"/>
      <c r="AM45" s="1104"/>
      <c r="AN45" s="590"/>
      <c r="AO45" s="306"/>
      <c r="AP45" s="312"/>
      <c r="AQ45" s="902"/>
      <c r="AR45" s="902"/>
      <c r="AS45" s="587"/>
      <c r="AT45" s="902"/>
      <c r="AU45" s="667"/>
      <c r="AV45" s="666"/>
      <c r="AW45" s="666"/>
      <c r="AX45" s="666"/>
      <c r="AY45" s="666"/>
      <c r="AZ45" s="666"/>
      <c r="BA45" s="393"/>
      <c r="BB45" s="1045"/>
      <c r="BC45" s="294"/>
      <c r="BD45" s="299"/>
      <c r="BE45" s="299"/>
      <c r="BF45" s="299"/>
      <c r="BG45" s="299"/>
      <c r="BH45" s="299"/>
      <c r="BI45" s="319"/>
      <c r="BK45" s="308"/>
      <c r="BL45" s="308"/>
      <c r="BM45" s="308"/>
      <c r="BN45" s="308"/>
      <c r="BO45" s="308"/>
      <c r="BP45" s="666"/>
      <c r="BQ45" s="666"/>
    </row>
    <row r="46" spans="12:74" s="300" customFormat="1" ht="13" customHeight="1" x14ac:dyDescent="0.2">
      <c r="L46" s="440"/>
      <c r="M46" s="323">
        <v>0.75</v>
      </c>
      <c r="N46" s="294"/>
      <c r="O46" s="299"/>
      <c r="P46" s="299"/>
      <c r="Q46" s="299"/>
      <c r="R46" s="299"/>
      <c r="S46" s="299"/>
      <c r="T46" s="1104"/>
      <c r="U46" s="294"/>
      <c r="V46" s="299"/>
      <c r="W46" s="299"/>
      <c r="X46" s="299"/>
      <c r="Y46" s="299"/>
      <c r="Z46" s="319"/>
      <c r="AA46" s="294"/>
      <c r="AB46" s="294"/>
      <c r="AC46" s="319"/>
      <c r="AD46" s="1109"/>
      <c r="AE46" s="883"/>
      <c r="AF46" s="859"/>
      <c r="AG46" s="312"/>
      <c r="AH46" s="312"/>
      <c r="AI46" s="375"/>
      <c r="AJ46" s="345"/>
      <c r="AK46" s="345"/>
      <c r="AL46" s="375"/>
      <c r="AM46" s="1104"/>
      <c r="AN46" s="900"/>
      <c r="AO46" s="902"/>
      <c r="AP46" s="902"/>
      <c r="AQ46" s="902"/>
      <c r="AR46" s="902"/>
      <c r="AS46" s="587"/>
      <c r="AT46" s="902"/>
      <c r="AU46" s="667"/>
      <c r="AV46" s="666"/>
      <c r="AW46" s="666"/>
      <c r="AX46" s="666"/>
      <c r="AY46" s="666"/>
      <c r="AZ46" s="666"/>
      <c r="BA46" s="393"/>
      <c r="BB46" s="1045"/>
      <c r="BC46" s="294"/>
      <c r="BD46" s="299"/>
      <c r="BE46" s="299"/>
      <c r="BF46" s="299"/>
      <c r="BG46" s="299"/>
      <c r="BH46" s="299"/>
      <c r="BI46" s="319"/>
    </row>
    <row r="47" spans="12:74" s="300" customFormat="1" ht="13" customHeight="1" x14ac:dyDescent="0.2">
      <c r="L47" s="440"/>
      <c r="M47" s="323">
        <v>0.76041666666666663</v>
      </c>
      <c r="N47" s="294"/>
      <c r="O47" s="299"/>
      <c r="P47" s="299"/>
      <c r="Q47" s="299"/>
      <c r="R47" s="299"/>
      <c r="S47" s="299"/>
      <c r="T47" s="1104"/>
      <c r="U47" s="294"/>
      <c r="V47" s="299"/>
      <c r="W47" s="299"/>
      <c r="X47" s="299"/>
      <c r="Y47" s="299"/>
      <c r="Z47" s="319"/>
      <c r="AA47" s="360"/>
      <c r="AB47" s="317"/>
      <c r="AC47" s="342"/>
      <c r="AD47" s="1109"/>
      <c r="AE47" s="883"/>
      <c r="AF47" s="859"/>
      <c r="AG47" s="312"/>
      <c r="AH47" s="312"/>
      <c r="AI47" s="342"/>
      <c r="AJ47" s="312"/>
      <c r="AK47" s="312"/>
      <c r="AL47" s="299"/>
      <c r="AM47" s="1104"/>
      <c r="AN47" s="900"/>
      <c r="AO47" s="902"/>
      <c r="AP47" s="902"/>
      <c r="AQ47" s="902"/>
      <c r="AR47" s="902"/>
      <c r="AS47" s="587"/>
      <c r="AT47" s="902"/>
      <c r="AU47" s="667"/>
      <c r="AV47" s="666"/>
      <c r="AW47" s="666"/>
      <c r="AX47" s="666"/>
      <c r="AY47" s="666"/>
      <c r="AZ47" s="666"/>
      <c r="BA47" s="393"/>
      <c r="BB47" s="1045"/>
      <c r="BC47" s="294"/>
      <c r="BD47" s="299"/>
      <c r="BE47" s="299"/>
      <c r="BF47" s="299"/>
      <c r="BG47" s="299"/>
      <c r="BH47" s="299"/>
      <c r="BI47" s="319"/>
    </row>
    <row r="48" spans="12:74" s="300" customFormat="1" ht="13" customHeight="1" x14ac:dyDescent="0.2">
      <c r="L48" s="440"/>
      <c r="M48" s="323">
        <v>0.77083333333333337</v>
      </c>
      <c r="N48" s="294"/>
      <c r="O48" s="299"/>
      <c r="P48" s="299"/>
      <c r="Q48" s="299"/>
      <c r="R48" s="299"/>
      <c r="S48" s="299"/>
      <c r="T48" s="1104"/>
      <c r="U48" s="294"/>
      <c r="V48" s="299"/>
      <c r="W48" s="299"/>
      <c r="X48" s="299"/>
      <c r="Y48" s="299"/>
      <c r="Z48" s="319"/>
      <c r="AA48" s="360"/>
      <c r="AB48" s="317"/>
      <c r="AC48" s="342"/>
      <c r="AD48" s="1109"/>
      <c r="AE48" s="883"/>
      <c r="AF48" s="859"/>
      <c r="AG48" s="312"/>
      <c r="AH48" s="312"/>
      <c r="AI48" s="342"/>
      <c r="AJ48" s="312"/>
      <c r="AK48" s="312"/>
      <c r="AL48" s="299"/>
      <c r="AM48" s="1104"/>
      <c r="AN48" s="900"/>
      <c r="AO48" s="902"/>
      <c r="AP48" s="902"/>
      <c r="AQ48" s="902"/>
      <c r="AR48" s="902"/>
      <c r="AS48" s="587"/>
      <c r="AT48" s="902"/>
      <c r="AU48" s="667"/>
      <c r="AV48" s="666"/>
      <c r="AW48" s="666"/>
      <c r="AX48" s="666"/>
      <c r="AY48" s="666"/>
      <c r="AZ48" s="666"/>
      <c r="BA48" s="393"/>
      <c r="BB48" s="1045"/>
      <c r="BC48" s="294"/>
      <c r="BD48" s="299"/>
      <c r="BE48" s="299"/>
      <c r="BF48" s="299"/>
      <c r="BG48" s="299"/>
      <c r="BH48" s="299"/>
      <c r="BI48" s="319"/>
    </row>
    <row r="49" spans="12:61" s="300" customFormat="1" ht="13" customHeight="1" x14ac:dyDescent="0.2">
      <c r="L49" s="440"/>
      <c r="M49" s="323">
        <v>0.78125</v>
      </c>
      <c r="N49" s="294"/>
      <c r="O49" s="299"/>
      <c r="P49" s="299"/>
      <c r="Q49" s="299"/>
      <c r="R49" s="299"/>
      <c r="S49" s="299"/>
      <c r="T49" s="1104"/>
      <c r="U49" s="294"/>
      <c r="V49" s="299"/>
      <c r="W49" s="299"/>
      <c r="X49" s="299"/>
      <c r="Y49" s="299"/>
      <c r="Z49" s="319"/>
      <c r="AA49" s="360"/>
      <c r="AB49" s="317"/>
      <c r="AC49" s="342"/>
      <c r="AD49" s="1109"/>
      <c r="AE49" s="883"/>
      <c r="AF49" s="859"/>
      <c r="AG49" s="299"/>
      <c r="AH49" s="299"/>
      <c r="AI49" s="319"/>
      <c r="AJ49" s="299"/>
      <c r="AK49" s="299"/>
      <c r="AL49" s="299"/>
      <c r="AM49" s="1104"/>
      <c r="AN49" s="900"/>
      <c r="AO49" s="902"/>
      <c r="AP49" s="902"/>
      <c r="AQ49" s="902"/>
      <c r="AR49" s="902"/>
      <c r="AS49" s="587"/>
      <c r="AT49" s="902"/>
      <c r="AU49" s="667"/>
      <c r="AV49" s="666"/>
      <c r="AW49" s="666"/>
      <c r="AX49" s="666"/>
      <c r="AY49" s="666"/>
      <c r="AZ49" s="666"/>
      <c r="BA49" s="393"/>
      <c r="BB49" s="1045"/>
      <c r="BC49" s="294"/>
      <c r="BD49" s="299"/>
      <c r="BE49" s="299"/>
      <c r="BF49" s="299"/>
      <c r="BG49" s="299"/>
      <c r="BH49" s="299"/>
      <c r="BI49" s="319"/>
    </row>
    <row r="50" spans="12:61" s="300" customFormat="1" ht="26.25" customHeight="1" x14ac:dyDescent="0.2">
      <c r="L50" s="440"/>
      <c r="M50" s="323">
        <v>0.79166666666666663</v>
      </c>
      <c r="N50" s="352"/>
      <c r="O50" s="351"/>
      <c r="P50" s="351"/>
      <c r="Q50" s="351"/>
      <c r="R50" s="351"/>
      <c r="S50" s="351"/>
      <c r="T50" s="1105"/>
      <c r="U50" s="352"/>
      <c r="V50" s="351"/>
      <c r="W50" s="351"/>
      <c r="X50" s="351"/>
      <c r="Y50" s="351"/>
      <c r="Z50" s="353"/>
      <c r="AA50" s="695"/>
      <c r="AB50" s="352"/>
      <c r="AC50" s="353"/>
      <c r="AD50" s="1109"/>
      <c r="AE50" s="884"/>
      <c r="AF50" s="885"/>
      <c r="AG50" s="351"/>
      <c r="AH50" s="351"/>
      <c r="AI50" s="353"/>
      <c r="AJ50" s="299"/>
      <c r="AK50" s="299"/>
      <c r="AL50" s="299"/>
      <c r="AM50" s="1105"/>
      <c r="AN50" s="901"/>
      <c r="AO50" s="712"/>
      <c r="AP50" s="712"/>
      <c r="AQ50" s="712"/>
      <c r="AR50" s="712"/>
      <c r="AS50" s="731"/>
      <c r="AT50" s="712"/>
      <c r="AU50" s="352"/>
      <c r="AV50" s="351"/>
      <c r="AW50" s="427"/>
      <c r="AX50" s="351"/>
      <c r="AY50" s="351"/>
      <c r="AZ50" s="351"/>
      <c r="BA50" s="353"/>
      <c r="BB50" s="1046"/>
      <c r="BC50" s="352"/>
      <c r="BD50" s="351"/>
      <c r="BE50" s="351"/>
      <c r="BF50" s="351"/>
      <c r="BG50" s="351"/>
      <c r="BH50" s="351"/>
      <c r="BI50" s="353"/>
    </row>
    <row r="51" spans="12:61" s="300" customFormat="1" ht="13" customHeight="1" x14ac:dyDescent="0.2">
      <c r="L51" s="440"/>
      <c r="AD51" s="293"/>
      <c r="AE51" s="741"/>
      <c r="AF51" s="742"/>
      <c r="AI51" s="299"/>
      <c r="AJ51" s="299"/>
      <c r="AK51" s="299"/>
      <c r="AL51" s="299"/>
      <c r="AW51" s="246"/>
    </row>
    <row r="52" spans="12:61" ht="13" customHeight="1" x14ac:dyDescent="0.2">
      <c r="AC52" s="838"/>
      <c r="AD52" s="838"/>
      <c r="AE52" s="315"/>
      <c r="AF52" s="308"/>
      <c r="AG52" s="838"/>
      <c r="AH52" s="838"/>
    </row>
    <row r="53" spans="12:61" ht="13" customHeight="1" x14ac:dyDescent="0.2">
      <c r="Z53" s="166"/>
      <c r="AA53" s="166"/>
      <c r="AB53" s="166"/>
      <c r="AC53" s="839"/>
      <c r="AD53" s="839"/>
      <c r="AE53" s="315"/>
      <c r="AF53" s="308"/>
      <c r="AG53" s="839"/>
      <c r="AH53" s="839"/>
      <c r="AI53" s="166"/>
      <c r="AJ53" s="166"/>
      <c r="AK53" s="166"/>
      <c r="AL53" s="166"/>
    </row>
    <row r="54" spans="12:61" ht="13" customHeight="1" x14ac:dyDescent="0.2">
      <c r="N54" s="175"/>
      <c r="O54" s="175"/>
      <c r="P54" s="177"/>
      <c r="Z54" s="166"/>
      <c r="AA54" s="558"/>
      <c r="AB54" s="558"/>
      <c r="AC54" s="840"/>
      <c r="AD54" s="841"/>
      <c r="AE54" s="315"/>
      <c r="AF54" s="308"/>
      <c r="AG54" s="839"/>
      <c r="AH54" s="839"/>
      <c r="AI54" s="166"/>
      <c r="AJ54" s="166"/>
      <c r="AK54" s="166"/>
      <c r="AL54" s="166"/>
      <c r="AM54" s="428"/>
      <c r="AN54" s="428"/>
      <c r="AQ54" s="212"/>
      <c r="AR54" s="212"/>
      <c r="AS54" s="166"/>
    </row>
    <row r="55" spans="12:61" ht="13" customHeight="1" x14ac:dyDescent="0.2">
      <c r="Z55" s="166"/>
      <c r="AA55" s="693"/>
      <c r="AB55" s="693"/>
      <c r="AC55" s="581"/>
      <c r="AD55" s="841"/>
      <c r="AE55" s="311"/>
      <c r="AF55" s="666"/>
      <c r="AG55" s="839"/>
      <c r="AH55" s="839"/>
      <c r="AI55" s="166"/>
      <c r="AJ55" s="166"/>
      <c r="AK55" s="166"/>
      <c r="AL55" s="166"/>
      <c r="AM55" s="428"/>
      <c r="AN55" s="428"/>
      <c r="AQ55" s="212"/>
      <c r="AR55" s="212"/>
      <c r="AS55" s="166"/>
    </row>
    <row r="56" spans="12:61" ht="13" customHeight="1" x14ac:dyDescent="0.2">
      <c r="Z56" s="166"/>
      <c r="AA56" s="693"/>
      <c r="AB56" s="693"/>
      <c r="AC56" s="581"/>
      <c r="AD56" s="841"/>
      <c r="AF56" s="666"/>
      <c r="AG56" s="839"/>
      <c r="AH56" s="839"/>
      <c r="AI56" s="166"/>
      <c r="AJ56" s="166"/>
      <c r="AK56" s="166"/>
      <c r="AL56" s="166"/>
      <c r="AM56" s="428"/>
      <c r="AN56" s="428"/>
      <c r="AQ56" s="212"/>
      <c r="AR56" s="212"/>
      <c r="AS56" s="166"/>
    </row>
    <row r="57" spans="12:61" ht="13" customHeight="1" x14ac:dyDescent="0.2">
      <c r="Z57" s="166"/>
      <c r="AA57" s="693"/>
      <c r="AB57" s="693"/>
      <c r="AC57" s="581"/>
      <c r="AD57" s="841"/>
      <c r="AF57" s="315"/>
      <c r="AG57" s="839"/>
      <c r="AH57" s="839"/>
      <c r="AI57" s="166"/>
      <c r="AJ57" s="166"/>
      <c r="AK57" s="166"/>
      <c r="AL57" s="166"/>
      <c r="AM57" s="428"/>
      <c r="AN57" s="428"/>
      <c r="AQ57" s="212"/>
      <c r="AR57" s="212"/>
      <c r="AS57" s="166"/>
    </row>
    <row r="58" spans="12:61" ht="13" customHeight="1" x14ac:dyDescent="0.2">
      <c r="Z58" s="166"/>
      <c r="AA58" s="693"/>
      <c r="AB58" s="693"/>
      <c r="AC58" s="581"/>
      <c r="AD58" s="841"/>
      <c r="AF58" s="315"/>
      <c r="AG58" s="839"/>
      <c r="AH58" s="839"/>
      <c r="AI58" s="166"/>
      <c r="AJ58" s="166"/>
      <c r="AK58" s="166"/>
      <c r="AL58" s="166"/>
      <c r="AM58" s="428"/>
      <c r="AN58" s="428"/>
      <c r="AQ58" s="212"/>
      <c r="AR58" s="212"/>
      <c r="AS58" s="166"/>
    </row>
    <row r="59" spans="12:61" ht="13" customHeight="1" x14ac:dyDescent="0.2">
      <c r="Z59" s="166"/>
      <c r="AA59" s="693"/>
      <c r="AB59" s="693"/>
      <c r="AC59" s="581"/>
      <c r="AD59" s="841"/>
      <c r="AF59" s="315"/>
      <c r="AG59" s="839"/>
      <c r="AH59" s="839"/>
      <c r="AI59" s="166"/>
      <c r="AJ59" s="166"/>
      <c r="AK59" s="166"/>
      <c r="AL59" s="166"/>
      <c r="AM59" s="428"/>
      <c r="AN59" s="428"/>
      <c r="AQ59" s="212"/>
      <c r="AR59" s="212"/>
      <c r="AS59" s="166"/>
    </row>
    <row r="60" spans="12:61" ht="13" customHeight="1" x14ac:dyDescent="0.2">
      <c r="Z60" s="166"/>
      <c r="AA60" s="693"/>
      <c r="AB60" s="693"/>
      <c r="AC60" s="581"/>
      <c r="AD60" s="841"/>
      <c r="AF60" s="315"/>
      <c r="AG60" s="839"/>
      <c r="AH60" s="839"/>
      <c r="AI60" s="166"/>
      <c r="AJ60" s="166"/>
      <c r="AK60" s="166"/>
      <c r="AL60" s="166"/>
      <c r="AM60" s="428"/>
      <c r="AN60" s="428"/>
      <c r="AQ60" s="212"/>
      <c r="AR60" s="212"/>
      <c r="AS60" s="166"/>
    </row>
    <row r="61" spans="12:61" ht="13" customHeight="1" x14ac:dyDescent="0.2">
      <c r="Z61" s="166"/>
      <c r="AA61" s="693"/>
      <c r="AB61" s="693"/>
      <c r="AC61" s="581"/>
      <c r="AD61" s="841"/>
      <c r="AF61" s="315"/>
      <c r="AG61" s="839"/>
      <c r="AH61" s="839"/>
      <c r="AI61" s="166"/>
      <c r="AJ61" s="166"/>
      <c r="AK61" s="166"/>
      <c r="AL61" s="166"/>
      <c r="AM61" s="428"/>
      <c r="AN61" s="428"/>
      <c r="AQ61" s="212"/>
      <c r="AR61" s="212"/>
      <c r="AS61" s="166"/>
    </row>
    <row r="62" spans="12:61" ht="13" customHeight="1" x14ac:dyDescent="0.2">
      <c r="Z62" s="166"/>
      <c r="AA62" s="693"/>
      <c r="AB62" s="693"/>
      <c r="AC62" s="581"/>
      <c r="AD62" s="581"/>
      <c r="AF62" s="315"/>
      <c r="AG62" s="839"/>
      <c r="AH62" s="839"/>
      <c r="AI62" s="166"/>
      <c r="AJ62" s="166"/>
      <c r="AK62" s="166"/>
      <c r="AL62" s="166"/>
      <c r="AM62" s="428"/>
      <c r="AN62" s="428"/>
      <c r="AQ62" s="212"/>
      <c r="AR62" s="212"/>
      <c r="AS62" s="166"/>
    </row>
    <row r="63" spans="12:61" ht="13" customHeight="1" x14ac:dyDescent="0.2">
      <c r="Z63" s="166"/>
      <c r="AA63" s="693"/>
      <c r="AB63" s="693"/>
      <c r="AC63" s="581"/>
      <c r="AD63" s="581"/>
      <c r="AF63" s="315"/>
      <c r="AG63" s="839"/>
      <c r="AH63" s="839"/>
      <c r="AI63" s="166"/>
      <c r="AJ63" s="166"/>
      <c r="AK63" s="166"/>
      <c r="AL63" s="166"/>
      <c r="AM63" s="428"/>
      <c r="AN63" s="428"/>
      <c r="AQ63" s="212"/>
      <c r="AR63" s="212"/>
      <c r="AS63" s="166"/>
    </row>
    <row r="64" spans="12:61" ht="13" customHeight="1" x14ac:dyDescent="0.2">
      <c r="Z64" s="166"/>
      <c r="AA64" s="693"/>
      <c r="AB64" s="693"/>
      <c r="AC64" s="581"/>
      <c r="AD64" s="581"/>
      <c r="AF64" s="315"/>
      <c r="AG64" s="839"/>
      <c r="AH64" s="839"/>
      <c r="AI64" s="166"/>
      <c r="AJ64" s="166"/>
      <c r="AK64" s="166"/>
      <c r="AL64" s="166"/>
      <c r="AM64" s="428"/>
      <c r="AN64" s="428"/>
      <c r="AO64" s="428"/>
      <c r="AP64" s="212"/>
      <c r="AQ64" s="212"/>
      <c r="AR64" s="212"/>
      <c r="AS64" s="166"/>
    </row>
    <row r="65" spans="26:45" ht="13" customHeight="1" x14ac:dyDescent="0.2">
      <c r="Z65" s="166"/>
      <c r="AA65" s="693"/>
      <c r="AB65" s="693"/>
      <c r="AC65" s="581"/>
      <c r="AD65" s="581"/>
      <c r="AF65" s="315"/>
      <c r="AG65" s="839"/>
      <c r="AH65" s="839"/>
      <c r="AI65" s="166"/>
      <c r="AJ65" s="166"/>
      <c r="AK65" s="166"/>
      <c r="AL65" s="166"/>
      <c r="AM65" s="428"/>
      <c r="AN65" s="428"/>
      <c r="AO65" s="428"/>
      <c r="AP65" s="212"/>
      <c r="AQ65" s="212"/>
      <c r="AR65" s="212"/>
      <c r="AS65" s="166"/>
    </row>
    <row r="66" spans="26:45" ht="13" customHeight="1" x14ac:dyDescent="0.2">
      <c r="Z66" s="166"/>
      <c r="AA66" s="693"/>
      <c r="AB66" s="693"/>
      <c r="AC66" s="581"/>
      <c r="AD66" s="581"/>
      <c r="AF66" s="315"/>
      <c r="AG66" s="839"/>
      <c r="AH66" s="839"/>
      <c r="AI66" s="166"/>
      <c r="AJ66" s="166"/>
      <c r="AK66" s="166"/>
      <c r="AL66" s="166"/>
      <c r="AM66" s="188"/>
      <c r="AN66" s="212"/>
      <c r="AO66" s="212"/>
      <c r="AP66" s="212"/>
      <c r="AQ66" s="212"/>
      <c r="AR66" s="212"/>
      <c r="AS66" s="166"/>
    </row>
    <row r="67" spans="26:45" ht="13" customHeight="1" x14ac:dyDescent="0.2">
      <c r="Z67" s="166"/>
      <c r="AA67" s="581"/>
      <c r="AB67" s="581"/>
      <c r="AC67" s="841"/>
      <c r="AD67" s="581"/>
      <c r="AF67" s="315"/>
      <c r="AG67" s="839"/>
      <c r="AH67" s="839"/>
      <c r="AI67" s="166"/>
      <c r="AJ67" s="166"/>
      <c r="AK67" s="166"/>
      <c r="AL67" s="166"/>
      <c r="AM67" s="212"/>
      <c r="AN67" s="212"/>
      <c r="AO67" s="212"/>
      <c r="AP67" s="428"/>
      <c r="AQ67" s="428"/>
      <c r="AR67" s="428"/>
      <c r="AS67" s="166"/>
    </row>
    <row r="68" spans="26:45" ht="13" customHeight="1" x14ac:dyDescent="0.2">
      <c r="Z68" s="166"/>
      <c r="AA68" s="581"/>
      <c r="AB68" s="581"/>
      <c r="AC68" s="841"/>
      <c r="AD68" s="841"/>
      <c r="AE68" s="308"/>
      <c r="AF68" s="315"/>
      <c r="AG68" s="839"/>
      <c r="AH68" s="839"/>
      <c r="AI68" s="166"/>
      <c r="AJ68" s="166"/>
      <c r="AK68" s="166"/>
      <c r="AL68" s="166"/>
      <c r="AM68" s="212"/>
      <c r="AN68" s="212"/>
      <c r="AO68" s="212"/>
      <c r="AP68" s="428"/>
      <c r="AQ68" s="428"/>
      <c r="AR68" s="428"/>
      <c r="AS68" s="166"/>
    </row>
    <row r="69" spans="26:45" ht="13" customHeight="1" x14ac:dyDescent="0.2">
      <c r="Z69" s="166"/>
      <c r="AA69" s="581"/>
      <c r="AB69" s="581"/>
      <c r="AC69" s="581"/>
      <c r="AD69" s="841"/>
      <c r="AE69" s="581"/>
      <c r="AF69" s="581"/>
      <c r="AG69" s="839"/>
      <c r="AH69" s="839"/>
      <c r="AI69" s="166"/>
      <c r="AJ69" s="166"/>
      <c r="AK69" s="166"/>
      <c r="AL69" s="166"/>
      <c r="AM69" s="212"/>
      <c r="AN69" s="212"/>
      <c r="AO69" s="212"/>
      <c r="AP69" s="428"/>
      <c r="AQ69" s="428"/>
      <c r="AR69" s="428"/>
      <c r="AS69" s="166"/>
    </row>
    <row r="70" spans="26:45" ht="13" customHeight="1" x14ac:dyDescent="0.2">
      <c r="Z70" s="166"/>
      <c r="AA70" s="581"/>
      <c r="AB70" s="581"/>
      <c r="AC70" s="581"/>
      <c r="AD70" s="841"/>
      <c r="AE70" s="581"/>
      <c r="AF70" s="581"/>
      <c r="AG70" s="839"/>
      <c r="AH70" s="839"/>
      <c r="AI70" s="166"/>
      <c r="AJ70" s="166"/>
      <c r="AK70" s="166"/>
      <c r="AL70" s="166"/>
      <c r="AM70" s="212"/>
      <c r="AN70" s="212"/>
      <c r="AO70" s="212"/>
      <c r="AP70" s="428"/>
      <c r="AQ70" s="428"/>
      <c r="AR70" s="428"/>
      <c r="AS70" s="166"/>
    </row>
    <row r="71" spans="26:45" ht="13" customHeight="1" x14ac:dyDescent="0.2">
      <c r="Z71" s="166"/>
      <c r="AA71" s="581"/>
      <c r="AB71" s="581"/>
      <c r="AC71" s="581"/>
      <c r="AD71" s="841"/>
      <c r="AE71" s="581"/>
      <c r="AF71" s="581"/>
      <c r="AG71" s="839"/>
      <c r="AH71" s="839"/>
      <c r="AI71" s="166"/>
      <c r="AJ71" s="166"/>
      <c r="AK71" s="166"/>
      <c r="AL71" s="166"/>
      <c r="AM71" s="212"/>
      <c r="AN71" s="212"/>
      <c r="AO71" s="212"/>
      <c r="AP71" s="428"/>
      <c r="AQ71" s="428"/>
      <c r="AR71" s="428"/>
      <c r="AS71" s="166"/>
    </row>
    <row r="72" spans="26:45" ht="13" customHeight="1" x14ac:dyDescent="0.2">
      <c r="Z72" s="166"/>
      <c r="AA72" s="581"/>
      <c r="AB72" s="581"/>
      <c r="AC72" s="581"/>
      <c r="AD72" s="578"/>
      <c r="AE72" s="693"/>
      <c r="AF72" s="693"/>
      <c r="AG72" s="166"/>
      <c r="AH72" s="166"/>
      <c r="AI72" s="166"/>
      <c r="AJ72" s="166"/>
      <c r="AK72" s="166"/>
      <c r="AL72" s="166"/>
      <c r="AM72" s="212"/>
      <c r="AN72" s="212"/>
      <c r="AO72" s="212"/>
      <c r="AP72" s="428"/>
      <c r="AQ72" s="428"/>
      <c r="AR72" s="428"/>
      <c r="AS72" s="166"/>
    </row>
    <row r="73" spans="26:45" ht="13" customHeight="1" x14ac:dyDescent="0.2">
      <c r="Z73" s="166"/>
      <c r="AA73" s="581"/>
      <c r="AB73" s="581"/>
      <c r="AC73" s="581"/>
      <c r="AD73" s="578"/>
      <c r="AE73" s="693"/>
      <c r="AF73" s="693"/>
      <c r="AG73" s="166"/>
      <c r="AH73" s="166"/>
      <c r="AI73" s="166"/>
      <c r="AJ73" s="166"/>
      <c r="AK73" s="166"/>
      <c r="AL73" s="166"/>
      <c r="AM73" s="212"/>
      <c r="AN73" s="212"/>
      <c r="AO73" s="212"/>
      <c r="AP73" s="428"/>
      <c r="AQ73" s="428"/>
      <c r="AR73" s="428"/>
      <c r="AS73" s="166"/>
    </row>
    <row r="74" spans="26:45" ht="13" customHeight="1" x14ac:dyDescent="0.2">
      <c r="Z74" s="166"/>
      <c r="AA74" s="581"/>
      <c r="AB74" s="581"/>
      <c r="AC74" s="581"/>
      <c r="AD74" s="578"/>
      <c r="AE74" s="693"/>
      <c r="AF74" s="693"/>
      <c r="AG74" s="166"/>
      <c r="AH74" s="166"/>
      <c r="AI74" s="166"/>
      <c r="AJ74" s="166"/>
      <c r="AK74" s="166"/>
      <c r="AL74" s="166"/>
      <c r="AM74" s="212"/>
      <c r="AN74" s="212"/>
      <c r="AO74" s="212"/>
      <c r="AP74" s="428"/>
      <c r="AQ74" s="428"/>
      <c r="AR74" s="428"/>
      <c r="AS74" s="166"/>
    </row>
    <row r="75" spans="26:45" ht="13" customHeight="1" x14ac:dyDescent="0.2">
      <c r="Z75" s="166"/>
      <c r="AA75" s="581"/>
      <c r="AB75" s="581"/>
      <c r="AC75" s="581"/>
      <c r="AD75" s="578"/>
      <c r="AE75" s="693"/>
      <c r="AF75" s="693"/>
      <c r="AG75" s="166"/>
      <c r="AH75" s="166"/>
      <c r="AI75" s="166"/>
      <c r="AJ75" s="166"/>
      <c r="AK75" s="166"/>
      <c r="AL75" s="166"/>
      <c r="AM75" s="212"/>
      <c r="AN75" s="212"/>
      <c r="AO75" s="212"/>
      <c r="AP75" s="428"/>
      <c r="AQ75" s="428"/>
      <c r="AR75" s="428"/>
      <c r="AS75" s="166"/>
    </row>
    <row r="76" spans="26:45" ht="13" customHeight="1" x14ac:dyDescent="0.2">
      <c r="Z76" s="166"/>
      <c r="AA76" s="581"/>
      <c r="AB76" s="581"/>
      <c r="AC76" s="581"/>
      <c r="AD76" s="581"/>
      <c r="AE76" s="693"/>
      <c r="AF76" s="693"/>
      <c r="AG76" s="166"/>
      <c r="AH76" s="166"/>
      <c r="AI76" s="166"/>
      <c r="AJ76" s="166"/>
      <c r="AK76" s="166"/>
      <c r="AL76" s="166"/>
      <c r="AM76" s="212"/>
      <c r="AN76" s="212"/>
      <c r="AO76" s="212"/>
      <c r="AP76" s="428"/>
      <c r="AQ76" s="428"/>
      <c r="AR76" s="428"/>
      <c r="AS76" s="166"/>
    </row>
    <row r="77" spans="26:45" ht="13" customHeight="1" x14ac:dyDescent="0.2">
      <c r="Z77" s="166"/>
      <c r="AA77" s="581"/>
      <c r="AB77" s="581"/>
      <c r="AC77" s="581"/>
      <c r="AD77" s="581"/>
      <c r="AE77" s="693"/>
      <c r="AF77" s="693"/>
      <c r="AG77" s="166"/>
      <c r="AH77" s="166"/>
      <c r="AI77" s="166"/>
      <c r="AJ77" s="166"/>
      <c r="AK77" s="166"/>
      <c r="AL77" s="166"/>
      <c r="AM77" s="212"/>
      <c r="AN77" s="212"/>
      <c r="AO77" s="212"/>
      <c r="AP77" s="428"/>
      <c r="AQ77" s="428"/>
      <c r="AR77" s="428"/>
      <c r="AS77" s="166"/>
    </row>
    <row r="78" spans="26:45" ht="13" customHeight="1" x14ac:dyDescent="0.2">
      <c r="Z78" s="166"/>
      <c r="AA78" s="581"/>
      <c r="AB78" s="581"/>
      <c r="AC78" s="581"/>
      <c r="AD78" s="581"/>
      <c r="AE78" s="693"/>
      <c r="AF78" s="693"/>
      <c r="AG78" s="166"/>
      <c r="AH78" s="166"/>
      <c r="AI78" s="166"/>
      <c r="AJ78" s="166"/>
      <c r="AK78" s="166"/>
      <c r="AL78" s="166"/>
      <c r="AM78" s="212"/>
      <c r="AN78" s="212"/>
      <c r="AO78" s="212"/>
      <c r="AP78" s="428"/>
      <c r="AQ78" s="428"/>
      <c r="AR78" s="428"/>
      <c r="AS78" s="166"/>
    </row>
    <row r="79" spans="26:45" ht="13" customHeight="1" x14ac:dyDescent="0.2">
      <c r="Z79" s="166"/>
      <c r="AA79" s="581"/>
      <c r="AB79" s="581"/>
      <c r="AC79" s="581"/>
      <c r="AD79" s="581"/>
      <c r="AE79" s="693"/>
      <c r="AF79" s="693"/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</row>
    <row r="80" spans="26:45" ht="13" customHeight="1" x14ac:dyDescent="0.2">
      <c r="Z80" s="166"/>
      <c r="AA80" s="581"/>
      <c r="AB80" s="581"/>
      <c r="AC80" s="581"/>
      <c r="AD80" s="581"/>
      <c r="AE80" s="578"/>
      <c r="AF80" s="578"/>
      <c r="AG80" s="166"/>
      <c r="AH80" s="166"/>
      <c r="AI80" s="166"/>
      <c r="AJ80" s="166"/>
      <c r="AK80" s="166"/>
      <c r="AL80" s="166"/>
    </row>
    <row r="81" spans="26:38" ht="13" customHeight="1" x14ac:dyDescent="0.2">
      <c r="Z81" s="166"/>
      <c r="AA81" s="364"/>
      <c r="AB81" s="364"/>
      <c r="AC81" s="364"/>
      <c r="AD81" s="581"/>
      <c r="AE81" s="578"/>
      <c r="AF81" s="578"/>
      <c r="AG81" s="166"/>
      <c r="AH81" s="166"/>
      <c r="AI81" s="166"/>
      <c r="AJ81" s="166"/>
      <c r="AK81" s="166"/>
      <c r="AL81" s="166"/>
    </row>
    <row r="82" spans="26:38" ht="13" customHeight="1" x14ac:dyDescent="0.2">
      <c r="Z82" s="166"/>
      <c r="AA82" s="364"/>
      <c r="AB82" s="364"/>
      <c r="AC82" s="364"/>
      <c r="AD82" s="581"/>
      <c r="AE82" s="581"/>
      <c r="AF82" s="581"/>
      <c r="AG82" s="166"/>
      <c r="AH82" s="166"/>
      <c r="AI82" s="166"/>
      <c r="AJ82" s="166"/>
      <c r="AK82" s="166"/>
      <c r="AL82" s="166"/>
    </row>
    <row r="83" spans="26:38" ht="13" customHeight="1" x14ac:dyDescent="0.2">
      <c r="Z83" s="166"/>
      <c r="AA83" s="364"/>
      <c r="AB83" s="364"/>
      <c r="AC83" s="364"/>
      <c r="AD83" s="578"/>
      <c r="AE83" s="581"/>
      <c r="AF83" s="581"/>
      <c r="AG83" s="166"/>
      <c r="AH83" s="166"/>
      <c r="AI83" s="166"/>
      <c r="AJ83" s="166"/>
      <c r="AK83" s="166"/>
      <c r="AL83" s="166"/>
    </row>
    <row r="84" spans="26:38" ht="13" customHeight="1" x14ac:dyDescent="0.2">
      <c r="Z84" s="166"/>
      <c r="AA84" s="581"/>
      <c r="AB84" s="581"/>
      <c r="AC84" s="581"/>
      <c r="AD84" s="581"/>
      <c r="AE84" s="581"/>
      <c r="AF84" s="581"/>
      <c r="AG84" s="166"/>
      <c r="AH84" s="166"/>
      <c r="AI84" s="166"/>
      <c r="AJ84" s="166"/>
      <c r="AK84" s="166"/>
      <c r="AL84" s="166"/>
    </row>
    <row r="85" spans="26:38" ht="13" customHeight="1" x14ac:dyDescent="0.2">
      <c r="Z85" s="166"/>
      <c r="AA85" s="581"/>
      <c r="AB85" s="581"/>
      <c r="AC85" s="581"/>
      <c r="AD85" s="581"/>
      <c r="AE85" s="581"/>
      <c r="AF85" s="581"/>
      <c r="AG85" s="166"/>
      <c r="AH85" s="166"/>
      <c r="AI85" s="166"/>
      <c r="AJ85" s="166"/>
      <c r="AK85" s="166"/>
      <c r="AL85" s="166"/>
    </row>
    <row r="86" spans="26:38" ht="13" customHeight="1" x14ac:dyDescent="0.2">
      <c r="Z86" s="166"/>
      <c r="AA86" s="581"/>
      <c r="AB86" s="581"/>
      <c r="AC86" s="581"/>
      <c r="AD86" s="581"/>
      <c r="AE86" s="581"/>
      <c r="AF86" s="581"/>
      <c r="AG86" s="166"/>
      <c r="AH86" s="166"/>
      <c r="AI86" s="166"/>
      <c r="AJ86" s="166"/>
      <c r="AK86" s="166"/>
      <c r="AL86" s="166"/>
    </row>
    <row r="87" spans="26:38" ht="13" customHeight="1" x14ac:dyDescent="0.2">
      <c r="Z87" s="166"/>
      <c r="AA87" s="581"/>
      <c r="AB87" s="581"/>
      <c r="AC87" s="581"/>
      <c r="AD87" s="581"/>
      <c r="AE87" s="581"/>
      <c r="AF87" s="581"/>
      <c r="AG87" s="166"/>
      <c r="AH87" s="166"/>
      <c r="AI87" s="166"/>
      <c r="AJ87" s="166"/>
      <c r="AK87" s="166"/>
      <c r="AL87" s="166"/>
    </row>
    <row r="88" spans="26:38" ht="13" customHeight="1" x14ac:dyDescent="0.2">
      <c r="Z88" s="166"/>
      <c r="AA88" s="581"/>
      <c r="AB88" s="581"/>
      <c r="AC88" s="581"/>
      <c r="AD88" s="578"/>
      <c r="AE88" s="581"/>
      <c r="AF88" s="581"/>
      <c r="AG88" s="166"/>
      <c r="AH88" s="166"/>
      <c r="AI88" s="166"/>
      <c r="AJ88" s="166"/>
      <c r="AK88" s="166"/>
      <c r="AL88" s="166"/>
    </row>
    <row r="89" spans="26:38" ht="13" customHeight="1" x14ac:dyDescent="0.2">
      <c r="Z89" s="166"/>
      <c r="AA89" s="581"/>
      <c r="AB89" s="581"/>
      <c r="AC89" s="581"/>
      <c r="AD89" s="578"/>
      <c r="AE89" s="581"/>
      <c r="AF89" s="581"/>
      <c r="AG89" s="166"/>
      <c r="AH89" s="166"/>
      <c r="AI89" s="166"/>
      <c r="AJ89" s="166"/>
      <c r="AK89" s="166"/>
      <c r="AL89" s="166"/>
    </row>
    <row r="90" spans="26:38" ht="13" customHeight="1" x14ac:dyDescent="0.2">
      <c r="Z90" s="166"/>
      <c r="AA90" s="581"/>
      <c r="AB90" s="581"/>
      <c r="AC90" s="581"/>
      <c r="AD90" s="578"/>
      <c r="AE90" s="581"/>
      <c r="AF90" s="581"/>
      <c r="AG90" s="166"/>
      <c r="AH90" s="166"/>
      <c r="AI90" s="166"/>
      <c r="AJ90" s="166"/>
      <c r="AK90" s="166"/>
      <c r="AL90" s="166"/>
    </row>
    <row r="91" spans="26:38" ht="13" customHeight="1" x14ac:dyDescent="0.2">
      <c r="Z91" s="166"/>
      <c r="AA91" s="581"/>
      <c r="AB91" s="581"/>
      <c r="AC91" s="581"/>
      <c r="AD91" s="578"/>
      <c r="AE91" s="581"/>
      <c r="AF91" s="581"/>
      <c r="AG91" s="166"/>
      <c r="AH91" s="166"/>
      <c r="AI91" s="166"/>
      <c r="AJ91" s="166"/>
      <c r="AK91" s="166"/>
      <c r="AL91" s="166"/>
    </row>
    <row r="92" spans="26:38" ht="13" customHeight="1" x14ac:dyDescent="0.2">
      <c r="Z92" s="166"/>
      <c r="AA92" s="581"/>
      <c r="AB92" s="581"/>
      <c r="AC92" s="581"/>
      <c r="AD92" s="578"/>
      <c r="AE92" s="581"/>
      <c r="AF92" s="581"/>
      <c r="AG92" s="166"/>
      <c r="AH92" s="166"/>
      <c r="AI92" s="166"/>
      <c r="AJ92" s="166"/>
      <c r="AK92" s="166"/>
      <c r="AL92" s="166"/>
    </row>
    <row r="93" spans="26:38" ht="13" customHeight="1" x14ac:dyDescent="0.2">
      <c r="Z93" s="166"/>
      <c r="AA93" s="581"/>
      <c r="AB93" s="581"/>
      <c r="AC93" s="581"/>
      <c r="AD93" s="578"/>
      <c r="AE93" s="581"/>
      <c r="AF93" s="581"/>
      <c r="AG93" s="166"/>
      <c r="AH93" s="166"/>
      <c r="AI93" s="166"/>
      <c r="AJ93" s="166"/>
      <c r="AK93" s="166"/>
      <c r="AL93" s="166"/>
    </row>
    <row r="94" spans="26:38" ht="13" customHeight="1" x14ac:dyDescent="0.2">
      <c r="Z94" s="166"/>
      <c r="AA94" s="581"/>
      <c r="AB94" s="581"/>
      <c r="AC94" s="581"/>
      <c r="AD94" s="578"/>
      <c r="AE94" s="581"/>
      <c r="AF94" s="581"/>
      <c r="AG94" s="166"/>
      <c r="AH94" s="166"/>
      <c r="AI94" s="166"/>
      <c r="AJ94" s="166"/>
      <c r="AK94" s="166"/>
      <c r="AL94" s="166"/>
    </row>
    <row r="95" spans="26:38" ht="13" customHeight="1" x14ac:dyDescent="0.2"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</row>
    <row r="96" spans="26:38" ht="13" customHeight="1" x14ac:dyDescent="0.2"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</row>
    <row r="97" spans="26:38" ht="13" customHeight="1" x14ac:dyDescent="0.2">
      <c r="Z97" s="166"/>
      <c r="AA97" s="166"/>
      <c r="AB97" s="166"/>
      <c r="AC97" s="166"/>
      <c r="AD97" s="166"/>
      <c r="AE97" s="166"/>
      <c r="AF97" s="166"/>
      <c r="AG97" s="166"/>
      <c r="AH97" s="166"/>
      <c r="AI97" s="166"/>
      <c r="AJ97" s="166"/>
      <c r="AK97" s="166"/>
      <c r="AL97" s="166"/>
    </row>
    <row r="98" spans="26:38" ht="13" customHeight="1" x14ac:dyDescent="0.2">
      <c r="Z98" s="166"/>
      <c r="AA98" s="166"/>
      <c r="AB98" s="166"/>
      <c r="AC98" s="166"/>
      <c r="AD98" s="166"/>
      <c r="AE98" s="166"/>
      <c r="AF98" s="577"/>
      <c r="AG98" s="166"/>
      <c r="AH98" s="166"/>
      <c r="AI98" s="166"/>
      <c r="AJ98" s="166"/>
      <c r="AK98" s="166"/>
      <c r="AL98" s="166"/>
    </row>
    <row r="99" spans="26:38" ht="13" customHeight="1" x14ac:dyDescent="0.2">
      <c r="Z99" s="166"/>
      <c r="AA99" s="166"/>
      <c r="AB99" s="166"/>
      <c r="AC99" s="166"/>
      <c r="AD99" s="166"/>
      <c r="AE99" s="166"/>
      <c r="AF99" s="577"/>
      <c r="AG99" s="166"/>
      <c r="AH99" s="166"/>
      <c r="AI99" s="166"/>
      <c r="AJ99" s="166"/>
      <c r="AK99" s="166"/>
      <c r="AL99" s="166"/>
    </row>
  </sheetData>
  <mergeCells count="47">
    <mergeCell ref="A1:K1"/>
    <mergeCell ref="M1:BU1"/>
    <mergeCell ref="AN3:AR3"/>
    <mergeCell ref="S21:S28"/>
    <mergeCell ref="N20:N31"/>
    <mergeCell ref="O20:O31"/>
    <mergeCell ref="P20:P31"/>
    <mergeCell ref="Q21:Q28"/>
    <mergeCell ref="R21:R28"/>
    <mergeCell ref="Q6:Q17"/>
    <mergeCell ref="R6:R17"/>
    <mergeCell ref="S6:S17"/>
    <mergeCell ref="N9:N16"/>
    <mergeCell ref="O9:O16"/>
    <mergeCell ref="AM26:AM28"/>
    <mergeCell ref="AN7:AN16"/>
    <mergeCell ref="N3:S3"/>
    <mergeCell ref="P9:P16"/>
    <mergeCell ref="AM18:AM20"/>
    <mergeCell ref="AM10:AM11"/>
    <mergeCell ref="AM43:AM50"/>
    <mergeCell ref="AD36:AD38"/>
    <mergeCell ref="AM34:AM36"/>
    <mergeCell ref="AM30:AM32"/>
    <mergeCell ref="AD43:AD50"/>
    <mergeCell ref="AB3:AC3"/>
    <mergeCell ref="AD8:AD9"/>
    <mergeCell ref="AE7:AE18"/>
    <mergeCell ref="AD28:AD29"/>
    <mergeCell ref="AB6:AB21"/>
    <mergeCell ref="AC6:AC21"/>
    <mergeCell ref="AG26:AG41"/>
    <mergeCell ref="BB8:BB9"/>
    <mergeCell ref="BB20:BB21"/>
    <mergeCell ref="BB27:BB50"/>
    <mergeCell ref="BC3:BI3"/>
    <mergeCell ref="T41:T50"/>
    <mergeCell ref="U3:Z3"/>
    <mergeCell ref="AB26:AB41"/>
    <mergeCell ref="AC26:AC41"/>
    <mergeCell ref="AO7:AO16"/>
    <mergeCell ref="AE3:AH3"/>
    <mergeCell ref="AD16:AD18"/>
    <mergeCell ref="AF7:AF18"/>
    <mergeCell ref="AU3:BA3"/>
    <mergeCell ref="AE26:AE41"/>
    <mergeCell ref="AF26:AF41"/>
  </mergeCells>
  <phoneticPr fontId="13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3D8BE-FBB8-644F-A80E-95E063292240}">
  <sheetPr>
    <tabColor theme="4"/>
  </sheetPr>
  <dimension ref="A1:BS85"/>
  <sheetViews>
    <sheetView topLeftCell="M1" zoomScale="125" zoomScaleNormal="125" workbookViewId="0">
      <pane xSplit="1" ySplit="3" topLeftCell="N6" activePane="bottomRight" state="frozen"/>
      <selection pane="topRight" activeCell="N1" sqref="N1"/>
      <selection pane="bottomLeft" activeCell="M4" sqref="M4"/>
      <selection pane="bottomRight" activeCell="S21" sqref="S21:S28"/>
    </sheetView>
  </sheetViews>
  <sheetFormatPr baseColWidth="10" defaultColWidth="6.5" defaultRowHeight="13" customHeight="1" x14ac:dyDescent="0.15"/>
  <cols>
    <col min="1" max="1" width="0" style="162" hidden="1" customWidth="1"/>
    <col min="2" max="2" width="9.83203125" style="162" hidden="1" customWidth="1"/>
    <col min="3" max="5" width="0" style="162" hidden="1" customWidth="1"/>
    <col min="6" max="6" width="11.83203125" style="162" hidden="1" customWidth="1"/>
    <col min="7" max="11" width="0" style="162" hidden="1" customWidth="1"/>
    <col min="12" max="12" width="0" style="191" hidden="1" customWidth="1"/>
    <col min="13" max="13" width="9.83203125" style="162" bestFit="1" customWidth="1"/>
    <col min="14" max="19" width="14" style="162" customWidth="1"/>
    <col min="20" max="20" width="6.5" style="162" customWidth="1"/>
    <col min="21" max="22" width="19.5" style="162" customWidth="1"/>
    <col min="23" max="25" width="7.33203125" style="162" customWidth="1"/>
    <col min="26" max="27" width="19.5" style="162" customWidth="1"/>
    <col min="28" max="28" width="15" style="162" customWidth="1"/>
    <col min="29" max="29" width="6.5" style="162"/>
    <col min="30" max="30" width="10.6640625" style="162" customWidth="1"/>
    <col min="31" max="32" width="14" style="162" customWidth="1"/>
    <col min="33" max="35" width="5.5" style="162" customWidth="1"/>
    <col min="36" max="37" width="14" style="162" customWidth="1"/>
    <col min="38" max="38" width="5.83203125" style="162" customWidth="1"/>
    <col min="39" max="40" width="1.6640625" style="162" customWidth="1"/>
    <col min="41" max="42" width="14" style="162" customWidth="1"/>
    <col min="43" max="44" width="8.1640625" style="162" customWidth="1"/>
    <col min="45" max="47" width="14" style="162" customWidth="1"/>
    <col min="48" max="48" width="15.33203125" style="162" customWidth="1"/>
    <col min="49" max="49" width="6.5" style="162"/>
    <col min="50" max="54" width="4.83203125" style="162" customWidth="1"/>
    <col min="55" max="55" width="20.1640625" style="162" customWidth="1"/>
    <col min="56" max="62" width="7" style="162" customWidth="1"/>
    <col min="63" max="63" width="14" style="162" customWidth="1"/>
    <col min="64" max="64" width="17.33203125" style="162" customWidth="1"/>
    <col min="65" max="65" width="9.83203125" style="162" customWidth="1"/>
    <col min="66" max="66" width="11.6640625" style="162" customWidth="1"/>
    <col min="67" max="67" width="17.83203125" style="162" bestFit="1" customWidth="1"/>
    <col min="68" max="68" width="21.6640625" style="162" customWidth="1"/>
    <col min="69" max="16355" width="6.5" style="162"/>
    <col min="16356" max="16359" width="6.5" style="162" bestFit="1"/>
    <col min="16360" max="16384" width="6.5" style="162"/>
  </cols>
  <sheetData>
    <row r="1" spans="1:71" ht="20.5" customHeight="1" x14ac:dyDescent="0.25">
      <c r="A1" s="1122" t="s">
        <v>776</v>
      </c>
      <c r="B1" s="1122"/>
      <c r="C1" s="1122"/>
      <c r="D1" s="1122"/>
      <c r="E1" s="1122"/>
      <c r="F1" s="1122"/>
      <c r="G1" s="1122"/>
      <c r="H1" s="1122"/>
      <c r="I1" s="1122"/>
      <c r="J1" s="1122"/>
      <c r="K1" s="1122"/>
      <c r="M1" s="955" t="s">
        <v>860</v>
      </c>
      <c r="N1" s="955"/>
      <c r="O1" s="955"/>
      <c r="P1" s="955"/>
      <c r="Q1" s="955"/>
      <c r="R1" s="955"/>
      <c r="S1" s="955"/>
      <c r="T1" s="955"/>
      <c r="U1" s="955"/>
      <c r="V1" s="955"/>
      <c r="W1" s="955"/>
      <c r="X1" s="955"/>
      <c r="Y1" s="955"/>
      <c r="Z1" s="955"/>
      <c r="AA1" s="955"/>
      <c r="AB1" s="955"/>
      <c r="AC1" s="955"/>
      <c r="AD1" s="955"/>
      <c r="AE1" s="955"/>
      <c r="AF1" s="955"/>
      <c r="AG1" s="955"/>
      <c r="AH1" s="955"/>
      <c r="AI1" s="955"/>
      <c r="AJ1" s="955"/>
      <c r="AK1" s="955"/>
      <c r="AL1" s="955"/>
      <c r="AM1" s="955"/>
      <c r="AN1" s="955"/>
      <c r="AO1" s="955"/>
      <c r="AP1" s="955"/>
      <c r="AQ1" s="955"/>
      <c r="AR1" s="955"/>
      <c r="AS1" s="955"/>
      <c r="AT1" s="955"/>
      <c r="AU1" s="955"/>
      <c r="AV1" s="955"/>
      <c r="AW1" s="955"/>
      <c r="AX1" s="955"/>
      <c r="AY1" s="955"/>
      <c r="AZ1" s="955"/>
      <c r="BA1" s="955"/>
      <c r="BB1" s="955"/>
      <c r="BC1" s="955"/>
      <c r="BD1" s="955"/>
      <c r="BE1" s="955"/>
      <c r="BF1" s="955"/>
      <c r="BG1" s="955"/>
      <c r="BH1" s="955"/>
      <c r="BI1" s="955"/>
      <c r="BJ1" s="955"/>
      <c r="BK1" s="955"/>
      <c r="BL1" s="955"/>
      <c r="BM1" s="955"/>
      <c r="BN1" s="955"/>
      <c r="BO1" s="955"/>
      <c r="BP1" s="955"/>
    </row>
    <row r="2" spans="1:71" ht="54" customHeight="1" x14ac:dyDescent="0.2">
      <c r="A2" s="38" t="s">
        <v>778</v>
      </c>
      <c r="B2" s="38" t="s">
        <v>779</v>
      </c>
      <c r="C2" s="38" t="s">
        <v>780</v>
      </c>
      <c r="D2" s="38" t="s">
        <v>781</v>
      </c>
      <c r="E2" s="38" t="s">
        <v>782</v>
      </c>
      <c r="F2" s="38" t="s">
        <v>783</v>
      </c>
      <c r="G2" s="38" t="s">
        <v>784</v>
      </c>
      <c r="H2" s="38" t="s">
        <v>785</v>
      </c>
      <c r="I2" s="38" t="s">
        <v>786</v>
      </c>
      <c r="J2" s="38" t="s">
        <v>787</v>
      </c>
      <c r="K2" s="38" t="s">
        <v>788</v>
      </c>
      <c r="N2" s="258">
        <v>102</v>
      </c>
      <c r="O2" s="258"/>
      <c r="P2" s="258"/>
      <c r="Q2" s="258"/>
      <c r="R2" s="258"/>
      <c r="S2" s="258"/>
      <c r="T2" s="258"/>
      <c r="U2" s="258" t="s">
        <v>674</v>
      </c>
      <c r="V2" s="258" t="s">
        <v>675</v>
      </c>
      <c r="W2" s="258" t="s">
        <v>627</v>
      </c>
      <c r="X2" s="252" t="s">
        <v>677</v>
      </c>
      <c r="Y2" s="252" t="s">
        <v>861</v>
      </c>
      <c r="Z2" s="258" t="s">
        <v>862</v>
      </c>
      <c r="AA2" s="253">
        <v>202</v>
      </c>
      <c r="AB2" s="253">
        <v>202</v>
      </c>
      <c r="AC2" s="203"/>
      <c r="AE2" s="258">
        <v>102</v>
      </c>
      <c r="AF2" s="258">
        <v>104</v>
      </c>
      <c r="AG2" s="258">
        <v>127</v>
      </c>
      <c r="AH2" s="258" t="s">
        <v>627</v>
      </c>
      <c r="AI2" s="252" t="s">
        <v>677</v>
      </c>
      <c r="AJ2" s="252" t="s">
        <v>861</v>
      </c>
      <c r="AK2" s="258" t="s">
        <v>862</v>
      </c>
      <c r="AL2" s="253">
        <v>202</v>
      </c>
      <c r="AM2" s="253"/>
      <c r="AN2" s="285"/>
      <c r="AO2" s="258">
        <v>102</v>
      </c>
      <c r="AP2" s="258">
        <v>104</v>
      </c>
      <c r="AQ2" s="258">
        <v>127</v>
      </c>
      <c r="AR2" s="258" t="s">
        <v>627</v>
      </c>
      <c r="AS2" s="252" t="s">
        <v>677</v>
      </c>
      <c r="AT2" s="252" t="s">
        <v>861</v>
      </c>
      <c r="AU2" s="258" t="s">
        <v>862</v>
      </c>
      <c r="AV2" s="203"/>
      <c r="AW2" s="203"/>
      <c r="AX2" s="203" t="s">
        <v>674</v>
      </c>
      <c r="AY2" s="203" t="s">
        <v>675</v>
      </c>
      <c r="AZ2" s="203">
        <v>207</v>
      </c>
      <c r="BA2" s="203">
        <v>102</v>
      </c>
      <c r="BB2" s="203">
        <v>104</v>
      </c>
      <c r="BC2" s="203"/>
      <c r="BD2" s="203" t="s">
        <v>674</v>
      </c>
      <c r="BE2" s="203" t="s">
        <v>675</v>
      </c>
      <c r="BF2" s="203">
        <v>207</v>
      </c>
      <c r="BG2" s="203" t="s">
        <v>727</v>
      </c>
      <c r="BH2" s="203" t="s">
        <v>728</v>
      </c>
      <c r="BI2" s="203" t="s">
        <v>790</v>
      </c>
      <c r="BJ2" s="203" t="s">
        <v>791</v>
      </c>
      <c r="BK2" s="256" t="s">
        <v>676</v>
      </c>
      <c r="BL2" s="203"/>
      <c r="BM2" s="237" t="s">
        <v>863</v>
      </c>
      <c r="BN2" s="236" t="s">
        <v>864</v>
      </c>
      <c r="BO2" s="256" t="s">
        <v>676</v>
      </c>
      <c r="BP2" s="203"/>
    </row>
    <row r="3" spans="1:71" s="271" customFormat="1" ht="43.5" customHeight="1" x14ac:dyDescent="0.25">
      <c r="A3" s="266" t="s">
        <v>792</v>
      </c>
      <c r="B3" s="267">
        <v>1</v>
      </c>
      <c r="C3" s="268" t="s">
        <v>793</v>
      </c>
      <c r="D3" s="269">
        <v>1.5</v>
      </c>
      <c r="E3" s="269">
        <v>9</v>
      </c>
      <c r="F3" s="267">
        <v>50</v>
      </c>
      <c r="G3" s="266">
        <v>6</v>
      </c>
      <c r="H3" s="270" t="s">
        <v>794</v>
      </c>
      <c r="I3" s="271" t="s">
        <v>795</v>
      </c>
      <c r="J3" s="271" t="s">
        <v>796</v>
      </c>
      <c r="K3" s="271" t="s">
        <v>797</v>
      </c>
      <c r="L3" s="272"/>
      <c r="M3" s="274"/>
      <c r="N3" s="1019" t="s">
        <v>865</v>
      </c>
      <c r="O3" s="1020"/>
      <c r="P3" s="1020"/>
      <c r="Q3" s="1020"/>
      <c r="R3" s="1020"/>
      <c r="S3" s="1022"/>
      <c r="T3" s="1020" t="s">
        <v>866</v>
      </c>
      <c r="U3" s="1020"/>
      <c r="V3" s="1020"/>
      <c r="W3" s="1020"/>
      <c r="X3" s="1020"/>
      <c r="Y3" s="1020"/>
      <c r="Z3" s="1020"/>
      <c r="AA3" s="1020"/>
      <c r="AB3" s="1022"/>
      <c r="AC3" s="278" t="s">
        <v>867</v>
      </c>
      <c r="AD3" s="1020" t="s">
        <v>868</v>
      </c>
      <c r="AE3" s="1020"/>
      <c r="AF3" s="1020"/>
      <c r="AG3" s="1020"/>
      <c r="AH3" s="1020"/>
      <c r="AI3" s="1020"/>
      <c r="AJ3" s="1020"/>
      <c r="AK3" s="1020"/>
      <c r="AL3" s="1020"/>
      <c r="AM3" s="1020"/>
      <c r="AN3" s="1018" t="s">
        <v>869</v>
      </c>
      <c r="AO3" s="1018"/>
      <c r="AP3" s="1018"/>
      <c r="AQ3" s="1018"/>
      <c r="AR3" s="1018"/>
      <c r="AS3" s="1018"/>
      <c r="AT3" s="1018"/>
      <c r="AU3" s="1018"/>
      <c r="AV3" s="227" t="s">
        <v>870</v>
      </c>
      <c r="AW3" s="279"/>
      <c r="AX3" s="1017" t="s">
        <v>871</v>
      </c>
      <c r="AY3" s="1018"/>
      <c r="AZ3" s="1018"/>
      <c r="BA3" s="1018"/>
      <c r="BB3" s="1018"/>
      <c r="BC3" s="227" t="s">
        <v>872</v>
      </c>
      <c r="BD3" s="1133" t="s">
        <v>873</v>
      </c>
      <c r="BE3" s="1018"/>
      <c r="BF3" s="1018"/>
      <c r="BG3" s="1018"/>
      <c r="BH3" s="1018"/>
      <c r="BI3" s="1018"/>
      <c r="BJ3" s="1021"/>
      <c r="BK3" s="896"/>
      <c r="BL3" s="905" t="s">
        <v>874</v>
      </c>
      <c r="BM3" s="1017" t="s">
        <v>875</v>
      </c>
      <c r="BN3" s="1021"/>
      <c r="BO3" s="896"/>
      <c r="BP3" s="227" t="s">
        <v>876</v>
      </c>
      <c r="BQ3" s="274"/>
    </row>
    <row r="4" spans="1:71" ht="14" customHeight="1" x14ac:dyDescent="0.2">
      <c r="A4" s="196" t="s">
        <v>792</v>
      </c>
      <c r="B4" s="193">
        <v>1</v>
      </c>
      <c r="C4" s="196" t="s">
        <v>811</v>
      </c>
      <c r="D4" s="197"/>
      <c r="E4" s="197"/>
      <c r="F4" s="193">
        <v>50</v>
      </c>
      <c r="G4" s="196"/>
      <c r="H4" s="199" t="s">
        <v>812</v>
      </c>
      <c r="I4" s="198" t="s">
        <v>795</v>
      </c>
      <c r="J4" s="198" t="s">
        <v>813</v>
      </c>
      <c r="K4" s="198" t="s">
        <v>797</v>
      </c>
      <c r="M4" s="163">
        <v>0.3125</v>
      </c>
      <c r="N4" s="398"/>
      <c r="O4" s="399"/>
      <c r="P4" s="399"/>
      <c r="Q4" s="399"/>
      <c r="R4" s="399"/>
      <c r="S4" s="408"/>
      <c r="T4" s="398"/>
      <c r="U4" s="396" t="s">
        <v>744</v>
      </c>
      <c r="V4" s="399"/>
      <c r="X4" s="396"/>
      <c r="Y4" s="396"/>
      <c r="Z4" s="396"/>
      <c r="AA4" s="396"/>
      <c r="AB4" s="396"/>
      <c r="AC4" s="422"/>
      <c r="AD4" s="398">
        <v>0.3125</v>
      </c>
      <c r="AE4" s="396" t="s">
        <v>877</v>
      </c>
      <c r="AF4" s="399"/>
      <c r="AG4" s="396"/>
      <c r="AH4" s="396"/>
      <c r="AI4" s="396"/>
      <c r="AJ4" s="396"/>
      <c r="AK4" s="396"/>
      <c r="AL4" s="396"/>
      <c r="AM4" s="402"/>
      <c r="AN4" s="251"/>
      <c r="AO4" s="396"/>
      <c r="AP4" s="396"/>
      <c r="AQ4" s="396"/>
      <c r="AR4" s="396"/>
      <c r="AS4" s="396"/>
      <c r="AT4" s="396"/>
      <c r="AU4" s="397"/>
      <c r="AV4" s="413"/>
      <c r="AW4" s="204"/>
      <c r="AX4" s="251"/>
      <c r="AY4" s="396"/>
      <c r="AZ4" s="396"/>
      <c r="BA4" s="396"/>
      <c r="BB4" s="396"/>
      <c r="BC4" s="413"/>
      <c r="BD4" s="182"/>
      <c r="BE4" s="182"/>
      <c r="BF4" s="233"/>
      <c r="BG4" s="421"/>
      <c r="BH4" s="421"/>
      <c r="BI4" s="421"/>
      <c r="BJ4" s="421"/>
      <c r="BK4" s="401" t="s">
        <v>878</v>
      </c>
      <c r="BL4" s="422"/>
      <c r="BM4" s="400"/>
      <c r="BN4" s="423"/>
      <c r="BO4" s="401" t="s">
        <v>878</v>
      </c>
      <c r="BP4" s="422"/>
      <c r="BQ4" s="179"/>
    </row>
    <row r="5" spans="1:71" ht="14" customHeight="1" x14ac:dyDescent="0.2">
      <c r="A5" s="196" t="s">
        <v>792</v>
      </c>
      <c r="B5" s="193">
        <v>1</v>
      </c>
      <c r="C5" s="196" t="s">
        <v>817</v>
      </c>
      <c r="D5" s="197"/>
      <c r="E5" s="197"/>
      <c r="F5" s="193">
        <v>50</v>
      </c>
      <c r="G5" s="196"/>
      <c r="H5" s="199" t="s">
        <v>818</v>
      </c>
      <c r="I5" s="198" t="s">
        <v>795</v>
      </c>
      <c r="J5" s="198" t="s">
        <v>796</v>
      </c>
      <c r="K5" s="198" t="s">
        <v>797</v>
      </c>
      <c r="M5" s="164">
        <v>0.32291666666666669</v>
      </c>
      <c r="N5" s="164"/>
      <c r="O5" s="163"/>
      <c r="P5" s="163"/>
      <c r="Q5" s="749">
        <v>0.3125</v>
      </c>
      <c r="R5" s="749">
        <v>0.31944444444444448</v>
      </c>
      <c r="S5" s="750">
        <v>0.3263888888888889</v>
      </c>
      <c r="T5" s="164"/>
      <c r="U5" s="429"/>
      <c r="V5" s="429"/>
      <c r="W5" s="569"/>
      <c r="X5" s="244"/>
      <c r="Y5" s="244"/>
      <c r="Z5" s="257"/>
      <c r="AA5" s="261"/>
      <c r="AB5" s="261"/>
      <c r="AC5" s="232"/>
      <c r="AD5" s="164">
        <v>0.32291666666666669</v>
      </c>
      <c r="AE5" s="429"/>
      <c r="AF5" s="429"/>
      <c r="AG5" s="569"/>
      <c r="AH5" s="244"/>
      <c r="AI5" s="244"/>
      <c r="AJ5" s="257"/>
      <c r="AK5" s="261"/>
      <c r="AL5" s="261"/>
      <c r="AM5" s="411"/>
      <c r="AN5" s="418"/>
      <c r="AO5" s="429"/>
      <c r="AP5" s="429"/>
      <c r="AQ5" s="569"/>
      <c r="AR5" s="288"/>
      <c r="AS5" s="288"/>
      <c r="AT5" s="288"/>
      <c r="AU5" s="416"/>
      <c r="AV5" s="215"/>
      <c r="AW5" s="250"/>
      <c r="AX5" s="169"/>
      <c r="AY5" s="167"/>
      <c r="AZ5" s="167"/>
      <c r="BA5" s="167"/>
      <c r="BB5" s="167"/>
      <c r="BC5" s="215"/>
      <c r="BD5" s="225"/>
      <c r="BE5" s="225"/>
      <c r="BF5" s="233"/>
      <c r="BG5" s="210"/>
      <c r="BH5" s="210"/>
      <c r="BI5" s="233"/>
      <c r="BJ5" s="233"/>
      <c r="BK5" s="167"/>
      <c r="BL5" s="232"/>
      <c r="BM5" s="184"/>
      <c r="BN5" s="182"/>
      <c r="BO5" s="167"/>
      <c r="BP5" s="232"/>
      <c r="BQ5" s="179"/>
    </row>
    <row r="6" spans="1:71" ht="26" customHeight="1" x14ac:dyDescent="0.2">
      <c r="A6" s="196" t="s">
        <v>792</v>
      </c>
      <c r="B6" s="193">
        <v>2</v>
      </c>
      <c r="C6" s="196" t="s">
        <v>819</v>
      </c>
      <c r="D6" s="197"/>
      <c r="E6" s="197">
        <v>8.75</v>
      </c>
      <c r="F6" s="193">
        <v>50</v>
      </c>
      <c r="G6" s="196"/>
      <c r="H6" s="199" t="s">
        <v>794</v>
      </c>
      <c r="I6" s="198" t="s">
        <v>795</v>
      </c>
      <c r="J6" s="198" t="s">
        <v>796</v>
      </c>
      <c r="K6" s="198" t="s">
        <v>797</v>
      </c>
      <c r="M6" s="164">
        <v>0.33333333333333331</v>
      </c>
      <c r="N6" s="294"/>
      <c r="O6" s="299"/>
      <c r="P6" s="299"/>
      <c r="Q6" s="1143" t="s">
        <v>651</v>
      </c>
      <c r="R6" s="1143" t="s">
        <v>698</v>
      </c>
      <c r="S6" s="1143" t="s">
        <v>653</v>
      </c>
      <c r="T6" s="310"/>
      <c r="W6" s="308"/>
      <c r="X6" s="696"/>
      <c r="Y6" s="299"/>
      <c r="AB6" s="592"/>
      <c r="AC6" s="380"/>
      <c r="AD6" s="323">
        <v>0.33333333333333331</v>
      </c>
      <c r="AE6" s="430">
        <v>0.3298611111111111</v>
      </c>
      <c r="AF6" s="430">
        <v>0.33680555555555558</v>
      </c>
      <c r="AL6" s="593"/>
      <c r="AM6" s="412"/>
      <c r="AN6" s="743"/>
      <c r="AO6" s="167"/>
      <c r="AP6" s="167"/>
      <c r="AQ6" s="167"/>
      <c r="AR6" s="167"/>
      <c r="AS6" s="167"/>
      <c r="AT6" s="167"/>
      <c r="AU6" s="593"/>
      <c r="AV6" s="420"/>
      <c r="AW6" s="314"/>
      <c r="AX6" s="169"/>
      <c r="AY6" s="167"/>
      <c r="AZ6" s="167"/>
      <c r="BA6" s="167"/>
      <c r="BB6" s="167"/>
      <c r="BC6" s="371"/>
      <c r="BD6" s="298"/>
      <c r="BE6" s="298"/>
      <c r="BF6" s="304"/>
      <c r="BG6" s="299"/>
      <c r="BH6" s="299"/>
      <c r="BI6" s="299"/>
      <c r="BJ6" s="306"/>
      <c r="BK6" s="1134" t="s">
        <v>879</v>
      </c>
      <c r="BL6" s="380"/>
      <c r="BM6" s="295"/>
      <c r="BN6" s="296"/>
      <c r="BO6" s="1134" t="s">
        <v>879</v>
      </c>
      <c r="BP6" s="380"/>
      <c r="BQ6" s="179"/>
    </row>
    <row r="7" spans="1:71" ht="14" customHeight="1" x14ac:dyDescent="0.2">
      <c r="A7" s="196" t="s">
        <v>792</v>
      </c>
      <c r="B7" s="193">
        <v>2</v>
      </c>
      <c r="C7" s="196" t="s">
        <v>823</v>
      </c>
      <c r="D7" s="197">
        <v>1.5</v>
      </c>
      <c r="E7" s="197"/>
      <c r="F7" s="193">
        <v>50</v>
      </c>
      <c r="G7" s="196">
        <v>6</v>
      </c>
      <c r="H7" s="198" t="s">
        <v>824</v>
      </c>
      <c r="I7" s="198" t="s">
        <v>795</v>
      </c>
      <c r="J7" s="198" t="s">
        <v>796</v>
      </c>
      <c r="K7" s="198" t="s">
        <v>797</v>
      </c>
      <c r="M7" s="164">
        <v>0.34375</v>
      </c>
      <c r="Q7" s="1144"/>
      <c r="R7" s="1144"/>
      <c r="S7" s="1144"/>
      <c r="T7" s="310"/>
      <c r="U7" s="1140" t="s">
        <v>753</v>
      </c>
      <c r="V7" s="1140" t="s">
        <v>754</v>
      </c>
      <c r="W7" s="308"/>
      <c r="X7" s="324"/>
      <c r="Y7" s="299"/>
      <c r="AB7" s="308"/>
      <c r="AC7" s="380"/>
      <c r="AD7" s="323">
        <v>0.34375</v>
      </c>
      <c r="AE7" s="1140" t="s">
        <v>753</v>
      </c>
      <c r="AF7" s="1140" t="s">
        <v>754</v>
      </c>
      <c r="AL7" s="308"/>
      <c r="AM7" s="342"/>
      <c r="AN7" s="743"/>
      <c r="AU7" s="334"/>
      <c r="AV7" s="420"/>
      <c r="AW7" s="314"/>
      <c r="AX7" s="169"/>
      <c r="AY7" s="167"/>
      <c r="AZ7" s="167"/>
      <c r="BA7" s="167"/>
      <c r="BB7" s="167"/>
      <c r="BC7" s="371"/>
      <c r="BD7" s="569"/>
      <c r="BE7" s="569"/>
      <c r="BF7" s="593"/>
      <c r="BG7" s="299"/>
      <c r="BH7" s="299"/>
      <c r="BI7" s="299"/>
      <c r="BJ7" s="306"/>
      <c r="BK7" s="1135"/>
      <c r="BL7" s="380"/>
      <c r="BM7" s="295"/>
      <c r="BN7" s="296"/>
      <c r="BO7" s="1135"/>
      <c r="BP7" s="380"/>
      <c r="BQ7" s="179"/>
      <c r="BS7" s="265"/>
    </row>
    <row r="8" spans="1:71" ht="14" customHeight="1" x14ac:dyDescent="0.2">
      <c r="A8" s="196" t="s">
        <v>792</v>
      </c>
      <c r="B8" s="193">
        <v>2</v>
      </c>
      <c r="C8" s="196" t="s">
        <v>829</v>
      </c>
      <c r="D8" s="197"/>
      <c r="E8" s="197"/>
      <c r="F8" s="193">
        <v>50</v>
      </c>
      <c r="G8" s="196"/>
      <c r="H8" s="199" t="s">
        <v>794</v>
      </c>
      <c r="I8" s="198" t="s">
        <v>795</v>
      </c>
      <c r="J8" s="198" t="s">
        <v>796</v>
      </c>
      <c r="K8" s="198" t="s">
        <v>797</v>
      </c>
      <c r="M8" s="164">
        <v>0.35416666666666669</v>
      </c>
      <c r="N8" s="747">
        <v>0.34375</v>
      </c>
      <c r="O8" s="748">
        <v>0.35069444444444442</v>
      </c>
      <c r="P8" s="748">
        <v>0.3576388888888889</v>
      </c>
      <c r="Q8" s="1144"/>
      <c r="R8" s="1144"/>
      <c r="S8" s="1144"/>
      <c r="T8" s="310"/>
      <c r="U8" s="1141"/>
      <c r="V8" s="1141"/>
      <c r="W8" s="308"/>
      <c r="X8" s="324"/>
      <c r="Y8" s="299"/>
      <c r="AB8" s="308"/>
      <c r="AC8" s="380"/>
      <c r="AD8" s="323">
        <v>0.35416666666666669</v>
      </c>
      <c r="AE8" s="1141"/>
      <c r="AF8" s="1141"/>
      <c r="AL8" s="308"/>
      <c r="AM8" s="342"/>
      <c r="AN8" s="743"/>
      <c r="AU8" s="334"/>
      <c r="AV8" s="420"/>
      <c r="AW8" s="314"/>
      <c r="AX8" s="169"/>
      <c r="AY8" s="167"/>
      <c r="AZ8" s="167"/>
      <c r="BA8" s="167"/>
      <c r="BB8" s="167"/>
      <c r="BC8" s="371"/>
      <c r="BD8" s="315"/>
      <c r="BE8" s="315"/>
      <c r="BF8" s="315"/>
      <c r="BG8" s="299"/>
      <c r="BH8" s="299"/>
      <c r="BI8" s="299"/>
      <c r="BJ8" s="306"/>
      <c r="BK8" s="1135"/>
      <c r="BL8" s="380"/>
      <c r="BM8" s="295"/>
      <c r="BN8" s="296"/>
      <c r="BO8" s="1135"/>
      <c r="BP8" s="380"/>
      <c r="BQ8" s="179"/>
      <c r="BS8" s="265"/>
    </row>
    <row r="9" spans="1:71" ht="14" customHeight="1" x14ac:dyDescent="0.2">
      <c r="A9" s="196" t="s">
        <v>792</v>
      </c>
      <c r="B9" s="196">
        <v>2</v>
      </c>
      <c r="C9" s="196" t="s">
        <v>830</v>
      </c>
      <c r="D9" s="196"/>
      <c r="E9" s="196"/>
      <c r="F9" s="196">
        <v>50</v>
      </c>
      <c r="G9" s="196"/>
      <c r="H9" s="200" t="s">
        <v>812</v>
      </c>
      <c r="I9" s="198" t="s">
        <v>795</v>
      </c>
      <c r="J9" s="198" t="s">
        <v>813</v>
      </c>
      <c r="K9" s="198" t="s">
        <v>797</v>
      </c>
      <c r="M9" s="164">
        <v>0.36458333333333331</v>
      </c>
      <c r="N9" s="1146" t="s">
        <v>705</v>
      </c>
      <c r="O9" s="1146" t="s">
        <v>706</v>
      </c>
      <c r="P9" s="1149" t="s">
        <v>707</v>
      </c>
      <c r="Q9" s="1144"/>
      <c r="R9" s="1144"/>
      <c r="S9" s="1144"/>
      <c r="T9" s="310"/>
      <c r="U9" s="1141"/>
      <c r="V9" s="1141"/>
      <c r="W9" s="308"/>
      <c r="X9" s="324"/>
      <c r="Y9" s="299"/>
      <c r="AB9" s="308"/>
      <c r="AC9" s="380"/>
      <c r="AD9" s="323">
        <v>0.36458333333333331</v>
      </c>
      <c r="AE9" s="1141"/>
      <c r="AF9" s="1141"/>
      <c r="AL9" s="308"/>
      <c r="AM9" s="342"/>
      <c r="AN9" s="743"/>
      <c r="AU9" s="334"/>
      <c r="AV9" s="420"/>
      <c r="AW9" s="314"/>
      <c r="AX9" s="169"/>
      <c r="AY9" s="167"/>
      <c r="AZ9" s="167"/>
      <c r="BA9" s="167"/>
      <c r="BB9" s="167"/>
      <c r="BC9" s="371"/>
      <c r="BD9" s="315"/>
      <c r="BE9" s="315"/>
      <c r="BF9" s="315"/>
      <c r="BG9" s="299"/>
      <c r="BH9" s="299"/>
      <c r="BI9" s="299"/>
      <c r="BJ9" s="306"/>
      <c r="BK9" s="1135"/>
      <c r="BL9" s="380"/>
      <c r="BM9" s="295"/>
      <c r="BN9" s="296"/>
      <c r="BO9" s="1135"/>
      <c r="BP9" s="380"/>
      <c r="BQ9" s="179"/>
      <c r="BS9" s="265"/>
    </row>
    <row r="10" spans="1:71" ht="14" customHeight="1" x14ac:dyDescent="0.2">
      <c r="A10" s="196" t="s">
        <v>792</v>
      </c>
      <c r="B10" s="193">
        <v>3</v>
      </c>
      <c r="C10" s="196" t="s">
        <v>834</v>
      </c>
      <c r="D10" s="197"/>
      <c r="E10" s="197">
        <v>9</v>
      </c>
      <c r="F10" s="193">
        <v>56</v>
      </c>
      <c r="G10" s="196"/>
      <c r="H10" s="198" t="s">
        <v>835</v>
      </c>
      <c r="I10" s="198" t="s">
        <v>836</v>
      </c>
      <c r="J10" s="198" t="s">
        <v>796</v>
      </c>
      <c r="K10" s="198" t="s">
        <v>837</v>
      </c>
      <c r="M10" s="164">
        <v>0.375</v>
      </c>
      <c r="N10" s="1147"/>
      <c r="O10" s="1147"/>
      <c r="P10" s="1150"/>
      <c r="Q10" s="1144"/>
      <c r="R10" s="1144"/>
      <c r="S10" s="1144"/>
      <c r="T10" s="310"/>
      <c r="U10" s="1141"/>
      <c r="V10" s="1141"/>
      <c r="W10" s="308"/>
      <c r="X10" s="324"/>
      <c r="Y10" s="299"/>
      <c r="AB10" s="308"/>
      <c r="AC10" s="380"/>
      <c r="AD10" s="323">
        <v>0.375</v>
      </c>
      <c r="AE10" s="1141"/>
      <c r="AF10" s="1141"/>
      <c r="AL10" s="308"/>
      <c r="AM10" s="342"/>
      <c r="AN10" s="743"/>
      <c r="AU10" s="334"/>
      <c r="AV10" s="420"/>
      <c r="AW10" s="314"/>
      <c r="AX10" s="169"/>
      <c r="AY10" s="167"/>
      <c r="AZ10" s="167"/>
      <c r="BA10" s="167"/>
      <c r="BB10" s="167"/>
      <c r="BC10" s="371"/>
      <c r="BD10" s="315"/>
      <c r="BE10" s="315"/>
      <c r="BF10" s="315"/>
      <c r="BG10" s="299"/>
      <c r="BH10" s="299"/>
      <c r="BI10" s="299"/>
      <c r="BJ10" s="306"/>
      <c r="BK10" s="1135"/>
      <c r="BL10" s="380"/>
      <c r="BM10" s="295"/>
      <c r="BN10" s="296"/>
      <c r="BO10" s="1135"/>
      <c r="BP10" s="380"/>
      <c r="BQ10" s="179"/>
      <c r="BS10" s="265"/>
    </row>
    <row r="11" spans="1:71" ht="14" customHeight="1" x14ac:dyDescent="0.2">
      <c r="A11" s="196" t="s">
        <v>792</v>
      </c>
      <c r="B11" s="193">
        <v>3</v>
      </c>
      <c r="C11" s="196" t="s">
        <v>838</v>
      </c>
      <c r="D11" s="197"/>
      <c r="E11" s="197"/>
      <c r="F11" s="193">
        <v>56</v>
      </c>
      <c r="G11" s="196"/>
      <c r="H11" s="198" t="s">
        <v>824</v>
      </c>
      <c r="I11" s="198" t="s">
        <v>795</v>
      </c>
      <c r="J11" s="198" t="s">
        <v>796</v>
      </c>
      <c r="K11" s="198" t="s">
        <v>797</v>
      </c>
      <c r="M11" s="164">
        <v>0.38541666666666669</v>
      </c>
      <c r="N11" s="1147"/>
      <c r="O11" s="1147"/>
      <c r="P11" s="1150"/>
      <c r="Q11" s="1144"/>
      <c r="R11" s="1144"/>
      <c r="S11" s="1144"/>
      <c r="T11" s="310"/>
      <c r="U11" s="1141"/>
      <c r="V11" s="1141"/>
      <c r="W11" s="308"/>
      <c r="X11" s="324"/>
      <c r="Y11" s="299"/>
      <c r="AB11" s="308"/>
      <c r="AC11" s="380"/>
      <c r="AD11" s="323">
        <v>0.38541666666666669</v>
      </c>
      <c r="AE11" s="1141"/>
      <c r="AF11" s="1141"/>
      <c r="AL11" s="308"/>
      <c r="AM11" s="342"/>
      <c r="AN11" s="317"/>
      <c r="AU11" s="334"/>
      <c r="AV11" s="420"/>
      <c r="AW11" s="314"/>
      <c r="AX11" s="169"/>
      <c r="AY11" s="167"/>
      <c r="AZ11" s="167"/>
      <c r="BA11" s="167"/>
      <c r="BB11" s="167"/>
      <c r="BC11" s="371"/>
      <c r="BD11" s="315"/>
      <c r="BE11" s="315"/>
      <c r="BF11" s="315"/>
      <c r="BG11" s="299"/>
      <c r="BH11" s="299"/>
      <c r="BI11" s="299"/>
      <c r="BJ11" s="306"/>
      <c r="BK11" s="1135"/>
      <c r="BL11" s="380"/>
      <c r="BM11" s="295"/>
      <c r="BN11" s="296"/>
      <c r="BO11" s="1135"/>
      <c r="BP11" s="380"/>
      <c r="BQ11" s="179"/>
      <c r="BS11" s="265"/>
    </row>
    <row r="12" spans="1:71" ht="14" customHeight="1" x14ac:dyDescent="0.2">
      <c r="A12" s="196" t="s">
        <v>792</v>
      </c>
      <c r="B12" s="193">
        <v>3</v>
      </c>
      <c r="C12" s="196" t="s">
        <v>839</v>
      </c>
      <c r="D12" s="197"/>
      <c r="E12" s="197">
        <v>9</v>
      </c>
      <c r="F12" s="193">
        <v>56</v>
      </c>
      <c r="G12" s="196"/>
      <c r="H12" s="198" t="s">
        <v>840</v>
      </c>
      <c r="I12" s="198" t="s">
        <v>795</v>
      </c>
      <c r="J12" s="198" t="s">
        <v>796</v>
      </c>
      <c r="K12" s="198" t="s">
        <v>797</v>
      </c>
      <c r="M12" s="164">
        <v>0.39583333333333331</v>
      </c>
      <c r="N12" s="1147"/>
      <c r="O12" s="1147"/>
      <c r="P12" s="1150"/>
      <c r="Q12" s="1144"/>
      <c r="R12" s="1144"/>
      <c r="S12" s="1144"/>
      <c r="T12" s="310"/>
      <c r="U12" s="1141"/>
      <c r="V12" s="1141"/>
      <c r="W12" s="308"/>
      <c r="X12" s="324"/>
      <c r="Y12" s="299"/>
      <c r="AB12" s="312"/>
      <c r="AC12" s="380"/>
      <c r="AD12" s="323">
        <v>0.39583333333333331</v>
      </c>
      <c r="AE12" s="1141"/>
      <c r="AF12" s="1141"/>
      <c r="AL12" s="312"/>
      <c r="AM12" s="342"/>
      <c r="AN12" s="317"/>
      <c r="AU12" s="342"/>
      <c r="AV12" s="420"/>
      <c r="AW12" s="314"/>
      <c r="AX12" s="169"/>
      <c r="AY12" s="167"/>
      <c r="AZ12" s="167"/>
      <c r="BA12" s="167"/>
      <c r="BB12" s="167"/>
      <c r="BC12" s="371"/>
      <c r="BD12" s="315"/>
      <c r="BE12" s="315"/>
      <c r="BF12" s="315"/>
      <c r="BG12" s="299"/>
      <c r="BH12" s="299"/>
      <c r="BI12" s="299"/>
      <c r="BJ12" s="306"/>
      <c r="BK12" s="1135"/>
      <c r="BL12" s="380"/>
      <c r="BM12" s="295"/>
      <c r="BN12" s="296"/>
      <c r="BO12" s="1135"/>
      <c r="BP12" s="380"/>
      <c r="BQ12" s="179"/>
      <c r="BS12" s="265"/>
    </row>
    <row r="13" spans="1:71" ht="14" customHeight="1" x14ac:dyDescent="0.2">
      <c r="A13" s="196" t="s">
        <v>792</v>
      </c>
      <c r="B13" s="196">
        <v>3</v>
      </c>
      <c r="C13" s="196" t="s">
        <v>841</v>
      </c>
      <c r="D13" s="196"/>
      <c r="E13" s="196"/>
      <c r="F13" s="196">
        <v>56</v>
      </c>
      <c r="G13" s="196"/>
      <c r="H13" s="196" t="s">
        <v>824</v>
      </c>
      <c r="I13" s="198" t="s">
        <v>795</v>
      </c>
      <c r="J13" s="198" t="s">
        <v>796</v>
      </c>
      <c r="K13" s="198" t="s">
        <v>797</v>
      </c>
      <c r="M13" s="164">
        <v>0.40625</v>
      </c>
      <c r="N13" s="1147"/>
      <c r="O13" s="1147"/>
      <c r="P13" s="1150"/>
      <c r="Q13" s="1144"/>
      <c r="R13" s="1144"/>
      <c r="S13" s="1144"/>
      <c r="T13" s="310"/>
      <c r="U13" s="1141"/>
      <c r="V13" s="1141"/>
      <c r="W13" s="308"/>
      <c r="X13" s="299"/>
      <c r="Y13" s="299"/>
      <c r="AB13" s="308"/>
      <c r="AC13" s="380"/>
      <c r="AD13" s="323">
        <v>0.40625</v>
      </c>
      <c r="AE13" s="1141"/>
      <c r="AF13" s="1141"/>
      <c r="AL13" s="308"/>
      <c r="AM13" s="342"/>
      <c r="AN13" s="317"/>
      <c r="AU13" s="334"/>
      <c r="AV13" s="420"/>
      <c r="AW13" s="314"/>
      <c r="AX13" s="169"/>
      <c r="AY13" s="167"/>
      <c r="AZ13" s="167"/>
      <c r="BA13" s="167"/>
      <c r="BB13" s="167"/>
      <c r="BC13" s="371"/>
      <c r="BD13" s="315"/>
      <c r="BE13" s="315"/>
      <c r="BF13" s="315"/>
      <c r="BG13" s="299"/>
      <c r="BH13" s="299"/>
      <c r="BI13" s="299"/>
      <c r="BJ13" s="306"/>
      <c r="BK13" s="1135"/>
      <c r="BL13" s="380"/>
      <c r="BM13" s="295"/>
      <c r="BN13" s="296"/>
      <c r="BO13" s="1135"/>
      <c r="BP13" s="380"/>
      <c r="BQ13" s="179"/>
      <c r="BS13" s="265"/>
    </row>
    <row r="14" spans="1:71" ht="14" customHeight="1" x14ac:dyDescent="0.2">
      <c r="A14" s="196" t="s">
        <v>792</v>
      </c>
      <c r="B14" s="193">
        <v>4</v>
      </c>
      <c r="C14" s="196" t="s">
        <v>842</v>
      </c>
      <c r="D14" s="197"/>
      <c r="E14" s="197">
        <v>11</v>
      </c>
      <c r="F14" s="193">
        <v>45</v>
      </c>
      <c r="G14" s="196"/>
      <c r="H14" s="198" t="s">
        <v>835</v>
      </c>
      <c r="I14" s="198" t="s">
        <v>836</v>
      </c>
      <c r="J14" s="198" t="s">
        <v>796</v>
      </c>
      <c r="K14" s="198" t="s">
        <v>837</v>
      </c>
      <c r="M14" s="164">
        <v>0.41666666666666669</v>
      </c>
      <c r="N14" s="1147"/>
      <c r="O14" s="1147"/>
      <c r="P14" s="1150"/>
      <c r="Q14" s="1144"/>
      <c r="R14" s="1144"/>
      <c r="S14" s="1144"/>
      <c r="T14" s="310"/>
      <c r="U14" s="1141"/>
      <c r="V14" s="1141"/>
      <c r="W14" s="175"/>
      <c r="X14" s="299"/>
      <c r="Y14" s="299"/>
      <c r="AB14" s="308"/>
      <c r="AC14" s="380"/>
      <c r="AD14" s="323">
        <v>0.41666666666666669</v>
      </c>
      <c r="AE14" s="1141"/>
      <c r="AF14" s="1141"/>
      <c r="AL14" s="308"/>
      <c r="AM14" s="342"/>
      <c r="AN14" s="317"/>
      <c r="AU14" s="334"/>
      <c r="AV14" s="420"/>
      <c r="AW14" s="314"/>
      <c r="AX14" s="169"/>
      <c r="AY14" s="167"/>
      <c r="AZ14" s="167"/>
      <c r="BA14" s="167"/>
      <c r="BB14" s="167"/>
      <c r="BC14" s="371"/>
      <c r="BD14" s="315"/>
      <c r="BE14" s="315"/>
      <c r="BF14" s="315"/>
      <c r="BG14" s="299"/>
      <c r="BH14" s="299"/>
      <c r="BI14" s="299"/>
      <c r="BJ14" s="306"/>
      <c r="BK14" s="1135"/>
      <c r="BL14" s="380"/>
      <c r="BM14" s="295"/>
      <c r="BN14" s="296"/>
      <c r="BO14" s="1135"/>
      <c r="BP14" s="380"/>
      <c r="BQ14" s="179"/>
      <c r="BS14" s="265"/>
    </row>
    <row r="15" spans="1:71" ht="14" customHeight="1" x14ac:dyDescent="0.2">
      <c r="A15" s="196" t="s">
        <v>792</v>
      </c>
      <c r="B15" s="193">
        <v>4</v>
      </c>
      <c r="C15" s="196" t="s">
        <v>843</v>
      </c>
      <c r="D15" s="197">
        <v>1.5</v>
      </c>
      <c r="E15" s="197"/>
      <c r="F15" s="193">
        <v>45</v>
      </c>
      <c r="G15" s="196">
        <v>6</v>
      </c>
      <c r="H15" s="199" t="s">
        <v>794</v>
      </c>
      <c r="I15" s="198" t="s">
        <v>795</v>
      </c>
      <c r="J15" s="198" t="s">
        <v>796</v>
      </c>
      <c r="K15" s="198" t="s">
        <v>797</v>
      </c>
      <c r="M15" s="164">
        <v>0.42708333333333331</v>
      </c>
      <c r="N15" s="1147"/>
      <c r="O15" s="1147"/>
      <c r="P15" s="1150"/>
      <c r="Q15" s="1144"/>
      <c r="R15" s="1144"/>
      <c r="S15" s="1144"/>
      <c r="T15" s="310"/>
      <c r="W15" s="175"/>
      <c r="X15" s="299"/>
      <c r="Y15" s="299"/>
      <c r="AB15" s="308"/>
      <c r="AC15" s="380"/>
      <c r="AD15" s="323">
        <v>0.42708333333333331</v>
      </c>
      <c r="AL15" s="308"/>
      <c r="AM15" s="342"/>
      <c r="AN15" s="317"/>
      <c r="AU15" s="334"/>
      <c r="AV15" s="420"/>
      <c r="AW15" s="314"/>
      <c r="AX15" s="169"/>
      <c r="AY15" s="167"/>
      <c r="AZ15" s="167"/>
      <c r="BA15" s="167"/>
      <c r="BB15" s="167"/>
      <c r="BC15" s="371"/>
      <c r="BD15" s="315"/>
      <c r="BE15" s="315"/>
      <c r="BF15" s="315"/>
      <c r="BG15" s="299"/>
      <c r="BH15" s="299"/>
      <c r="BI15" s="299"/>
      <c r="BJ15" s="306"/>
      <c r="BK15" s="1135"/>
      <c r="BL15" s="380"/>
      <c r="BM15" s="295"/>
      <c r="BN15" s="296"/>
      <c r="BO15" s="1135"/>
      <c r="BP15" s="380"/>
      <c r="BQ15" s="179"/>
      <c r="BS15" s="265"/>
    </row>
    <row r="16" spans="1:71" ht="14" customHeight="1" x14ac:dyDescent="0.2">
      <c r="A16" s="196" t="s">
        <v>792</v>
      </c>
      <c r="B16" s="193">
        <v>4</v>
      </c>
      <c r="C16" s="196" t="s">
        <v>844</v>
      </c>
      <c r="D16" s="197"/>
      <c r="E16" s="197">
        <v>11</v>
      </c>
      <c r="F16" s="193">
        <v>45</v>
      </c>
      <c r="G16" s="196"/>
      <c r="H16" s="198" t="s">
        <v>845</v>
      </c>
      <c r="I16" s="198" t="s">
        <v>795</v>
      </c>
      <c r="J16" s="198" t="s">
        <v>796</v>
      </c>
      <c r="K16" s="198" t="s">
        <v>846</v>
      </c>
      <c r="M16" s="164">
        <v>0.4375</v>
      </c>
      <c r="N16" s="1148"/>
      <c r="O16" s="1148"/>
      <c r="P16" s="1151"/>
      <c r="Q16" s="1144"/>
      <c r="R16" s="1144"/>
      <c r="S16" s="1144"/>
      <c r="T16" s="310"/>
      <c r="W16" s="175"/>
      <c r="X16" s="299"/>
      <c r="Y16" s="299"/>
      <c r="AB16" s="308"/>
      <c r="AC16" s="380"/>
      <c r="AD16" s="323">
        <v>0.4375</v>
      </c>
      <c r="AL16" s="308"/>
      <c r="AM16" s="342"/>
      <c r="AN16" s="317"/>
      <c r="AU16" s="334"/>
      <c r="AV16" s="420"/>
      <c r="AW16" s="314"/>
      <c r="AX16" s="169"/>
      <c r="AY16" s="167"/>
      <c r="AZ16" s="167"/>
      <c r="BA16" s="167"/>
      <c r="BB16" s="167"/>
      <c r="BC16" s="371"/>
      <c r="BD16" s="315"/>
      <c r="BE16" s="315"/>
      <c r="BF16" s="315"/>
      <c r="BG16" s="306"/>
      <c r="BH16" s="306"/>
      <c r="BI16" s="306"/>
      <c r="BJ16" s="306"/>
      <c r="BK16" s="1135"/>
      <c r="BL16" s="380"/>
      <c r="BM16" s="295"/>
      <c r="BN16" s="296"/>
      <c r="BO16" s="1135"/>
      <c r="BP16" s="380"/>
      <c r="BQ16" s="179"/>
      <c r="BS16" s="265"/>
    </row>
    <row r="17" spans="1:71" ht="14" customHeight="1" x14ac:dyDescent="0.2">
      <c r="A17" s="196" t="s">
        <v>792</v>
      </c>
      <c r="B17" s="193">
        <v>4</v>
      </c>
      <c r="C17" s="196" t="s">
        <v>847</v>
      </c>
      <c r="D17" s="197">
        <v>1.5</v>
      </c>
      <c r="E17" s="197"/>
      <c r="F17" s="193">
        <v>45</v>
      </c>
      <c r="G17" s="196">
        <v>6</v>
      </c>
      <c r="H17" s="198" t="s">
        <v>848</v>
      </c>
      <c r="I17" s="198" t="s">
        <v>849</v>
      </c>
      <c r="J17" s="198" t="s">
        <v>796</v>
      </c>
      <c r="K17" s="198" t="s">
        <v>797</v>
      </c>
      <c r="M17" s="164">
        <v>0.44791666666666669</v>
      </c>
      <c r="N17" s="211"/>
      <c r="O17"/>
      <c r="P17"/>
      <c r="Q17" s="1145"/>
      <c r="R17" s="1145"/>
      <c r="S17" s="1145"/>
      <c r="T17" s="310"/>
      <c r="U17" s="1131" t="s">
        <v>762</v>
      </c>
      <c r="V17" s="1131" t="s">
        <v>761</v>
      </c>
      <c r="W17" s="175"/>
      <c r="X17" s="299"/>
      <c r="Y17" s="299"/>
      <c r="AB17" s="308"/>
      <c r="AC17" s="380"/>
      <c r="AD17" s="323">
        <v>0.44791666666666669</v>
      </c>
      <c r="AE17" s="1131" t="s">
        <v>762</v>
      </c>
      <c r="AF17" s="1131" t="s">
        <v>761</v>
      </c>
      <c r="AL17" s="308"/>
      <c r="AM17" s="342"/>
      <c r="AN17" s="317"/>
      <c r="AU17" s="334"/>
      <c r="AV17" s="420"/>
      <c r="AW17" s="314"/>
      <c r="AX17" s="169"/>
      <c r="AY17" s="167"/>
      <c r="AZ17" s="167"/>
      <c r="BA17" s="167"/>
      <c r="BB17" s="167"/>
      <c r="BC17" s="371"/>
      <c r="BD17" s="315"/>
      <c r="BE17" s="315"/>
      <c r="BF17" s="315"/>
      <c r="BG17" s="306"/>
      <c r="BH17" s="306"/>
      <c r="BI17" s="306"/>
      <c r="BJ17" s="306"/>
      <c r="BK17" s="1136"/>
      <c r="BL17" s="380"/>
      <c r="BM17" s="295"/>
      <c r="BN17" s="296"/>
      <c r="BO17" s="1136"/>
      <c r="BP17" s="380"/>
      <c r="BQ17" s="179"/>
      <c r="BS17" s="265"/>
    </row>
    <row r="18" spans="1:71" ht="14" customHeight="1" x14ac:dyDescent="0.2">
      <c r="A18" s="196" t="s">
        <v>792</v>
      </c>
      <c r="B18" s="193">
        <v>4</v>
      </c>
      <c r="C18" s="196" t="s">
        <v>850</v>
      </c>
      <c r="D18" s="197"/>
      <c r="E18" s="197"/>
      <c r="F18" s="193">
        <v>45</v>
      </c>
      <c r="G18" s="196"/>
      <c r="H18" s="198" t="s">
        <v>845</v>
      </c>
      <c r="I18" s="198" t="s">
        <v>795</v>
      </c>
      <c r="J18" s="198" t="s">
        <v>796</v>
      </c>
      <c r="K18" s="198" t="s">
        <v>846</v>
      </c>
      <c r="M18" s="164">
        <v>0.45833333333333331</v>
      </c>
      <c r="N18" s="432"/>
      <c r="O18" s="432"/>
      <c r="P18" s="432"/>
      <c r="Q18" s="299"/>
      <c r="R18" s="299"/>
      <c r="S18" s="319"/>
      <c r="T18" s="310"/>
      <c r="U18" s="1132"/>
      <c r="V18" s="1132"/>
      <c r="W18" s="175"/>
      <c r="X18" s="299"/>
      <c r="Y18" s="299"/>
      <c r="AB18" s="308"/>
      <c r="AC18" s="380"/>
      <c r="AD18" s="323">
        <v>0.45833333333333331</v>
      </c>
      <c r="AE18" s="1132"/>
      <c r="AF18" s="1132"/>
      <c r="AL18" s="308"/>
      <c r="AM18" s="342"/>
      <c r="AN18" s="317"/>
      <c r="AU18" s="334"/>
      <c r="AV18" s="420"/>
      <c r="AW18" s="314"/>
      <c r="AX18" s="169"/>
      <c r="AY18" s="167"/>
      <c r="AZ18" s="167"/>
      <c r="BA18" s="167"/>
      <c r="BB18" s="167"/>
      <c r="BC18" s="371"/>
      <c r="BD18" s="315"/>
      <c r="BE18" s="315"/>
      <c r="BF18" s="315"/>
      <c r="BG18" s="306"/>
      <c r="BH18" s="306"/>
      <c r="BI18" s="306"/>
      <c r="BJ18" s="306"/>
      <c r="BK18" s="307"/>
      <c r="BL18" s="380"/>
      <c r="BM18" s="295"/>
      <c r="BN18" s="296"/>
      <c r="BO18" s="307"/>
      <c r="BP18" s="380"/>
      <c r="BQ18" s="179"/>
      <c r="BS18" s="265"/>
    </row>
    <row r="19" spans="1:71" ht="14" customHeight="1" x14ac:dyDescent="0.2">
      <c r="A19" s="196" t="s">
        <v>792</v>
      </c>
      <c r="B19" s="193">
        <v>6</v>
      </c>
      <c r="C19" s="196" t="s">
        <v>851</v>
      </c>
      <c r="D19" s="197"/>
      <c r="E19" s="197">
        <v>8.5</v>
      </c>
      <c r="F19" s="193">
        <v>48</v>
      </c>
      <c r="G19" s="196"/>
      <c r="H19" s="199" t="s">
        <v>794</v>
      </c>
      <c r="I19" s="198" t="s">
        <v>795</v>
      </c>
      <c r="J19" s="198" t="s">
        <v>796</v>
      </c>
      <c r="K19" s="198" t="s">
        <v>797</v>
      </c>
      <c r="M19" s="164">
        <v>0.46875</v>
      </c>
      <c r="Q19" s="429"/>
      <c r="R19" s="435"/>
      <c r="S19" s="430"/>
      <c r="T19" s="310"/>
      <c r="U19" s="1132"/>
      <c r="V19" s="1132"/>
      <c r="W19" s="312"/>
      <c r="X19" s="299"/>
      <c r="Y19" s="299"/>
      <c r="AB19" s="308"/>
      <c r="AC19" s="380"/>
      <c r="AD19" s="323">
        <v>0.46875</v>
      </c>
      <c r="AE19" s="1132"/>
      <c r="AF19" s="1132"/>
      <c r="AL19" s="308"/>
      <c r="AM19" s="342"/>
      <c r="AN19" s="317"/>
      <c r="AU19" s="334"/>
      <c r="AV19" s="420"/>
      <c r="AW19" s="314"/>
      <c r="AX19" s="169"/>
      <c r="AY19" s="167"/>
      <c r="AZ19" s="167"/>
      <c r="BA19" s="167"/>
      <c r="BB19" s="167"/>
      <c r="BC19" s="371"/>
      <c r="BD19" s="315"/>
      <c r="BE19" s="315"/>
      <c r="BF19" s="315"/>
      <c r="BG19" s="306"/>
      <c r="BH19" s="306"/>
      <c r="BI19" s="306"/>
      <c r="BJ19" s="306"/>
      <c r="BK19" s="307"/>
      <c r="BL19" s="380"/>
      <c r="BM19" s="295"/>
      <c r="BN19" s="296"/>
      <c r="BO19" s="307"/>
      <c r="BP19" s="380"/>
      <c r="BQ19" s="179"/>
      <c r="BS19" s="263"/>
    </row>
    <row r="20" spans="1:71" ht="14" customHeight="1" x14ac:dyDescent="0.2">
      <c r="A20" s="196" t="s">
        <v>792</v>
      </c>
      <c r="B20" s="193">
        <v>6</v>
      </c>
      <c r="C20" s="196" t="s">
        <v>852</v>
      </c>
      <c r="D20" s="197">
        <v>1.5</v>
      </c>
      <c r="E20" s="197">
        <v>8.5</v>
      </c>
      <c r="F20" s="193">
        <v>48</v>
      </c>
      <c r="G20" s="196">
        <v>6</v>
      </c>
      <c r="H20" s="198" t="s">
        <v>835</v>
      </c>
      <c r="I20" s="198" t="s">
        <v>836</v>
      </c>
      <c r="J20" s="198" t="s">
        <v>796</v>
      </c>
      <c r="K20" s="198" t="s">
        <v>837</v>
      </c>
      <c r="M20" s="164">
        <v>0.47916666666666669</v>
      </c>
      <c r="N20" s="1143" t="s">
        <v>660</v>
      </c>
      <c r="O20" s="1143" t="s">
        <v>661</v>
      </c>
      <c r="P20" s="1143" t="s">
        <v>662</v>
      </c>
      <c r="Q20" s="240"/>
      <c r="R20" s="240"/>
      <c r="S20" s="241"/>
      <c r="T20" s="310"/>
      <c r="U20" s="1132"/>
      <c r="V20" s="1132"/>
      <c r="W20" s="874"/>
      <c r="X20" s="299"/>
      <c r="Y20" s="299"/>
      <c r="AB20" s="312"/>
      <c r="AC20" s="380"/>
      <c r="AD20" s="323">
        <v>0.47916666666666669</v>
      </c>
      <c r="AE20" s="1132"/>
      <c r="AF20" s="1132"/>
      <c r="AL20" s="312"/>
      <c r="AM20" s="342"/>
      <c r="AN20" s="317"/>
      <c r="AU20" s="342"/>
      <c r="AV20" s="420"/>
      <c r="AW20" s="314"/>
      <c r="AX20" s="169"/>
      <c r="AY20" s="167"/>
      <c r="AZ20" s="167"/>
      <c r="BA20" s="167"/>
      <c r="BB20" s="167"/>
      <c r="BC20" s="371"/>
      <c r="BD20" s="315"/>
      <c r="BE20" s="315"/>
      <c r="BF20" s="315"/>
      <c r="BG20" s="306"/>
      <c r="BH20" s="306"/>
      <c r="BI20" s="306"/>
      <c r="BJ20" s="306"/>
      <c r="BK20" s="1137" t="s">
        <v>880</v>
      </c>
      <c r="BL20" s="380"/>
      <c r="BM20" s="295"/>
      <c r="BN20" s="296"/>
      <c r="BO20" s="1137" t="s">
        <v>880</v>
      </c>
      <c r="BP20" s="380"/>
      <c r="BQ20" s="179"/>
      <c r="BS20" s="263"/>
    </row>
    <row r="21" spans="1:71" ht="14" customHeight="1" x14ac:dyDescent="0.2">
      <c r="A21" s="196" t="s">
        <v>853</v>
      </c>
      <c r="B21" s="197">
        <v>2</v>
      </c>
      <c r="C21" s="196" t="s">
        <v>22</v>
      </c>
      <c r="D21" s="197">
        <v>1</v>
      </c>
      <c r="E21" s="197">
        <v>8</v>
      </c>
      <c r="F21" s="197">
        <v>16</v>
      </c>
      <c r="G21" s="196">
        <v>2</v>
      </c>
      <c r="H21" s="199" t="s">
        <v>812</v>
      </c>
      <c r="I21" s="198" t="s">
        <v>795</v>
      </c>
      <c r="J21" s="198" t="s">
        <v>813</v>
      </c>
      <c r="K21" s="198" t="s">
        <v>797</v>
      </c>
      <c r="M21" s="164">
        <v>0.48958333333333331</v>
      </c>
      <c r="N21" s="1144"/>
      <c r="O21" s="1144"/>
      <c r="P21" s="1152"/>
      <c r="Q21" s="1146" t="s">
        <v>713</v>
      </c>
      <c r="R21" s="1146" t="s">
        <v>714</v>
      </c>
      <c r="S21" s="1146" t="s">
        <v>715</v>
      </c>
      <c r="T21" s="310"/>
      <c r="U21" s="1132"/>
      <c r="V21" s="1132"/>
      <c r="W21" s="874"/>
      <c r="X21" s="299"/>
      <c r="Y21" s="299"/>
      <c r="AB21" s="312"/>
      <c r="AC21" s="380"/>
      <c r="AD21" s="323">
        <v>0.48958333333333331</v>
      </c>
      <c r="AE21" s="1132"/>
      <c r="AF21" s="1132"/>
      <c r="AL21" s="312"/>
      <c r="AM21" s="342"/>
      <c r="AN21" s="743"/>
      <c r="AU21" s="342"/>
      <c r="AV21" s="420"/>
      <c r="AW21" s="314"/>
      <c r="AX21" s="169"/>
      <c r="AY21" s="167"/>
      <c r="AZ21" s="167"/>
      <c r="BA21" s="167"/>
      <c r="BB21" s="167"/>
      <c r="BC21" s="371"/>
      <c r="BD21" s="315"/>
      <c r="BE21" s="315"/>
      <c r="BF21" s="315"/>
      <c r="BG21" s="306"/>
      <c r="BH21" s="306"/>
      <c r="BI21" s="306"/>
      <c r="BJ21" s="306"/>
      <c r="BK21" s="1138"/>
      <c r="BL21" s="380"/>
      <c r="BM21" s="295"/>
      <c r="BN21" s="296"/>
      <c r="BO21" s="1138"/>
      <c r="BP21" s="380"/>
      <c r="BQ21" s="179"/>
      <c r="BS21" s="263"/>
    </row>
    <row r="22" spans="1:71" ht="14" customHeight="1" x14ac:dyDescent="0.2">
      <c r="A22" s="196" t="s">
        <v>853</v>
      </c>
      <c r="B22" s="197">
        <v>2</v>
      </c>
      <c r="C22" s="196" t="s">
        <v>819</v>
      </c>
      <c r="D22" s="201">
        <v>3.25</v>
      </c>
      <c r="E22" s="197">
        <v>8</v>
      </c>
      <c r="F22" s="197">
        <v>16</v>
      </c>
      <c r="G22" s="196">
        <v>2</v>
      </c>
      <c r="H22" s="199" t="s">
        <v>794</v>
      </c>
      <c r="I22" s="198" t="s">
        <v>795</v>
      </c>
      <c r="J22" s="198" t="s">
        <v>796</v>
      </c>
      <c r="K22" s="198" t="s">
        <v>797</v>
      </c>
      <c r="M22" s="164">
        <v>0.5</v>
      </c>
      <c r="N22" s="1144"/>
      <c r="O22" s="1144"/>
      <c r="P22" s="1152"/>
      <c r="Q22" s="1147"/>
      <c r="R22" s="1147"/>
      <c r="S22" s="1147"/>
      <c r="T22" s="310"/>
      <c r="U22" s="1132"/>
      <c r="V22" s="1132"/>
      <c r="W22" s="874"/>
      <c r="X22" s="299"/>
      <c r="Y22" s="299"/>
      <c r="AB22" s="312"/>
      <c r="AC22" s="380"/>
      <c r="AD22" s="323">
        <v>0.5</v>
      </c>
      <c r="AE22" s="1132"/>
      <c r="AF22" s="1132"/>
      <c r="AL22" s="312"/>
      <c r="AM22" s="342"/>
      <c r="AN22" s="743"/>
      <c r="AU22" s="342"/>
      <c r="AV22" s="420"/>
      <c r="AW22" s="314"/>
      <c r="AX22" s="169"/>
      <c r="AY22" s="167"/>
      <c r="AZ22" s="167"/>
      <c r="BA22" s="167"/>
      <c r="BB22" s="167"/>
      <c r="BC22" s="371"/>
      <c r="BD22" s="314"/>
      <c r="BE22" s="314"/>
      <c r="BF22" s="306"/>
      <c r="BG22" s="306"/>
      <c r="BH22" s="306"/>
      <c r="BI22" s="306"/>
      <c r="BJ22" s="306"/>
      <c r="BK22" s="1138"/>
      <c r="BL22" s="380"/>
      <c r="BM22" s="295"/>
      <c r="BN22" s="296"/>
      <c r="BO22" s="1138"/>
      <c r="BP22" s="380"/>
      <c r="BQ22" s="179"/>
      <c r="BS22" s="263"/>
    </row>
    <row r="23" spans="1:71" ht="14" customHeight="1" x14ac:dyDescent="0.2">
      <c r="A23" s="196" t="s">
        <v>853</v>
      </c>
      <c r="B23" s="197">
        <v>3</v>
      </c>
      <c r="C23" s="196" t="s">
        <v>823</v>
      </c>
      <c r="D23" s="197"/>
      <c r="E23" s="197"/>
      <c r="F23" s="197">
        <v>15</v>
      </c>
      <c r="G23" s="196"/>
      <c r="H23" s="198" t="s">
        <v>824</v>
      </c>
      <c r="I23" s="198" t="s">
        <v>795</v>
      </c>
      <c r="J23" s="198" t="s">
        <v>796</v>
      </c>
      <c r="K23" s="198" t="s">
        <v>797</v>
      </c>
      <c r="M23" s="164">
        <v>0.51041666666666663</v>
      </c>
      <c r="N23" s="1144"/>
      <c r="O23" s="1144"/>
      <c r="P23" s="1152"/>
      <c r="Q23" s="1147"/>
      <c r="R23" s="1147"/>
      <c r="S23" s="1147"/>
      <c r="T23" s="310"/>
      <c r="U23" s="1132"/>
      <c r="V23" s="1132"/>
      <c r="W23" s="308"/>
      <c r="X23" s="299"/>
      <c r="Y23" s="299"/>
      <c r="AB23" s="308"/>
      <c r="AC23" s="380"/>
      <c r="AD23" s="323">
        <v>0.51041666666666663</v>
      </c>
      <c r="AE23" s="1132"/>
      <c r="AF23" s="1132"/>
      <c r="AL23" s="308"/>
      <c r="AM23" s="342"/>
      <c r="AN23" s="743"/>
      <c r="AU23" s="334"/>
      <c r="AV23" s="420"/>
      <c r="AW23" s="314"/>
      <c r="AX23" s="169"/>
      <c r="AY23" s="167"/>
      <c r="AZ23" s="167"/>
      <c r="BA23" s="167"/>
      <c r="BB23" s="167"/>
      <c r="BC23" s="371"/>
      <c r="BD23" s="314"/>
      <c r="BE23" s="314"/>
      <c r="BF23" s="306"/>
      <c r="BG23" s="306"/>
      <c r="BH23" s="306"/>
      <c r="BI23" s="306"/>
      <c r="BJ23" s="306"/>
      <c r="BK23" s="1139"/>
      <c r="BL23" s="380"/>
      <c r="BM23" s="295"/>
      <c r="BN23" s="296"/>
      <c r="BO23" s="1139"/>
      <c r="BP23" s="380"/>
      <c r="BQ23" s="179"/>
      <c r="BS23" s="263"/>
    </row>
    <row r="24" spans="1:71" ht="14" customHeight="1" x14ac:dyDescent="0.2">
      <c r="A24" s="196" t="s">
        <v>853</v>
      </c>
      <c r="B24" s="197">
        <v>3</v>
      </c>
      <c r="C24" s="196" t="s">
        <v>829</v>
      </c>
      <c r="D24" s="197"/>
      <c r="E24" s="197"/>
      <c r="F24" s="197">
        <v>15</v>
      </c>
      <c r="G24" s="196"/>
      <c r="H24" s="199" t="s">
        <v>794</v>
      </c>
      <c r="I24" s="198" t="s">
        <v>795</v>
      </c>
      <c r="J24" s="198" t="s">
        <v>796</v>
      </c>
      <c r="K24" s="198" t="s">
        <v>797</v>
      </c>
      <c r="M24" s="164">
        <v>0.52083333333333337</v>
      </c>
      <c r="N24" s="1144"/>
      <c r="O24" s="1144"/>
      <c r="P24" s="1152"/>
      <c r="Q24" s="1147"/>
      <c r="R24" s="1147"/>
      <c r="S24" s="1147"/>
      <c r="T24" s="310"/>
      <c r="U24" s="1132"/>
      <c r="V24" s="1132"/>
      <c r="W24" s="308"/>
      <c r="X24" s="299"/>
      <c r="Y24" s="299"/>
      <c r="AB24" s="308"/>
      <c r="AC24" s="380"/>
      <c r="AD24" s="323">
        <v>0.52083333333333337</v>
      </c>
      <c r="AE24" s="1132"/>
      <c r="AF24" s="1132"/>
      <c r="AL24" s="308"/>
      <c r="AM24" s="342"/>
      <c r="AN24" s="743"/>
      <c r="AU24" s="334"/>
      <c r="AV24" s="420"/>
      <c r="AW24" s="314"/>
      <c r="AX24" s="169"/>
      <c r="AY24" s="167"/>
      <c r="AZ24" s="167"/>
      <c r="BA24" s="167"/>
      <c r="BB24" s="167"/>
      <c r="BC24" s="371"/>
      <c r="BD24" s="314"/>
      <c r="BE24" s="314"/>
      <c r="BF24" s="306"/>
      <c r="BG24" s="306"/>
      <c r="BH24" s="306"/>
      <c r="BI24" s="306"/>
      <c r="BJ24" s="306"/>
      <c r="BK24" s="309"/>
      <c r="BL24" s="380"/>
      <c r="BM24" s="295"/>
      <c r="BN24" s="296"/>
      <c r="BO24" s="309"/>
      <c r="BP24" s="380"/>
      <c r="BQ24" s="179"/>
      <c r="BS24" s="263"/>
    </row>
    <row r="25" spans="1:71" ht="14" customHeight="1" x14ac:dyDescent="0.2">
      <c r="A25" s="196" t="s">
        <v>853</v>
      </c>
      <c r="B25" s="197">
        <v>4</v>
      </c>
      <c r="C25" s="196" t="s">
        <v>838</v>
      </c>
      <c r="D25" s="197"/>
      <c r="E25" s="197"/>
      <c r="F25" s="197">
        <v>3</v>
      </c>
      <c r="G25" s="196"/>
      <c r="H25" s="198" t="s">
        <v>824</v>
      </c>
      <c r="I25" s="198" t="s">
        <v>795</v>
      </c>
      <c r="J25" s="198" t="s">
        <v>796</v>
      </c>
      <c r="K25" s="198" t="s">
        <v>797</v>
      </c>
      <c r="M25" s="164">
        <v>0.53125</v>
      </c>
      <c r="N25" s="1144"/>
      <c r="O25" s="1144"/>
      <c r="P25" s="1152"/>
      <c r="Q25" s="1147"/>
      <c r="R25" s="1147"/>
      <c r="S25" s="1147"/>
      <c r="T25" s="310"/>
      <c r="U25" s="874"/>
      <c r="V25" s="874"/>
      <c r="W25" s="308"/>
      <c r="X25" s="299"/>
      <c r="Y25" s="299"/>
      <c r="AB25" s="308"/>
      <c r="AC25" s="380"/>
      <c r="AD25" s="323">
        <v>0.53125</v>
      </c>
      <c r="AE25" s="874"/>
      <c r="AF25" s="874"/>
      <c r="AL25" s="308"/>
      <c r="AM25" s="342"/>
      <c r="AN25" s="743"/>
      <c r="AU25" s="334"/>
      <c r="AV25" s="420"/>
      <c r="AW25" s="314"/>
      <c r="AX25" s="169"/>
      <c r="AY25" s="167"/>
      <c r="AZ25" s="167"/>
      <c r="BA25" s="167"/>
      <c r="BB25" s="167"/>
      <c r="BC25" s="371"/>
      <c r="BD25" s="314"/>
      <c r="BE25" s="314"/>
      <c r="BF25" s="306"/>
      <c r="BG25" s="306"/>
      <c r="BH25" s="306"/>
      <c r="BI25" s="306"/>
      <c r="BJ25" s="306"/>
      <c r="BK25" s="299"/>
      <c r="BL25" s="844"/>
      <c r="BM25" s="296"/>
      <c r="BN25" s="296"/>
      <c r="BO25" s="299"/>
      <c r="BP25" s="380"/>
      <c r="BQ25" s="179"/>
      <c r="BS25" s="263"/>
    </row>
    <row r="26" spans="1:71" ht="14" customHeight="1" x14ac:dyDescent="0.2">
      <c r="A26" s="196" t="s">
        <v>853</v>
      </c>
      <c r="B26" s="197">
        <v>4</v>
      </c>
      <c r="C26" s="196" t="s">
        <v>847</v>
      </c>
      <c r="D26" s="197"/>
      <c r="E26" s="197"/>
      <c r="F26" s="197">
        <v>3</v>
      </c>
      <c r="G26" s="196"/>
      <c r="H26" s="198" t="s">
        <v>848</v>
      </c>
      <c r="I26" s="198" t="s">
        <v>849</v>
      </c>
      <c r="J26" s="198" t="s">
        <v>796</v>
      </c>
      <c r="K26" s="198" t="s">
        <v>797</v>
      </c>
      <c r="M26" s="164">
        <v>0.54166666666666663</v>
      </c>
      <c r="N26" s="1144"/>
      <c r="O26" s="1144"/>
      <c r="P26" s="1152"/>
      <c r="Q26" s="1147"/>
      <c r="R26" s="1147"/>
      <c r="S26" s="1147"/>
      <c r="T26" s="310"/>
      <c r="W26" s="308"/>
      <c r="X26" s="299"/>
      <c r="Y26" s="299"/>
      <c r="AB26" s="308"/>
      <c r="AC26" s="381"/>
      <c r="AD26" s="323">
        <v>0.54166666666666663</v>
      </c>
      <c r="AL26" s="308"/>
      <c r="AM26" s="342"/>
      <c r="AN26" s="335"/>
      <c r="AU26" s="334"/>
      <c r="AV26" s="420"/>
      <c r="AW26" s="314"/>
      <c r="AX26" s="169"/>
      <c r="AY26" s="167"/>
      <c r="AZ26" s="167"/>
      <c r="BA26" s="167"/>
      <c r="BB26" s="167"/>
      <c r="BC26" s="377"/>
      <c r="BD26" s="314"/>
      <c r="BE26" s="314"/>
      <c r="BF26" s="306"/>
      <c r="BG26" s="306"/>
      <c r="BH26" s="306"/>
      <c r="BI26" s="306"/>
      <c r="BJ26" s="306"/>
      <c r="BK26" s="299"/>
      <c r="BL26" s="381"/>
      <c r="BM26" s="295"/>
      <c r="BN26" s="296"/>
      <c r="BO26" s="299"/>
      <c r="BP26" s="381"/>
      <c r="BQ26" s="179"/>
      <c r="BS26" s="177"/>
    </row>
    <row r="27" spans="1:71" ht="14" customHeight="1" x14ac:dyDescent="0.2">
      <c r="A27" s="196" t="s">
        <v>853</v>
      </c>
      <c r="B27" s="197">
        <v>5</v>
      </c>
      <c r="C27" s="196" t="s">
        <v>834</v>
      </c>
      <c r="D27" s="197"/>
      <c r="E27" s="197"/>
      <c r="F27" s="197">
        <v>21</v>
      </c>
      <c r="G27" s="196"/>
      <c r="H27" s="198" t="s">
        <v>835</v>
      </c>
      <c r="I27" s="198" t="s">
        <v>836</v>
      </c>
      <c r="J27" s="198" t="s">
        <v>796</v>
      </c>
      <c r="K27" s="198" t="s">
        <v>837</v>
      </c>
      <c r="M27" s="164">
        <v>0.55208333333333337</v>
      </c>
      <c r="N27" s="1144"/>
      <c r="O27" s="1144"/>
      <c r="P27" s="1152"/>
      <c r="Q27" s="1147"/>
      <c r="R27" s="1147"/>
      <c r="S27" s="1147"/>
      <c r="T27" s="310"/>
      <c r="W27" s="308"/>
      <c r="X27" s="299"/>
      <c r="Y27" s="299"/>
      <c r="AB27" s="308"/>
      <c r="AC27" s="341"/>
      <c r="AD27" s="323">
        <v>0.55208333333333337</v>
      </c>
      <c r="AL27" s="308"/>
      <c r="AM27" s="342"/>
      <c r="AN27" s="335"/>
      <c r="AU27" s="334"/>
      <c r="AV27" s="420"/>
      <c r="AW27" s="314"/>
      <c r="AX27" s="169"/>
      <c r="AY27" s="167"/>
      <c r="AZ27" s="167"/>
      <c r="BA27" s="167"/>
      <c r="BB27" s="167"/>
      <c r="BC27" s="355"/>
      <c r="BD27" s="314"/>
      <c r="BE27" s="314"/>
      <c r="BF27" s="306"/>
      <c r="BG27" s="306"/>
      <c r="BH27" s="306"/>
      <c r="BI27" s="306"/>
      <c r="BJ27" s="306"/>
      <c r="BK27" s="1137" t="s">
        <v>880</v>
      </c>
      <c r="BL27" s="341"/>
      <c r="BM27" s="295"/>
      <c r="BN27" s="296"/>
      <c r="BO27" s="1137" t="s">
        <v>880</v>
      </c>
      <c r="BP27" s="341"/>
      <c r="BQ27" s="179"/>
      <c r="BS27" s="177"/>
    </row>
    <row r="28" spans="1:71" ht="14" customHeight="1" x14ac:dyDescent="0.2">
      <c r="A28" s="196" t="s">
        <v>853</v>
      </c>
      <c r="B28" s="197">
        <v>5</v>
      </c>
      <c r="C28" s="196" t="s">
        <v>839</v>
      </c>
      <c r="D28" s="197"/>
      <c r="E28" s="197"/>
      <c r="F28" s="197">
        <v>21</v>
      </c>
      <c r="G28" s="196"/>
      <c r="H28" s="198" t="s">
        <v>840</v>
      </c>
      <c r="I28" s="198" t="s">
        <v>795</v>
      </c>
      <c r="J28" s="198" t="s">
        <v>796</v>
      </c>
      <c r="K28" s="198" t="s">
        <v>797</v>
      </c>
      <c r="M28" s="164">
        <v>0.5625</v>
      </c>
      <c r="N28" s="1144"/>
      <c r="O28" s="1144"/>
      <c r="P28" s="1152"/>
      <c r="Q28" s="1148"/>
      <c r="R28" s="1148"/>
      <c r="S28" s="1148"/>
      <c r="T28" s="310"/>
      <c r="U28" s="1153" t="s">
        <v>771</v>
      </c>
      <c r="V28" s="1153" t="s">
        <v>772</v>
      </c>
      <c r="W28" s="308"/>
      <c r="X28" s="299"/>
      <c r="Y28" s="299"/>
      <c r="AB28" s="308"/>
      <c r="AC28" s="381"/>
      <c r="AD28" s="323">
        <v>0.5625</v>
      </c>
      <c r="AE28" s="1153" t="s">
        <v>771</v>
      </c>
      <c r="AF28" s="1153" t="s">
        <v>772</v>
      </c>
      <c r="AL28" s="308"/>
      <c r="AM28" s="342"/>
      <c r="AN28" s="294"/>
      <c r="AU28" s="334"/>
      <c r="AV28" s="420"/>
      <c r="AW28" s="314"/>
      <c r="AX28" s="169"/>
      <c r="AY28" s="167"/>
      <c r="AZ28" s="167"/>
      <c r="BA28" s="167"/>
      <c r="BB28" s="167"/>
      <c r="BC28" s="377"/>
      <c r="BD28" s="314"/>
      <c r="BE28" s="314"/>
      <c r="BF28" s="306"/>
      <c r="BG28" s="306"/>
      <c r="BH28" s="306"/>
      <c r="BI28" s="306"/>
      <c r="BJ28" s="306"/>
      <c r="BK28" s="1138"/>
      <c r="BL28" s="381"/>
      <c r="BM28" s="295"/>
      <c r="BN28" s="296"/>
      <c r="BO28" s="1138"/>
      <c r="BP28" s="381"/>
      <c r="BQ28" s="179"/>
      <c r="BS28" s="263"/>
    </row>
    <row r="29" spans="1:71" ht="14" customHeight="1" x14ac:dyDescent="0.2">
      <c r="A29" s="196" t="s">
        <v>853</v>
      </c>
      <c r="B29" s="197">
        <v>6</v>
      </c>
      <c r="C29" s="196" t="s">
        <v>842</v>
      </c>
      <c r="D29" s="197">
        <v>2</v>
      </c>
      <c r="E29" s="197"/>
      <c r="F29" s="197">
        <v>24</v>
      </c>
      <c r="G29" s="196">
        <v>3</v>
      </c>
      <c r="H29" s="198" t="s">
        <v>835</v>
      </c>
      <c r="I29" s="198" t="s">
        <v>836</v>
      </c>
      <c r="J29" s="198" t="s">
        <v>796</v>
      </c>
      <c r="K29" s="198" t="s">
        <v>837</v>
      </c>
      <c r="M29" s="164">
        <v>0.57291666666666663</v>
      </c>
      <c r="N29" s="1144"/>
      <c r="O29" s="1144"/>
      <c r="P29" s="1144"/>
      <c r="Q29" s="240"/>
      <c r="R29" s="240"/>
      <c r="S29" s="241"/>
      <c r="T29" s="294"/>
      <c r="U29" s="1100"/>
      <c r="V29" s="1100"/>
      <c r="W29" s="312"/>
      <c r="X29" s="299"/>
      <c r="Y29" s="299"/>
      <c r="AB29" s="312"/>
      <c r="AC29" s="381"/>
      <c r="AD29" s="323">
        <v>0.57291666666666663</v>
      </c>
      <c r="AE29" s="1100"/>
      <c r="AF29" s="1100"/>
      <c r="AL29" s="312"/>
      <c r="AM29" s="342"/>
      <c r="AN29" s="294"/>
      <c r="AU29" s="342"/>
      <c r="AV29" s="420"/>
      <c r="AW29" s="314"/>
      <c r="AX29" s="169"/>
      <c r="AY29" s="167"/>
      <c r="AZ29" s="167"/>
      <c r="BA29" s="167"/>
      <c r="BB29" s="167"/>
      <c r="BC29" s="377"/>
      <c r="BD29" s="314"/>
      <c r="BE29" s="314"/>
      <c r="BF29" s="306"/>
      <c r="BG29" s="306"/>
      <c r="BH29" s="306"/>
      <c r="BI29" s="306"/>
      <c r="BJ29" s="306"/>
      <c r="BK29" s="1138"/>
      <c r="BL29" s="381"/>
      <c r="BM29" s="295"/>
      <c r="BN29" s="296"/>
      <c r="BO29" s="1138"/>
      <c r="BP29" s="381"/>
      <c r="BQ29" s="179"/>
      <c r="BS29" s="263"/>
    </row>
    <row r="30" spans="1:71" ht="14" customHeight="1" x14ac:dyDescent="0.2">
      <c r="A30" s="196" t="s">
        <v>853</v>
      </c>
      <c r="B30" s="197">
        <v>6</v>
      </c>
      <c r="C30" s="196" t="s">
        <v>850</v>
      </c>
      <c r="D30" s="197"/>
      <c r="E30" s="197"/>
      <c r="F30" s="197">
        <v>24</v>
      </c>
      <c r="G30" s="196"/>
      <c r="H30" s="198" t="s">
        <v>845</v>
      </c>
      <c r="I30" s="198" t="s">
        <v>795</v>
      </c>
      <c r="J30" s="198" t="s">
        <v>796</v>
      </c>
      <c r="K30" s="198" t="s">
        <v>846</v>
      </c>
      <c r="M30" s="164">
        <v>0.58333333333333337</v>
      </c>
      <c r="N30" s="1144"/>
      <c r="O30" s="1144"/>
      <c r="P30" s="1144"/>
      <c r="Q30"/>
      <c r="R30"/>
      <c r="S30"/>
      <c r="T30" s="310"/>
      <c r="U30" s="1100"/>
      <c r="V30" s="1100"/>
      <c r="W30" s="874"/>
      <c r="X30" s="299"/>
      <c r="Y30" s="299"/>
      <c r="AB30" s="312"/>
      <c r="AC30" s="381"/>
      <c r="AD30" s="323">
        <v>0.58333333333333337</v>
      </c>
      <c r="AE30" s="1100"/>
      <c r="AF30" s="1100"/>
      <c r="AL30" s="312"/>
      <c r="AM30" s="334"/>
      <c r="AN30" s="294"/>
      <c r="AU30" s="342"/>
      <c r="AV30" s="420"/>
      <c r="AW30" s="314"/>
      <c r="AX30" s="169"/>
      <c r="AY30" s="167"/>
      <c r="AZ30" s="167"/>
      <c r="BA30" s="167"/>
      <c r="BB30" s="167"/>
      <c r="BC30" s="377"/>
      <c r="BD30" s="314"/>
      <c r="BE30" s="314"/>
      <c r="BF30" s="315"/>
      <c r="BG30" s="315"/>
      <c r="BH30" s="315"/>
      <c r="BI30" s="306"/>
      <c r="BJ30" s="306"/>
      <c r="BK30" s="1138"/>
      <c r="BL30" s="381"/>
      <c r="BM30" s="295"/>
      <c r="BN30" s="296"/>
      <c r="BO30" s="1138"/>
      <c r="BP30" s="381"/>
      <c r="BQ30" s="179"/>
      <c r="BS30" s="263"/>
    </row>
    <row r="31" spans="1:71" ht="14" customHeight="1" x14ac:dyDescent="0.2">
      <c r="A31" s="196" t="s">
        <v>853</v>
      </c>
      <c r="B31" s="197">
        <v>10</v>
      </c>
      <c r="C31" s="196" t="s">
        <v>851</v>
      </c>
      <c r="D31" s="197"/>
      <c r="E31" s="197"/>
      <c r="F31" s="197">
        <v>5</v>
      </c>
      <c r="G31" s="196"/>
      <c r="H31" s="199" t="s">
        <v>794</v>
      </c>
      <c r="I31" s="198" t="s">
        <v>795</v>
      </c>
      <c r="J31" s="198" t="s">
        <v>796</v>
      </c>
      <c r="K31" s="198" t="s">
        <v>797</v>
      </c>
      <c r="M31" s="164">
        <v>0.59375</v>
      </c>
      <c r="N31" s="1145"/>
      <c r="O31" s="1145"/>
      <c r="P31" s="1145"/>
      <c r="Q31"/>
      <c r="R31"/>
      <c r="S31" s="213"/>
      <c r="T31" s="410"/>
      <c r="U31" s="1100"/>
      <c r="V31" s="1100"/>
      <c r="W31" s="308"/>
      <c r="X31" s="299"/>
      <c r="Y31" s="299"/>
      <c r="AB31" s="308"/>
      <c r="AC31" s="381"/>
      <c r="AD31" s="323">
        <v>0.59375</v>
      </c>
      <c r="AE31" s="1100"/>
      <c r="AF31" s="1100"/>
      <c r="AL31" s="308"/>
      <c r="AM31" s="334"/>
      <c r="AN31" s="294"/>
      <c r="AU31" s="334"/>
      <c r="AV31" s="420"/>
      <c r="AW31" s="314"/>
      <c r="AX31" s="169"/>
      <c r="AY31" s="167"/>
      <c r="AZ31" s="167"/>
      <c r="BA31" s="167"/>
      <c r="BB31" s="167"/>
      <c r="BC31" s="377"/>
      <c r="BD31" s="314"/>
      <c r="BE31" s="314"/>
      <c r="BF31" s="315"/>
      <c r="BG31" s="315"/>
      <c r="BH31" s="315"/>
      <c r="BI31" s="306"/>
      <c r="BJ31" s="306"/>
      <c r="BK31" s="1138"/>
      <c r="BL31" s="381"/>
      <c r="BM31" s="295"/>
      <c r="BN31" s="296"/>
      <c r="BO31" s="1138"/>
      <c r="BP31" s="381"/>
      <c r="BQ31" s="179"/>
      <c r="BS31" s="263"/>
    </row>
    <row r="32" spans="1:71" ht="14" customHeight="1" x14ac:dyDescent="0.2">
      <c r="A32" s="196" t="s">
        <v>853</v>
      </c>
      <c r="B32" s="197">
        <v>10</v>
      </c>
      <c r="C32" s="196" t="s">
        <v>852</v>
      </c>
      <c r="D32" s="197"/>
      <c r="E32" s="197"/>
      <c r="F32" s="197">
        <v>5</v>
      </c>
      <c r="G32" s="196"/>
      <c r="H32" s="198" t="s">
        <v>835</v>
      </c>
      <c r="I32" s="198" t="s">
        <v>836</v>
      </c>
      <c r="J32" s="198" t="s">
        <v>796</v>
      </c>
      <c r="K32" s="198" t="s">
        <v>837</v>
      </c>
      <c r="M32" s="164">
        <v>0.60416666666666663</v>
      </c>
      <c r="Q32" s="52"/>
      <c r="R32" s="606"/>
      <c r="S32" s="213"/>
      <c r="T32" s="410"/>
      <c r="U32" s="1100"/>
      <c r="V32" s="1100"/>
      <c r="W32" s="308"/>
      <c r="X32" s="299"/>
      <c r="Y32" s="299"/>
      <c r="AB32" s="308"/>
      <c r="AC32" s="381"/>
      <c r="AD32" s="323">
        <v>0.60416666666666663</v>
      </c>
      <c r="AE32" s="1100"/>
      <c r="AF32" s="1100"/>
      <c r="AL32" s="308"/>
      <c r="AM32" s="334"/>
      <c r="AN32" s="294"/>
      <c r="AU32" s="334"/>
      <c r="AV32" s="420"/>
      <c r="AW32" s="314"/>
      <c r="AX32" s="169"/>
      <c r="AY32" s="167"/>
      <c r="AZ32" s="167"/>
      <c r="BA32" s="167"/>
      <c r="BB32" s="167"/>
      <c r="BC32" s="377"/>
      <c r="BD32" s="314"/>
      <c r="BE32" s="314"/>
      <c r="BF32" s="315"/>
      <c r="BG32" s="315"/>
      <c r="BH32" s="315"/>
      <c r="BI32" s="315"/>
      <c r="BJ32" s="315"/>
      <c r="BK32" s="1138"/>
      <c r="BL32" s="381"/>
      <c r="BM32" s="295"/>
      <c r="BN32" s="296"/>
      <c r="BO32" s="1138"/>
      <c r="BP32" s="381"/>
      <c r="BQ32" s="179"/>
      <c r="BS32" s="263"/>
    </row>
    <row r="33" spans="13:71" ht="13" customHeight="1" x14ac:dyDescent="0.2">
      <c r="M33" s="164">
        <v>0.61458333333333337</v>
      </c>
      <c r="N33"/>
      <c r="O33"/>
      <c r="P33" s="240"/>
      <c r="Q33" s="52"/>
      <c r="R33" s="606"/>
      <c r="S33" s="213"/>
      <c r="T33" s="410"/>
      <c r="U33" s="1100"/>
      <c r="V33" s="1100"/>
      <c r="W33" s="308"/>
      <c r="X33" s="299"/>
      <c r="Y33" s="299"/>
      <c r="AB33" s="308"/>
      <c r="AC33" s="381"/>
      <c r="AD33" s="323">
        <v>0.61458333333333337</v>
      </c>
      <c r="AE33" s="1100"/>
      <c r="AF33" s="1100"/>
      <c r="AL33" s="308"/>
      <c r="AM33" s="334"/>
      <c r="AN33" s="419"/>
      <c r="AU33" s="334"/>
      <c r="AV33" s="420"/>
      <c r="AW33" s="314"/>
      <c r="AX33" s="169"/>
      <c r="AY33" s="167"/>
      <c r="AZ33" s="167"/>
      <c r="BA33" s="167"/>
      <c r="BB33" s="167"/>
      <c r="BC33" s="377"/>
      <c r="BD33" s="314"/>
      <c r="BE33" s="314"/>
      <c r="BF33" s="315"/>
      <c r="BG33" s="315"/>
      <c r="BH33" s="315"/>
      <c r="BI33" s="315"/>
      <c r="BJ33" s="315"/>
      <c r="BK33" s="1138"/>
      <c r="BL33" s="381"/>
      <c r="BM33" s="295"/>
      <c r="BN33" s="296"/>
      <c r="BO33" s="1138"/>
      <c r="BP33" s="381"/>
      <c r="BQ33" s="179"/>
      <c r="BS33" s="263"/>
    </row>
    <row r="34" spans="13:71" ht="13" customHeight="1" x14ac:dyDescent="0.2">
      <c r="M34" s="164">
        <v>0.625</v>
      </c>
      <c r="N34" s="294"/>
      <c r="O34" s="299"/>
      <c r="P34" s="299"/>
      <c r="Q34" s="299"/>
      <c r="R34" s="299"/>
      <c r="S34" s="319"/>
      <c r="T34" s="294"/>
      <c r="U34" s="1100"/>
      <c r="V34" s="1100"/>
      <c r="W34" s="308"/>
      <c r="X34" s="299"/>
      <c r="Y34" s="299"/>
      <c r="AB34" s="308"/>
      <c r="AC34" s="382"/>
      <c r="AD34" s="323">
        <v>0.625</v>
      </c>
      <c r="AE34" s="1100"/>
      <c r="AF34" s="1100"/>
      <c r="AL34" s="308"/>
      <c r="AM34" s="334"/>
      <c r="AN34" s="310"/>
      <c r="AU34" s="334"/>
      <c r="AV34" s="420"/>
      <c r="AW34" s="314"/>
      <c r="AX34" s="169"/>
      <c r="AY34" s="167"/>
      <c r="AZ34" s="167"/>
      <c r="BA34" s="167"/>
      <c r="BB34" s="167"/>
      <c r="BC34" s="366"/>
      <c r="BD34" s="314"/>
      <c r="BE34" s="314"/>
      <c r="BF34" s="315"/>
      <c r="BG34" s="315"/>
      <c r="BH34" s="315"/>
      <c r="BI34" s="315"/>
      <c r="BJ34" s="315"/>
      <c r="BK34" s="1139"/>
      <c r="BL34" s="382"/>
      <c r="BM34" s="295"/>
      <c r="BN34" s="296"/>
      <c r="BO34" s="1139"/>
      <c r="BP34" s="382"/>
      <c r="BQ34" s="179"/>
      <c r="BS34" s="263"/>
    </row>
    <row r="35" spans="13:71" ht="13" customHeight="1" x14ac:dyDescent="0.2">
      <c r="M35" s="164">
        <v>0.63541666666666663</v>
      </c>
      <c r="N35" s="294"/>
      <c r="O35" s="299"/>
      <c r="P35" s="299"/>
      <c r="Q35" s="299"/>
      <c r="R35" s="299"/>
      <c r="S35" s="319"/>
      <c r="T35" s="294"/>
      <c r="U35" s="1100"/>
      <c r="V35" s="1100"/>
      <c r="W35" s="308"/>
      <c r="X35" s="299"/>
      <c r="Y35" s="299"/>
      <c r="AB35" s="308"/>
      <c r="AC35" s="382"/>
      <c r="AD35" s="323">
        <v>0.63541666666666663</v>
      </c>
      <c r="AE35" s="1100"/>
      <c r="AF35" s="1100"/>
      <c r="AL35" s="308"/>
      <c r="AM35" s="334"/>
      <c r="AN35" s="310"/>
      <c r="AU35" s="334"/>
      <c r="AV35" s="420"/>
      <c r="AW35" s="314"/>
      <c r="AX35" s="169"/>
      <c r="AY35" s="167"/>
      <c r="AZ35" s="167"/>
      <c r="BA35" s="167"/>
      <c r="BB35" s="167"/>
      <c r="BC35" s="366"/>
      <c r="BD35" s="314"/>
      <c r="BE35" s="314"/>
      <c r="BF35" s="315"/>
      <c r="BG35" s="315"/>
      <c r="BH35" s="315"/>
      <c r="BI35" s="315"/>
      <c r="BJ35" s="315"/>
      <c r="BK35" s="299"/>
      <c r="BL35" s="382"/>
      <c r="BM35" s="295"/>
      <c r="BN35" s="296"/>
      <c r="BO35" s="299"/>
      <c r="BP35" s="382"/>
      <c r="BQ35" s="179"/>
      <c r="BS35" s="263"/>
    </row>
    <row r="36" spans="13:71" ht="13" customHeight="1" x14ac:dyDescent="0.2">
      <c r="M36" s="164">
        <v>0.64583333333333337</v>
      </c>
      <c r="N36" s="294"/>
      <c r="O36" s="299"/>
      <c r="P36" s="299"/>
      <c r="Q36" s="299"/>
      <c r="R36" s="299"/>
      <c r="S36" s="319"/>
      <c r="T36" s="310"/>
      <c r="W36" s="308"/>
      <c r="X36" s="299"/>
      <c r="Y36" s="299"/>
      <c r="Z36" s="874"/>
      <c r="AA36" s="874"/>
      <c r="AB36" s="308"/>
      <c r="AC36" s="381"/>
      <c r="AD36" s="323">
        <v>0.64583333333333337</v>
      </c>
      <c r="AL36" s="308"/>
      <c r="AM36" s="349"/>
      <c r="AN36" s="294"/>
      <c r="AU36" s="334"/>
      <c r="AV36" s="420"/>
      <c r="AW36" s="314"/>
      <c r="AX36" s="169"/>
      <c r="AY36" s="167"/>
      <c r="AZ36" s="167"/>
      <c r="BA36" s="167"/>
      <c r="BB36" s="167"/>
      <c r="BC36" s="377"/>
      <c r="BD36" s="365"/>
      <c r="BE36" s="365"/>
      <c r="BF36" s="315"/>
      <c r="BG36" s="315"/>
      <c r="BH36" s="315"/>
      <c r="BI36" s="315"/>
      <c r="BJ36" s="315"/>
      <c r="BK36" s="299"/>
      <c r="BL36" s="381"/>
      <c r="BM36" s="295"/>
      <c r="BN36" s="296"/>
      <c r="BO36" s="299"/>
      <c r="BP36" s="381"/>
      <c r="BQ36" s="179"/>
      <c r="BS36" s="177"/>
    </row>
    <row r="37" spans="13:71" ht="13" customHeight="1" x14ac:dyDescent="0.2">
      <c r="M37" s="164">
        <v>0.65625</v>
      </c>
      <c r="N37" s="294"/>
      <c r="O37" s="299"/>
      <c r="P37" s="299"/>
      <c r="Q37" s="299"/>
      <c r="R37" s="299"/>
      <c r="S37" s="319"/>
      <c r="T37" s="310"/>
      <c r="U37" s="308"/>
      <c r="V37" s="308"/>
      <c r="W37" s="312"/>
      <c r="X37" s="312"/>
      <c r="Y37" s="312"/>
      <c r="Z37" s="312"/>
      <c r="AA37" s="312"/>
      <c r="AB37" s="312"/>
      <c r="AC37" s="381"/>
      <c r="AD37" s="323">
        <v>0.65625</v>
      </c>
      <c r="AL37" s="312"/>
      <c r="AM37" s="362"/>
      <c r="AN37" s="294"/>
      <c r="AU37" s="342"/>
      <c r="AV37" s="377"/>
      <c r="AW37" s="314"/>
      <c r="AX37" s="169"/>
      <c r="AY37" s="167"/>
      <c r="AZ37" s="167"/>
      <c r="BA37" s="167"/>
      <c r="BB37" s="167"/>
      <c r="BC37" s="377"/>
      <c r="BD37" s="296"/>
      <c r="BE37" s="296"/>
      <c r="BF37" s="315"/>
      <c r="BG37" s="315"/>
      <c r="BH37" s="315"/>
      <c r="BI37" s="315"/>
      <c r="BJ37" s="315"/>
      <c r="BK37" s="1154" t="s">
        <v>881</v>
      </c>
      <c r="BL37" s="381"/>
      <c r="BM37" s="295"/>
      <c r="BN37" s="296"/>
      <c r="BO37" s="1154" t="s">
        <v>881</v>
      </c>
      <c r="BP37" s="381"/>
      <c r="BQ37" s="179"/>
      <c r="BS37" s="177"/>
    </row>
    <row r="38" spans="13:71" ht="13" customHeight="1" x14ac:dyDescent="0.2">
      <c r="M38" s="164">
        <v>0.66666666666666663</v>
      </c>
      <c r="N38" s="294"/>
      <c r="O38" s="299"/>
      <c r="P38" s="299"/>
      <c r="Q38" s="299"/>
      <c r="R38" s="299"/>
      <c r="S38" s="319"/>
      <c r="T38" s="310"/>
      <c r="U38" s="308"/>
      <c r="V38" s="308"/>
      <c r="W38" s="312"/>
      <c r="X38" s="312"/>
      <c r="Y38" s="312"/>
      <c r="Z38" s="312"/>
      <c r="AA38" s="312"/>
      <c r="AB38" s="299"/>
      <c r="AC38" s="381"/>
      <c r="AD38" s="323">
        <v>0.66666666666666663</v>
      </c>
      <c r="AL38" s="312"/>
      <c r="AM38" s="362"/>
      <c r="AN38" s="294"/>
      <c r="AU38" s="342"/>
      <c r="AV38" s="377"/>
      <c r="AW38" s="314"/>
      <c r="AX38" s="169"/>
      <c r="AY38" s="167"/>
      <c r="AZ38" s="167"/>
      <c r="BA38" s="167"/>
      <c r="BB38" s="167"/>
      <c r="BC38" s="377"/>
      <c r="BD38" s="305"/>
      <c r="BE38" s="305"/>
      <c r="BF38" s="296"/>
      <c r="BG38" s="296"/>
      <c r="BH38" s="296"/>
      <c r="BI38" s="296"/>
      <c r="BJ38" s="296"/>
      <c r="BK38" s="1154"/>
      <c r="BL38" s="381"/>
      <c r="BM38" s="295"/>
      <c r="BN38" s="296"/>
      <c r="BO38" s="1154"/>
      <c r="BP38" s="381"/>
      <c r="BQ38" s="179"/>
      <c r="BS38" s="263"/>
    </row>
    <row r="39" spans="13:71" ht="13" customHeight="1" x14ac:dyDescent="0.2">
      <c r="M39" s="164">
        <v>0.67708333333333337</v>
      </c>
      <c r="N39" s="294"/>
      <c r="O39" s="299"/>
      <c r="P39" s="299"/>
      <c r="Q39" s="299"/>
      <c r="R39" s="299"/>
      <c r="S39" s="319"/>
      <c r="T39" s="310"/>
      <c r="U39" s="308"/>
      <c r="V39" s="308"/>
      <c r="W39" s="312"/>
      <c r="X39" s="312"/>
      <c r="Y39" s="312"/>
      <c r="Z39" s="312"/>
      <c r="AA39" s="312"/>
      <c r="AB39" s="299"/>
      <c r="AC39" s="381"/>
      <c r="AD39" s="323">
        <v>0.67708333333333337</v>
      </c>
      <c r="AL39" s="312"/>
      <c r="AM39" s="362"/>
      <c r="AN39" s="294"/>
      <c r="AU39" s="342"/>
      <c r="AV39" s="377"/>
      <c r="AW39" s="314"/>
      <c r="AX39" s="169"/>
      <c r="AY39" s="167"/>
      <c r="AZ39" s="167"/>
      <c r="BA39" s="167"/>
      <c r="BB39" s="167"/>
      <c r="BC39" s="377"/>
      <c r="BD39" s="305"/>
      <c r="BE39" s="305"/>
      <c r="BF39" s="296"/>
      <c r="BG39" s="296"/>
      <c r="BH39" s="296"/>
      <c r="BI39" s="296"/>
      <c r="BJ39" s="296"/>
      <c r="BK39" s="1154"/>
      <c r="BL39" s="381"/>
      <c r="BM39" s="295"/>
      <c r="BN39" s="296"/>
      <c r="BO39" s="1154"/>
      <c r="BP39" s="381"/>
      <c r="BQ39" s="179"/>
      <c r="BS39" s="263"/>
    </row>
    <row r="40" spans="13:71" ht="13" customHeight="1" x14ac:dyDescent="0.2">
      <c r="M40" s="164">
        <v>0.6875</v>
      </c>
      <c r="N40" s="294"/>
      <c r="O40" s="299"/>
      <c r="P40" s="299"/>
      <c r="Q40" s="299"/>
      <c r="R40" s="299"/>
      <c r="S40" s="319"/>
      <c r="T40" s="310"/>
      <c r="U40" s="308"/>
      <c r="V40" s="308"/>
      <c r="W40" s="312"/>
      <c r="X40" s="312"/>
      <c r="Y40" s="312"/>
      <c r="Z40" s="312"/>
      <c r="AA40" s="312"/>
      <c r="AB40" s="299"/>
      <c r="AC40" s="381"/>
      <c r="AD40" s="323">
        <v>0.6875</v>
      </c>
      <c r="AL40" s="312"/>
      <c r="AM40" s="362"/>
      <c r="AN40" s="294"/>
      <c r="AU40" s="319"/>
      <c r="AV40" s="377"/>
      <c r="AW40" s="314"/>
      <c r="AX40" s="169"/>
      <c r="AY40" s="167"/>
      <c r="AZ40" s="167"/>
      <c r="BA40" s="167"/>
      <c r="BB40" s="167"/>
      <c r="BC40" s="377"/>
      <c r="BD40" s="305"/>
      <c r="BE40" s="305"/>
      <c r="BF40" s="296"/>
      <c r="BG40" s="296"/>
      <c r="BH40" s="296"/>
      <c r="BI40" s="296"/>
      <c r="BJ40" s="296"/>
      <c r="BK40" s="1154"/>
      <c r="BL40" s="381"/>
      <c r="BM40" s="295"/>
      <c r="BN40" s="296"/>
      <c r="BO40" s="1154"/>
      <c r="BP40" s="381"/>
      <c r="BQ40" s="179"/>
      <c r="BS40" s="263"/>
    </row>
    <row r="41" spans="13:71" ht="13" customHeight="1" x14ac:dyDescent="0.2">
      <c r="M41" s="163">
        <v>0.69791666666666663</v>
      </c>
      <c r="N41" s="294"/>
      <c r="O41" s="299"/>
      <c r="P41" s="299"/>
      <c r="Q41" s="299"/>
      <c r="R41" s="299"/>
      <c r="S41" s="319"/>
      <c r="T41" s="310"/>
      <c r="U41" s="308"/>
      <c r="V41" s="308"/>
      <c r="W41" s="312"/>
      <c r="X41" s="312"/>
      <c r="Y41" s="312"/>
      <c r="Z41" s="312"/>
      <c r="AA41" s="312"/>
      <c r="AB41" s="299"/>
      <c r="AC41" s="381"/>
      <c r="AD41" s="323">
        <v>0.69791666666666663</v>
      </c>
      <c r="AL41" s="312"/>
      <c r="AM41" s="362"/>
      <c r="AN41" s="294"/>
      <c r="AU41" s="319"/>
      <c r="AV41" s="377"/>
      <c r="AW41" s="314"/>
      <c r="AX41" s="169"/>
      <c r="AY41" s="167"/>
      <c r="AZ41" s="167"/>
      <c r="BA41" s="167"/>
      <c r="BB41" s="167"/>
      <c r="BC41" s="377"/>
      <c r="BD41" s="305"/>
      <c r="BE41" s="305"/>
      <c r="BF41" s="296"/>
      <c r="BG41" s="296"/>
      <c r="BH41" s="296"/>
      <c r="BI41" s="296"/>
      <c r="BJ41" s="296"/>
      <c r="BK41" s="1154"/>
      <c r="BL41" s="381"/>
      <c r="BM41" s="295"/>
      <c r="BN41" s="296"/>
      <c r="BO41" s="1154"/>
      <c r="BP41" s="381"/>
      <c r="BQ41" s="179"/>
      <c r="BS41" s="263"/>
    </row>
    <row r="42" spans="13:71" ht="13" customHeight="1" x14ac:dyDescent="0.2">
      <c r="M42" s="164">
        <v>0.70833333333333337</v>
      </c>
      <c r="N42" s="323"/>
      <c r="O42" s="297"/>
      <c r="P42" s="297"/>
      <c r="Q42" s="297"/>
      <c r="R42" s="297"/>
      <c r="S42" s="407"/>
      <c r="T42" s="323"/>
      <c r="U42" s="299"/>
      <c r="V42" s="299"/>
      <c r="W42" s="299"/>
      <c r="X42" s="299"/>
      <c r="Y42" s="299"/>
      <c r="Z42" s="299"/>
      <c r="AA42" s="299"/>
      <c r="AB42" s="308"/>
      <c r="AC42" s="320"/>
      <c r="AD42" s="323">
        <v>0.70833333333333337</v>
      </c>
      <c r="AL42" s="308"/>
      <c r="AM42" s="362"/>
      <c r="AN42" s="310"/>
      <c r="AU42" s="354"/>
      <c r="AV42" s="321"/>
      <c r="AW42" s="314"/>
      <c r="AX42" s="169"/>
      <c r="AY42" s="167"/>
      <c r="AZ42" s="167"/>
      <c r="BA42" s="167"/>
      <c r="BB42" s="167"/>
      <c r="BC42" s="321"/>
      <c r="BD42" s="305"/>
      <c r="BE42" s="305"/>
      <c r="BF42" s="296"/>
      <c r="BG42" s="296"/>
      <c r="BH42" s="296"/>
      <c r="BI42" s="296"/>
      <c r="BJ42" s="296"/>
      <c r="BK42" s="1154"/>
      <c r="BL42" s="320"/>
      <c r="BM42" s="295"/>
      <c r="BN42" s="296"/>
      <c r="BO42" s="1154"/>
      <c r="BP42" s="320"/>
      <c r="BQ42" s="179"/>
      <c r="BS42" s="263"/>
    </row>
    <row r="43" spans="13:71" ht="13" customHeight="1" x14ac:dyDescent="0.2">
      <c r="M43" s="164">
        <v>0.71875</v>
      </c>
      <c r="N43" s="323"/>
      <c r="O43" s="297"/>
      <c r="P43" s="297"/>
      <c r="Q43" s="297"/>
      <c r="R43" s="297"/>
      <c r="S43" s="407"/>
      <c r="T43" s="323"/>
      <c r="U43" s="299"/>
      <c r="V43" s="299"/>
      <c r="W43" s="299"/>
      <c r="X43" s="299"/>
      <c r="Y43" s="299"/>
      <c r="Z43" s="299"/>
      <c r="AA43" s="299"/>
      <c r="AB43" s="367"/>
      <c r="AC43" s="382"/>
      <c r="AD43" s="323">
        <v>0.71875</v>
      </c>
      <c r="AL43" s="570"/>
      <c r="AM43" s="322"/>
      <c r="AN43" s="346"/>
      <c r="AU43" s="332"/>
      <c r="AV43" s="366"/>
      <c r="AW43" s="314"/>
      <c r="AX43" s="169"/>
      <c r="AY43" s="167"/>
      <c r="AZ43" s="167"/>
      <c r="BA43" s="167"/>
      <c r="BB43" s="167"/>
      <c r="BC43" s="366"/>
      <c r="BD43" s="305"/>
      <c r="BE43" s="305"/>
      <c r="BF43" s="296"/>
      <c r="BG43" s="296"/>
      <c r="BH43" s="296"/>
      <c r="BI43" s="296"/>
      <c r="BJ43" s="296"/>
      <c r="BK43" s="1154"/>
      <c r="BL43" s="382"/>
      <c r="BM43" s="295"/>
      <c r="BN43" s="296"/>
      <c r="BO43" s="1154"/>
      <c r="BP43" s="382"/>
      <c r="BQ43" s="179"/>
      <c r="BS43" s="263"/>
    </row>
    <row r="44" spans="13:71" ht="13" customHeight="1" x14ac:dyDescent="0.2">
      <c r="M44" s="164">
        <v>0.72916666666666663</v>
      </c>
      <c r="N44" s="323"/>
      <c r="O44" s="297"/>
      <c r="P44" s="297"/>
      <c r="Q44" s="297"/>
      <c r="R44" s="297"/>
      <c r="S44" s="407"/>
      <c r="T44" s="323"/>
      <c r="U44" s="299"/>
      <c r="V44" s="299"/>
      <c r="W44" s="299"/>
      <c r="X44" s="299"/>
      <c r="Y44" s="299"/>
      <c r="Z44" s="308"/>
      <c r="AA44" s="308"/>
      <c r="AB44" s="367"/>
      <c r="AC44" s="320"/>
      <c r="AD44" s="323">
        <v>0.72916666666666663</v>
      </c>
      <c r="AL44" s="570"/>
      <c r="AM44" s="328"/>
      <c r="AN44" s="346"/>
      <c r="AU44" s="332"/>
      <c r="AV44" s="321"/>
      <c r="AW44" s="314"/>
      <c r="AX44" s="169"/>
      <c r="AY44" s="167"/>
      <c r="AZ44" s="167"/>
      <c r="BA44" s="167"/>
      <c r="BB44" s="167"/>
      <c r="BC44" s="321"/>
      <c r="BD44" s="305"/>
      <c r="BE44" s="305"/>
      <c r="BF44" s="296"/>
      <c r="BG44" s="296"/>
      <c r="BH44" s="296"/>
      <c r="BI44" s="296"/>
      <c r="BJ44" s="296"/>
      <c r="BK44" s="1154"/>
      <c r="BL44" s="320"/>
      <c r="BM44" s="295"/>
      <c r="BN44" s="296"/>
      <c r="BO44" s="1154"/>
      <c r="BP44" s="320"/>
      <c r="BQ44" s="179"/>
      <c r="BS44" s="263"/>
    </row>
    <row r="45" spans="13:71" ht="13" customHeight="1" x14ac:dyDescent="0.2">
      <c r="M45" s="164">
        <v>0.73958333333333337</v>
      </c>
      <c r="N45" s="323"/>
      <c r="O45" s="297"/>
      <c r="P45" s="297"/>
      <c r="Q45" s="297"/>
      <c r="R45" s="297"/>
      <c r="S45" s="407"/>
      <c r="T45" s="323"/>
      <c r="U45" s="299"/>
      <c r="V45" s="299"/>
      <c r="W45" s="299"/>
      <c r="X45" s="299"/>
      <c r="Y45" s="299"/>
      <c r="Z45" s="308"/>
      <c r="AA45" s="308"/>
      <c r="AB45" s="367"/>
      <c r="AC45" s="320"/>
      <c r="AD45" s="323">
        <v>0.73958333333333337</v>
      </c>
      <c r="AL45" s="367"/>
      <c r="AM45" s="328"/>
      <c r="AN45" s="346"/>
      <c r="AU45" s="332"/>
      <c r="AV45" s="321"/>
      <c r="AW45" s="314"/>
      <c r="AX45" s="169"/>
      <c r="AY45" s="167"/>
      <c r="AZ45" s="167"/>
      <c r="BA45" s="167"/>
      <c r="BB45" s="167"/>
      <c r="BC45" s="321"/>
      <c r="BD45" s="305"/>
      <c r="BE45" s="305"/>
      <c r="BF45" s="296"/>
      <c r="BG45" s="296"/>
      <c r="BH45" s="296"/>
      <c r="BI45" s="296"/>
      <c r="BJ45" s="296"/>
      <c r="BK45" s="307"/>
      <c r="BL45" s="320"/>
      <c r="BM45" s="295"/>
      <c r="BN45" s="296"/>
      <c r="BO45" s="307"/>
      <c r="BP45" s="320"/>
      <c r="BS45" s="263"/>
    </row>
    <row r="46" spans="13:71" ht="13" customHeight="1" x14ac:dyDescent="0.2">
      <c r="M46" s="164">
        <v>0.75</v>
      </c>
      <c r="N46" s="323"/>
      <c r="O46" s="297"/>
      <c r="P46" s="297"/>
      <c r="Q46" s="297"/>
      <c r="R46" s="297"/>
      <c r="S46" s="407"/>
      <c r="T46" s="323"/>
      <c r="U46" s="297"/>
      <c r="V46" s="297"/>
      <c r="W46" s="299"/>
      <c r="X46" s="299"/>
      <c r="Y46" s="299"/>
      <c r="Z46" s="299"/>
      <c r="AA46" s="299"/>
      <c r="AB46" s="299"/>
      <c r="AC46" s="320"/>
      <c r="AD46" s="323">
        <v>0.75</v>
      </c>
      <c r="AL46" s="299"/>
      <c r="AM46" s="328"/>
      <c r="AN46" s="294"/>
      <c r="AU46" s="319"/>
      <c r="AV46" s="321"/>
      <c r="AW46" s="314"/>
      <c r="AX46" s="169"/>
      <c r="AY46" s="167"/>
      <c r="AZ46" s="167"/>
      <c r="BA46" s="167"/>
      <c r="BB46" s="167"/>
      <c r="BC46" s="321"/>
      <c r="BD46" s="305"/>
      <c r="BE46" s="305"/>
      <c r="BF46" s="296"/>
      <c r="BG46" s="296"/>
      <c r="BH46" s="296"/>
      <c r="BI46" s="296"/>
      <c r="BJ46" s="296"/>
      <c r="BK46" s="307"/>
      <c r="BL46" s="320"/>
      <c r="BM46" s="295"/>
      <c r="BN46" s="296"/>
      <c r="BO46" s="307"/>
      <c r="BP46" s="320"/>
      <c r="BS46" s="177"/>
    </row>
    <row r="47" spans="13:71" ht="13" customHeight="1" x14ac:dyDescent="0.15">
      <c r="M47" s="164">
        <v>0.76041666666666663</v>
      </c>
      <c r="N47" s="164"/>
      <c r="O47" s="163"/>
      <c r="P47" s="163"/>
      <c r="Q47" s="163"/>
      <c r="R47" s="163"/>
      <c r="S47" s="409"/>
      <c r="T47" s="164"/>
      <c r="U47" s="163"/>
      <c r="V47" s="163"/>
      <c r="W47" s="167"/>
      <c r="X47" s="167"/>
      <c r="Y47" s="167"/>
      <c r="Z47" s="167"/>
      <c r="AA47" s="167"/>
      <c r="AB47" s="167"/>
      <c r="AC47" s="223"/>
      <c r="AD47" s="164">
        <v>0.76041666666666663</v>
      </c>
      <c r="AL47" s="167"/>
      <c r="AM47" s="183"/>
      <c r="AN47" s="169"/>
      <c r="AU47" s="168"/>
      <c r="AV47" s="214"/>
      <c r="AW47" s="250"/>
      <c r="AX47" s="169"/>
      <c r="AY47" s="167"/>
      <c r="AZ47" s="167"/>
      <c r="BA47" s="167"/>
      <c r="BB47" s="167"/>
      <c r="BC47" s="214"/>
      <c r="BD47" s="209"/>
      <c r="BE47" s="209"/>
      <c r="BF47" s="180"/>
      <c r="BG47" s="180"/>
      <c r="BH47" s="180"/>
      <c r="BI47" s="180"/>
      <c r="BJ47" s="180"/>
      <c r="BK47" s="182"/>
      <c r="BL47" s="223"/>
      <c r="BM47" s="184"/>
      <c r="BN47" s="180"/>
      <c r="BO47" s="182"/>
      <c r="BP47" s="223"/>
      <c r="BS47" s="177"/>
    </row>
    <row r="48" spans="13:71" ht="13" customHeight="1" x14ac:dyDescent="0.15">
      <c r="M48" s="164">
        <v>0.77083333333333337</v>
      </c>
      <c r="N48" s="164"/>
      <c r="O48" s="163"/>
      <c r="P48" s="163"/>
      <c r="Q48" s="163"/>
      <c r="R48" s="163"/>
      <c r="S48" s="409"/>
      <c r="T48" s="164"/>
      <c r="U48" s="163"/>
      <c r="V48" s="163"/>
      <c r="W48" s="167"/>
      <c r="X48" s="167"/>
      <c r="Y48" s="167"/>
      <c r="Z48" s="167"/>
      <c r="AA48" s="167"/>
      <c r="AB48" s="167"/>
      <c r="AC48" s="223"/>
      <c r="AD48" s="164">
        <v>0.77083333333333337</v>
      </c>
      <c r="AL48" s="167"/>
      <c r="AM48" s="183"/>
      <c r="AN48" s="169"/>
      <c r="AU48" s="168"/>
      <c r="AV48" s="214"/>
      <c r="AW48" s="250"/>
      <c r="AX48" s="169"/>
      <c r="AY48" s="167"/>
      <c r="AZ48" s="167"/>
      <c r="BA48" s="167"/>
      <c r="BB48" s="167"/>
      <c r="BC48" s="214"/>
      <c r="BD48" s="228"/>
      <c r="BE48" s="228"/>
      <c r="BF48" s="180"/>
      <c r="BG48" s="180"/>
      <c r="BH48" s="180"/>
      <c r="BI48" s="180"/>
      <c r="BJ48" s="180"/>
      <c r="BK48" s="182"/>
      <c r="BL48" s="223"/>
      <c r="BM48" s="184"/>
      <c r="BN48" s="180"/>
      <c r="BO48" s="180"/>
      <c r="BP48" s="223"/>
      <c r="BS48" s="177"/>
    </row>
    <row r="49" spans="13:71" ht="13" customHeight="1" x14ac:dyDescent="0.15">
      <c r="M49" s="164">
        <v>0.78125</v>
      </c>
      <c r="N49" s="164"/>
      <c r="O49" s="163"/>
      <c r="P49" s="163"/>
      <c r="Q49" s="163"/>
      <c r="R49" s="163"/>
      <c r="S49" s="409"/>
      <c r="T49" s="164"/>
      <c r="U49" s="163"/>
      <c r="V49" s="163"/>
      <c r="W49" s="167"/>
      <c r="X49" s="167"/>
      <c r="Y49" s="167"/>
      <c r="Z49" s="167"/>
      <c r="AA49" s="167"/>
      <c r="AB49" s="167"/>
      <c r="AC49" s="223"/>
      <c r="AD49" s="164">
        <v>0.78125</v>
      </c>
      <c r="AL49" s="167"/>
      <c r="AM49" s="183"/>
      <c r="AN49" s="169"/>
      <c r="AU49" s="168"/>
      <c r="AV49" s="214"/>
      <c r="AW49" s="250"/>
      <c r="AX49" s="169"/>
      <c r="AY49" s="167"/>
      <c r="AZ49" s="167"/>
      <c r="BA49" s="167"/>
      <c r="BB49" s="167"/>
      <c r="BC49" s="214"/>
      <c r="BD49" s="225"/>
      <c r="BE49" s="225"/>
      <c r="BF49" s="180"/>
      <c r="BG49" s="180"/>
      <c r="BH49" s="180"/>
      <c r="BI49" s="180"/>
      <c r="BJ49" s="180"/>
      <c r="BK49" s="180"/>
      <c r="BL49" s="223"/>
      <c r="BM49" s="184"/>
      <c r="BN49" s="180"/>
      <c r="BO49" s="180"/>
      <c r="BP49" s="223"/>
      <c r="BS49" s="177"/>
    </row>
    <row r="50" spans="13:71" ht="13" customHeight="1" x14ac:dyDescent="0.15">
      <c r="M50" s="164">
        <v>0.79166666666666663</v>
      </c>
      <c r="N50" s="164"/>
      <c r="O50" s="163"/>
      <c r="P50" s="163"/>
      <c r="Q50" s="163"/>
      <c r="R50" s="163"/>
      <c r="S50" s="409"/>
      <c r="T50" s="255"/>
      <c r="U50" s="254"/>
      <c r="V50" s="254"/>
      <c r="W50" s="171"/>
      <c r="X50" s="171"/>
      <c r="Y50" s="171"/>
      <c r="Z50" s="171"/>
      <c r="AA50" s="171"/>
      <c r="AB50" s="171"/>
      <c r="AC50" s="224"/>
      <c r="AD50" s="255">
        <v>0.79166666666666663</v>
      </c>
      <c r="AE50" s="846"/>
      <c r="AF50" s="846"/>
      <c r="AG50" s="846"/>
      <c r="AH50" s="846"/>
      <c r="AI50" s="846"/>
      <c r="AJ50" s="846"/>
      <c r="AK50" s="846"/>
      <c r="AL50" s="846"/>
      <c r="AM50" s="847"/>
      <c r="AN50" s="848"/>
      <c r="AO50" s="846"/>
      <c r="AP50" s="846"/>
      <c r="AQ50" s="846"/>
      <c r="AR50" s="846"/>
      <c r="AS50" s="846"/>
      <c r="AT50" s="846"/>
      <c r="AU50" s="849"/>
      <c r="AV50" s="218"/>
      <c r="AW50" s="291"/>
      <c r="AX50" s="170"/>
      <c r="AY50" s="171"/>
      <c r="AZ50" s="171"/>
      <c r="BA50" s="171"/>
      <c r="BB50" s="171"/>
      <c r="BC50" s="218"/>
      <c r="BD50" s="234"/>
      <c r="BE50" s="234"/>
      <c r="BF50" s="190"/>
      <c r="BG50" s="190"/>
      <c r="BH50" s="190"/>
      <c r="BI50" s="190"/>
      <c r="BJ50" s="190"/>
      <c r="BK50" s="190"/>
      <c r="BL50" s="224"/>
      <c r="BM50" s="189"/>
      <c r="BN50" s="190"/>
      <c r="BO50" s="190"/>
      <c r="BP50" s="224"/>
      <c r="BS50" s="177"/>
    </row>
    <row r="51" spans="13:71" ht="13" customHeight="1" x14ac:dyDescent="0.15">
      <c r="N51" s="166"/>
      <c r="O51" s="166"/>
      <c r="P51" s="166"/>
      <c r="Q51" s="166"/>
      <c r="R51" s="166"/>
      <c r="S51" s="166"/>
      <c r="BD51" s="225"/>
      <c r="BE51" s="225"/>
      <c r="BN51" s="167"/>
      <c r="BO51" s="167"/>
      <c r="BP51" s="167"/>
      <c r="BS51" s="177"/>
    </row>
    <row r="52" spans="13:71" ht="13" customHeight="1" x14ac:dyDescent="0.2">
      <c r="N52" s="304"/>
      <c r="O52" s="304"/>
      <c r="P52" s="312"/>
      <c r="Q52" s="312"/>
      <c r="R52" s="312"/>
      <c r="S52" s="312"/>
      <c r="T52" s="177"/>
      <c r="W52" s="177"/>
      <c r="X52" s="177"/>
      <c r="Y52" s="177"/>
      <c r="Z52" s="177"/>
      <c r="AA52" s="177"/>
      <c r="BD52" s="205"/>
      <c r="BE52" s="205"/>
      <c r="BS52" s="177"/>
    </row>
    <row r="53" spans="13:71" ht="13" customHeight="1" x14ac:dyDescent="0.2">
      <c r="N53" s="312"/>
      <c r="O53" s="312"/>
      <c r="P53" s="312"/>
      <c r="Q53" s="308"/>
      <c r="R53" s="308"/>
      <c r="S53" s="308"/>
      <c r="T53" s="282"/>
      <c r="W53" s="177"/>
      <c r="X53" s="177"/>
      <c r="Y53" s="177"/>
      <c r="Z53" s="177"/>
      <c r="AA53" s="177"/>
      <c r="BD53" s="205"/>
      <c r="BE53" s="205"/>
      <c r="BS53" s="177"/>
    </row>
    <row r="54" spans="13:71" ht="13" customHeight="1" x14ac:dyDescent="0.2">
      <c r="N54" s="312"/>
      <c r="O54" s="312"/>
      <c r="P54" s="312"/>
      <c r="Q54" s="308"/>
      <c r="R54" s="308"/>
      <c r="S54" s="308"/>
      <c r="T54" s="282"/>
      <c r="W54" s="202"/>
      <c r="X54" s="202"/>
      <c r="Y54" s="289"/>
      <c r="Z54" s="284"/>
      <c r="AA54" s="284"/>
      <c r="BD54" s="205"/>
      <c r="BE54" s="205"/>
      <c r="BS54" s="177"/>
    </row>
    <row r="55" spans="13:71" ht="13" customHeight="1" x14ac:dyDescent="0.2">
      <c r="N55" s="312"/>
      <c r="O55" s="312"/>
      <c r="P55" s="312"/>
      <c r="Q55" s="308"/>
      <c r="R55" s="308"/>
      <c r="S55" s="308"/>
      <c r="T55" s="242"/>
      <c r="W55" s="202"/>
      <c r="X55" s="177"/>
      <c r="Y55" s="177"/>
      <c r="Z55" s="177"/>
      <c r="AA55" s="177"/>
      <c r="BD55" s="205"/>
      <c r="BE55" s="205"/>
      <c r="BS55" s="177"/>
    </row>
    <row r="56" spans="13:71" ht="13" customHeight="1" x14ac:dyDescent="0.2">
      <c r="N56" s="312"/>
      <c r="O56" s="312"/>
      <c r="P56" s="312"/>
      <c r="Q56" s="308"/>
      <c r="R56" s="308"/>
      <c r="S56" s="308"/>
      <c r="T56" s="242"/>
      <c r="W56" s="299"/>
      <c r="X56" s="299"/>
      <c r="Y56" s="299"/>
      <c r="Z56" s="429"/>
      <c r="AA56" s="435"/>
      <c r="AB56" s="430"/>
      <c r="BD56" s="205"/>
      <c r="BE56" s="205"/>
      <c r="BS56" s="177"/>
    </row>
    <row r="57" spans="13:71" ht="13" customHeight="1" x14ac:dyDescent="0.2">
      <c r="N57" s="308"/>
      <c r="O57" s="308"/>
      <c r="P57" s="308"/>
      <c r="Q57" s="308"/>
      <c r="R57" s="308"/>
      <c r="S57" s="308"/>
      <c r="T57" s="242"/>
      <c r="W57" s="429"/>
      <c r="X57" s="429"/>
      <c r="Y57" s="429"/>
      <c r="Z57" s="429"/>
      <c r="AA57" s="429"/>
      <c r="AB57" s="430"/>
      <c r="AN57" s="1142"/>
      <c r="BL57" s="166"/>
      <c r="BS57" s="177"/>
    </row>
    <row r="58" spans="13:71" ht="13" customHeight="1" x14ac:dyDescent="0.2">
      <c r="N58" s="308"/>
      <c r="O58" s="308"/>
      <c r="P58" s="308"/>
      <c r="Q58" s="308"/>
      <c r="R58" s="308"/>
      <c r="S58" s="308"/>
      <c r="T58" s="242"/>
      <c r="U58" s="308"/>
      <c r="V58" s="308"/>
      <c r="W58" s="442"/>
      <c r="X58" s="429"/>
      <c r="Y58" s="262"/>
      <c r="Z58" s="444"/>
      <c r="AA58" s="445"/>
      <c r="AB58" s="446"/>
      <c r="AN58" s="1142"/>
      <c r="BL58" s="166"/>
      <c r="BS58" s="177"/>
    </row>
    <row r="59" spans="13:71" ht="13" customHeight="1" x14ac:dyDescent="0.2">
      <c r="N59" s="308"/>
      <c r="R59" s="308"/>
      <c r="S59" s="308"/>
      <c r="T59" s="242"/>
      <c r="U59" s="308"/>
      <c r="V59" s="308"/>
      <c r="W59" s="429"/>
      <c r="X59" s="429"/>
      <c r="Y59" s="262"/>
      <c r="Z59" s="262"/>
      <c r="AA59" s="259"/>
      <c r="AN59" s="1142"/>
      <c r="BL59" s="166"/>
      <c r="BS59" s="177"/>
    </row>
    <row r="60" spans="13:71" ht="13" customHeight="1" x14ac:dyDescent="0.2">
      <c r="N60" s="308"/>
      <c r="R60" s="308"/>
      <c r="S60" s="308"/>
      <c r="T60" s="242"/>
      <c r="U60" s="299"/>
      <c r="V60" s="299"/>
      <c r="W60" s="287"/>
      <c r="X60" s="166"/>
      <c r="Y60" s="262"/>
      <c r="Z60" s="262"/>
      <c r="AA60" s="259"/>
      <c r="BL60" s="166"/>
      <c r="BS60" s="177"/>
    </row>
    <row r="61" spans="13:71" ht="13" customHeight="1" x14ac:dyDescent="0.15">
      <c r="N61" s="308"/>
      <c r="R61" s="308"/>
      <c r="S61" s="308"/>
      <c r="T61" s="242"/>
      <c r="U61" s="311"/>
      <c r="V61" s="874"/>
      <c r="W61" s="287"/>
      <c r="X61" s="166"/>
      <c r="Y61" s="287"/>
      <c r="Z61" s="166"/>
      <c r="AA61" s="177"/>
      <c r="BL61" s="166"/>
      <c r="BS61" s="177"/>
    </row>
    <row r="62" spans="13:71" ht="13" customHeight="1" x14ac:dyDescent="0.15">
      <c r="N62" s="308"/>
      <c r="R62" s="308"/>
      <c r="S62" s="308"/>
      <c r="T62" s="242"/>
      <c r="U62" s="311"/>
      <c r="V62" s="874"/>
      <c r="W62" s="443"/>
      <c r="X62" s="443"/>
      <c r="Y62" s="287"/>
      <c r="Z62" s="166"/>
      <c r="AA62" s="242"/>
      <c r="BL62" s="166"/>
      <c r="BS62" s="177"/>
    </row>
    <row r="63" spans="13:71" ht="13" customHeight="1" x14ac:dyDescent="0.15">
      <c r="N63" s="308"/>
      <c r="R63" s="308"/>
      <c r="S63" s="308"/>
      <c r="T63" s="259"/>
      <c r="U63" s="311"/>
      <c r="V63" s="874"/>
      <c r="W63" s="166"/>
      <c r="X63" s="166"/>
      <c r="Y63" s="175"/>
      <c r="Z63" s="175"/>
      <c r="AA63" s="242"/>
      <c r="BL63" s="166"/>
      <c r="BS63" s="177"/>
    </row>
    <row r="64" spans="13:71" ht="13" customHeight="1" x14ac:dyDescent="0.15">
      <c r="N64" s="308"/>
      <c r="R64" s="308"/>
      <c r="S64" s="308"/>
      <c r="T64" s="259"/>
      <c r="W64" s="166"/>
      <c r="X64" s="166"/>
      <c r="Y64" s="175"/>
      <c r="Z64" s="175"/>
      <c r="AA64" s="242"/>
      <c r="BL64" s="166"/>
      <c r="BS64" s="177"/>
    </row>
    <row r="65" spans="14:71" ht="13" customHeight="1" x14ac:dyDescent="0.2">
      <c r="N65" s="312"/>
      <c r="R65" s="308"/>
      <c r="S65" s="308"/>
      <c r="T65" s="259"/>
      <c r="W65" s="166"/>
      <c r="X65" s="166"/>
      <c r="Y65" s="175"/>
      <c r="Z65" s="175"/>
      <c r="AA65" s="242"/>
      <c r="BL65" s="166"/>
      <c r="BS65" s="177"/>
    </row>
    <row r="66" spans="14:71" ht="13" customHeight="1" x14ac:dyDescent="0.2">
      <c r="N66" s="312"/>
      <c r="R66" s="308"/>
      <c r="S66" s="308"/>
      <c r="T66" s="259"/>
      <c r="W66" s="177"/>
      <c r="X66" s="177"/>
      <c r="Y66" s="242"/>
      <c r="Z66" s="242"/>
      <c r="AA66" s="242"/>
      <c r="BL66" s="166"/>
      <c r="BS66" s="177"/>
    </row>
    <row r="67" spans="14:71" ht="13" customHeight="1" x14ac:dyDescent="0.15">
      <c r="N67" s="308"/>
      <c r="R67" s="308"/>
      <c r="S67" s="308"/>
      <c r="T67" s="259"/>
      <c r="W67" s="177"/>
      <c r="X67" s="177"/>
      <c r="Y67" s="242"/>
      <c r="Z67" s="242"/>
      <c r="AA67" s="242"/>
      <c r="BL67" s="166"/>
      <c r="BS67" s="177"/>
    </row>
    <row r="68" spans="14:71" ht="13" customHeight="1" x14ac:dyDescent="0.15">
      <c r="N68" s="308"/>
      <c r="O68" s="308"/>
      <c r="P68" s="308"/>
      <c r="Q68" s="308"/>
      <c r="R68" s="308"/>
      <c r="S68" s="308"/>
      <c r="T68" s="177"/>
      <c r="W68" s="177"/>
      <c r="X68" s="177"/>
      <c r="Y68" s="242"/>
      <c r="Z68" s="242"/>
      <c r="AA68" s="242"/>
      <c r="BL68" s="166"/>
      <c r="BS68" s="177"/>
    </row>
    <row r="69" spans="14:71" ht="13" customHeight="1" x14ac:dyDescent="0.15">
      <c r="N69" s="308"/>
      <c r="O69" s="308"/>
      <c r="P69" s="308"/>
      <c r="Q69" s="308"/>
      <c r="R69" s="308"/>
      <c r="S69" s="308"/>
      <c r="T69" s="242"/>
      <c r="W69" s="177"/>
      <c r="X69" s="177"/>
      <c r="Y69" s="177"/>
      <c r="Z69" s="177"/>
      <c r="AA69" s="177"/>
      <c r="BL69" s="166"/>
      <c r="BS69" s="177"/>
    </row>
    <row r="70" spans="14:71" ht="13" customHeight="1" x14ac:dyDescent="0.2">
      <c r="N70" s="308"/>
      <c r="O70" s="308"/>
      <c r="P70" s="308"/>
      <c r="Q70" s="308"/>
      <c r="R70" s="308"/>
      <c r="S70" s="308"/>
      <c r="T70" s="242"/>
      <c r="U70" s="299"/>
      <c r="V70" s="299"/>
      <c r="W70" s="177"/>
      <c r="X70" s="177"/>
      <c r="Y70" s="177"/>
      <c r="Z70" s="177"/>
      <c r="AA70" s="177"/>
      <c r="BI70" s="188"/>
      <c r="BJ70" s="188"/>
      <c r="BK70" s="188"/>
      <c r="BL70" s="166"/>
    </row>
    <row r="71" spans="14:71" ht="13" customHeight="1" x14ac:dyDescent="0.15">
      <c r="N71" s="308"/>
      <c r="O71" s="308"/>
      <c r="P71" s="308"/>
      <c r="Q71" s="308"/>
      <c r="R71" s="308"/>
      <c r="S71" s="308"/>
      <c r="T71" s="242"/>
      <c r="U71" s="311"/>
      <c r="V71" s="874"/>
      <c r="W71" s="177"/>
      <c r="X71" s="177"/>
      <c r="Y71" s="177"/>
      <c r="Z71" s="177"/>
      <c r="AA71" s="177"/>
      <c r="BI71" s="188"/>
      <c r="BJ71" s="188"/>
      <c r="BK71" s="188"/>
      <c r="BL71" s="166"/>
    </row>
    <row r="72" spans="14:71" ht="13" customHeight="1" x14ac:dyDescent="0.15">
      <c r="N72" s="308"/>
      <c r="O72" s="308"/>
      <c r="P72" s="308"/>
      <c r="Q72" s="308"/>
      <c r="R72" s="308"/>
      <c r="S72" s="308"/>
      <c r="T72" s="242"/>
      <c r="W72" s="177"/>
      <c r="X72" s="177"/>
      <c r="Y72" s="242"/>
      <c r="Z72" s="242"/>
      <c r="AA72" s="242"/>
      <c r="BI72" s="188"/>
      <c r="BJ72" s="188"/>
      <c r="BK72" s="188"/>
      <c r="BL72" s="166"/>
    </row>
    <row r="73" spans="14:71" ht="13" customHeight="1" x14ac:dyDescent="0.15">
      <c r="N73" s="308"/>
      <c r="O73" s="308"/>
      <c r="P73" s="308"/>
      <c r="Q73" s="308"/>
      <c r="R73" s="308"/>
      <c r="S73" s="308"/>
      <c r="T73" s="242"/>
      <c r="W73" s="177"/>
      <c r="X73" s="177"/>
      <c r="Y73" s="242"/>
      <c r="Z73" s="242"/>
      <c r="AA73" s="242"/>
      <c r="BI73" s="188"/>
      <c r="BJ73" s="188"/>
      <c r="BK73" s="188"/>
      <c r="BL73" s="166"/>
    </row>
    <row r="74" spans="14:71" ht="13" customHeight="1" x14ac:dyDescent="0.15">
      <c r="N74" s="308"/>
      <c r="O74" s="308"/>
      <c r="P74" s="308"/>
      <c r="Q74" s="308"/>
      <c r="R74" s="308"/>
      <c r="S74" s="308"/>
      <c r="T74" s="242"/>
      <c r="W74" s="177"/>
      <c r="X74" s="177"/>
      <c r="Y74" s="242"/>
      <c r="Z74" s="242"/>
      <c r="AA74" s="242"/>
      <c r="BI74" s="188"/>
      <c r="BJ74" s="188"/>
      <c r="BK74" s="188"/>
      <c r="BL74" s="166"/>
    </row>
    <row r="75" spans="14:71" ht="13" customHeight="1" x14ac:dyDescent="0.15">
      <c r="N75" s="308"/>
      <c r="O75" s="308"/>
      <c r="P75" s="308"/>
      <c r="Q75" s="308"/>
      <c r="R75" s="308"/>
      <c r="S75" s="308"/>
      <c r="T75" s="242"/>
      <c r="W75" s="177"/>
      <c r="X75" s="177"/>
      <c r="Y75" s="242"/>
      <c r="Z75" s="242"/>
      <c r="AA75" s="242"/>
      <c r="BI75" s="188"/>
      <c r="BJ75" s="188"/>
      <c r="BK75" s="188"/>
      <c r="BL75" s="166"/>
    </row>
    <row r="76" spans="14:71" ht="13" customHeight="1" x14ac:dyDescent="0.2">
      <c r="N76" s="308"/>
      <c r="O76" s="308"/>
      <c r="P76" s="308"/>
      <c r="Q76" s="308"/>
      <c r="R76" s="308"/>
      <c r="S76" s="312"/>
      <c r="T76" s="242"/>
      <c r="W76" s="177"/>
      <c r="X76" s="177"/>
      <c r="Y76" s="242"/>
      <c r="Z76" s="242"/>
      <c r="AA76" s="242"/>
      <c r="BI76" s="188"/>
      <c r="BJ76" s="188"/>
      <c r="BK76" s="188"/>
      <c r="BL76" s="166"/>
    </row>
    <row r="77" spans="14:71" ht="13" customHeight="1" x14ac:dyDescent="0.2">
      <c r="N77" s="308"/>
      <c r="O77" s="308"/>
      <c r="P77" s="308"/>
      <c r="Q77" s="312"/>
      <c r="R77" s="312"/>
      <c r="S77" s="312"/>
      <c r="T77" s="242"/>
      <c r="W77" s="177"/>
      <c r="X77" s="177"/>
      <c r="Y77" s="242"/>
      <c r="Z77" s="242"/>
      <c r="AA77" s="242"/>
      <c r="BI77" s="225"/>
      <c r="BJ77" s="225"/>
      <c r="BK77" s="225"/>
      <c r="BL77" s="166"/>
    </row>
    <row r="78" spans="14:71" ht="13" customHeight="1" x14ac:dyDescent="0.2">
      <c r="N78" s="308"/>
      <c r="O78" s="308"/>
      <c r="P78" s="308"/>
      <c r="Q78" s="312"/>
      <c r="R78" s="312"/>
      <c r="S78" s="312"/>
      <c r="T78" s="177"/>
      <c r="U78" s="242"/>
      <c r="V78" s="242"/>
      <c r="W78" s="177"/>
      <c r="X78" s="177"/>
      <c r="Y78" s="177"/>
      <c r="Z78" s="177"/>
      <c r="AA78" s="177"/>
      <c r="BI78" s="166"/>
      <c r="BJ78" s="166"/>
      <c r="BK78" s="166"/>
      <c r="BL78" s="166"/>
    </row>
    <row r="79" spans="14:71" ht="13" customHeight="1" x14ac:dyDescent="0.15">
      <c r="N79" s="177"/>
      <c r="O79" s="177"/>
      <c r="P79" s="177"/>
      <c r="Q79" s="177"/>
      <c r="R79" s="177"/>
      <c r="S79" s="177"/>
      <c r="T79" s="242"/>
      <c r="U79" s="242"/>
      <c r="V79" s="242"/>
      <c r="W79" s="177"/>
      <c r="X79" s="177"/>
      <c r="Y79" s="177"/>
      <c r="Z79" s="177"/>
      <c r="AA79" s="177"/>
    </row>
    <row r="80" spans="14:71" ht="13" customHeight="1" x14ac:dyDescent="0.15">
      <c r="T80" s="242"/>
      <c r="U80" s="242"/>
      <c r="V80" s="242"/>
      <c r="W80" s="177"/>
      <c r="X80" s="177"/>
      <c r="Y80" s="242"/>
      <c r="Z80" s="242"/>
      <c r="AA80" s="242"/>
    </row>
    <row r="81" spans="20:27" ht="13" customHeight="1" x14ac:dyDescent="0.15">
      <c r="T81" s="242"/>
      <c r="W81" s="177"/>
      <c r="X81" s="177"/>
      <c r="Y81" s="242"/>
      <c r="Z81" s="242"/>
      <c r="AA81" s="242"/>
    </row>
    <row r="82" spans="20:27" ht="13" customHeight="1" x14ac:dyDescent="0.15">
      <c r="T82" s="242"/>
      <c r="W82" s="177"/>
      <c r="X82" s="177"/>
      <c r="Y82" s="242"/>
      <c r="Z82" s="242"/>
      <c r="AA82" s="242"/>
    </row>
    <row r="83" spans="20:27" ht="13" customHeight="1" x14ac:dyDescent="0.15">
      <c r="T83" s="242"/>
      <c r="W83" s="177"/>
      <c r="X83" s="177"/>
      <c r="Y83" s="242"/>
      <c r="Z83" s="242"/>
      <c r="AA83" s="242"/>
    </row>
    <row r="84" spans="20:27" ht="13" customHeight="1" x14ac:dyDescent="0.15">
      <c r="T84" s="242"/>
      <c r="W84" s="177"/>
      <c r="X84" s="177"/>
      <c r="Y84" s="242"/>
      <c r="Z84" s="242"/>
      <c r="AA84" s="242"/>
    </row>
    <row r="85" spans="20:27" ht="13" customHeight="1" x14ac:dyDescent="0.15">
      <c r="T85" s="242"/>
      <c r="W85" s="177"/>
      <c r="X85" s="177"/>
      <c r="Y85" s="242"/>
      <c r="Z85" s="242"/>
      <c r="AA85" s="242"/>
    </row>
  </sheetData>
  <mergeCells count="42">
    <mergeCell ref="BO6:BO17"/>
    <mergeCell ref="BO20:BO23"/>
    <mergeCell ref="BO27:BO34"/>
    <mergeCell ref="BO37:BO44"/>
    <mergeCell ref="BK27:BK34"/>
    <mergeCell ref="AF7:AF14"/>
    <mergeCell ref="AF28:AF35"/>
    <mergeCell ref="AF17:AF24"/>
    <mergeCell ref="AE28:AE35"/>
    <mergeCell ref="BK37:BK44"/>
    <mergeCell ref="AN57:AN59"/>
    <mergeCell ref="N20:N31"/>
    <mergeCell ref="N9:N16"/>
    <mergeCell ref="O9:O16"/>
    <mergeCell ref="P9:P16"/>
    <mergeCell ref="O20:O31"/>
    <mergeCell ref="P20:P31"/>
    <mergeCell ref="Q21:Q28"/>
    <mergeCell ref="R21:R28"/>
    <mergeCell ref="S21:S28"/>
    <mergeCell ref="Q6:Q17"/>
    <mergeCell ref="R6:R17"/>
    <mergeCell ref="S6:S17"/>
    <mergeCell ref="U7:U14"/>
    <mergeCell ref="U28:U35"/>
    <mergeCell ref="V28:V35"/>
    <mergeCell ref="U17:U24"/>
    <mergeCell ref="A1:K1"/>
    <mergeCell ref="M1:BP1"/>
    <mergeCell ref="AX3:BB3"/>
    <mergeCell ref="BD3:BJ3"/>
    <mergeCell ref="BM3:BN3"/>
    <mergeCell ref="AN3:AU3"/>
    <mergeCell ref="T3:AB3"/>
    <mergeCell ref="N3:S3"/>
    <mergeCell ref="AD3:AM3"/>
    <mergeCell ref="V17:V24"/>
    <mergeCell ref="AE17:AE24"/>
    <mergeCell ref="BK6:BK17"/>
    <mergeCell ref="BK20:BK23"/>
    <mergeCell ref="V7:V14"/>
    <mergeCell ref="AE7:AE1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7178D-1093-2941-B54C-F97CBA64AB49}">
  <sheetPr>
    <tabColor theme="4"/>
  </sheetPr>
  <dimension ref="A1:CF140"/>
  <sheetViews>
    <sheetView topLeftCell="M2" zoomScale="150" zoomScaleNormal="150" workbookViewId="0">
      <pane xSplit="1" topLeftCell="N1" activePane="topRight" state="frozen"/>
      <selection activeCell="M1" sqref="M1"/>
      <selection pane="topRight" activeCell="X27" sqref="X27"/>
    </sheetView>
  </sheetViews>
  <sheetFormatPr baseColWidth="10" defaultColWidth="6.83203125" defaultRowHeight="13" customHeight="1" x14ac:dyDescent="0.15"/>
  <cols>
    <col min="1" max="2" width="11.1640625" style="162" hidden="1" customWidth="1"/>
    <col min="3" max="3" width="28.83203125" style="162" hidden="1" customWidth="1"/>
    <col min="4" max="4" width="11.5" style="162" hidden="1" customWidth="1"/>
    <col min="5" max="5" width="11.33203125" style="162" hidden="1" customWidth="1"/>
    <col min="6" max="6" width="14.5" style="162" hidden="1" customWidth="1"/>
    <col min="7" max="7" width="8.5" style="162" hidden="1" customWidth="1"/>
    <col min="8" max="8" width="14.5" style="162" hidden="1" customWidth="1"/>
    <col min="9" max="9" width="12.1640625" style="162" hidden="1" customWidth="1"/>
    <col min="10" max="11" width="14.5" style="162" hidden="1" customWidth="1"/>
    <col min="12" max="12" width="6.5" style="191" hidden="1" customWidth="1"/>
    <col min="13" max="13" width="12.33203125" style="162" customWidth="1"/>
    <col min="14" max="19" width="14" style="162" customWidth="1"/>
    <col min="20" max="27" width="3.83203125" style="162" customWidth="1"/>
    <col min="28" max="28" width="28.5" style="162" customWidth="1"/>
    <col min="29" max="34" width="7.6640625" style="162" customWidth="1"/>
    <col min="35" max="35" width="15.33203125" style="162" customWidth="1"/>
    <col min="36" max="37" width="14" style="162" customWidth="1"/>
    <col min="38" max="38" width="1.83203125" style="162" customWidth="1"/>
    <col min="39" max="39" width="1.5" style="162" customWidth="1"/>
    <col min="40" max="40" width="14" style="162" customWidth="1"/>
    <col min="41" max="41" width="1.5" style="162" customWidth="1"/>
    <col min="42" max="42" width="1.33203125" style="162" customWidth="1"/>
    <col min="43" max="43" width="21.83203125" style="162" customWidth="1"/>
    <col min="44" max="46" width="14" style="162" customWidth="1"/>
    <col min="47" max="48" width="17.33203125" style="162" customWidth="1"/>
    <col min="49" max="49" width="3.1640625" style="162" customWidth="1"/>
    <col min="50" max="50" width="16.83203125" style="162" customWidth="1"/>
    <col min="51" max="51" width="3.83203125" style="162" customWidth="1"/>
    <col min="52" max="52" width="22.5" style="162" customWidth="1"/>
    <col min="53" max="53" width="6" style="162" customWidth="1"/>
    <col min="54" max="54" width="14" style="162" customWidth="1"/>
    <col min="55" max="55" width="9.33203125" style="162" customWidth="1"/>
    <col min="56" max="59" width="14" style="162" customWidth="1"/>
    <col min="60" max="60" width="5.5" style="162" customWidth="1"/>
    <col min="61" max="61" width="28.5" style="162" customWidth="1"/>
    <col min="62" max="69" width="8.1640625" style="162" customWidth="1"/>
    <col min="70" max="70" width="19.5" style="162" customWidth="1"/>
    <col min="71" max="77" width="7.6640625" style="162" customWidth="1"/>
    <col min="78" max="80" width="8.5" style="162" customWidth="1"/>
    <col min="81" max="81" width="19.5" style="162" customWidth="1"/>
    <col min="82" max="16384" width="6.83203125" style="162"/>
  </cols>
  <sheetData>
    <row r="1" spans="1:84" ht="20.5" customHeight="1" x14ac:dyDescent="0.25">
      <c r="A1" s="1122" t="s">
        <v>776</v>
      </c>
      <c r="B1" s="1122"/>
      <c r="C1" s="1122"/>
      <c r="D1" s="1122"/>
      <c r="E1" s="1122"/>
      <c r="F1" s="1122"/>
      <c r="G1" s="1122"/>
      <c r="H1" s="1122"/>
      <c r="I1" s="1122"/>
      <c r="J1" s="1122"/>
      <c r="K1" s="1123"/>
      <c r="M1" s="955" t="s">
        <v>882</v>
      </c>
      <c r="N1" s="955"/>
      <c r="O1" s="955"/>
      <c r="P1" s="955"/>
      <c r="Q1" s="955"/>
      <c r="R1" s="955"/>
      <c r="S1" s="955"/>
      <c r="T1" s="955"/>
      <c r="U1" s="955"/>
      <c r="V1" s="955"/>
      <c r="W1" s="955"/>
      <c r="X1" s="955"/>
      <c r="Y1" s="955"/>
      <c r="Z1" s="955"/>
      <c r="AA1" s="955"/>
      <c r="AB1" s="955"/>
      <c r="AC1" s="955"/>
      <c r="AD1" s="955"/>
      <c r="AE1" s="955"/>
      <c r="AF1" s="955"/>
      <c r="AG1" s="955"/>
      <c r="AH1" s="955"/>
      <c r="AI1" s="955"/>
      <c r="AJ1" s="955"/>
      <c r="AK1" s="955"/>
      <c r="AL1" s="955"/>
      <c r="AM1" s="955"/>
      <c r="AN1" s="955"/>
      <c r="AO1" s="955"/>
      <c r="AP1" s="955"/>
      <c r="AQ1" s="955"/>
      <c r="AR1" s="955"/>
      <c r="AS1" s="955"/>
      <c r="AT1" s="955"/>
      <c r="AU1" s="955"/>
      <c r="AV1" s="955"/>
      <c r="AW1" s="955"/>
      <c r="AX1" s="955"/>
      <c r="AY1" s="955"/>
      <c r="AZ1" s="955"/>
      <c r="BA1" s="955"/>
      <c r="BB1" s="955"/>
      <c r="BC1" s="955"/>
      <c r="BD1" s="955"/>
      <c r="BE1" s="955"/>
      <c r="BF1" s="955"/>
      <c r="BG1" s="955"/>
      <c r="BH1" s="955"/>
      <c r="BI1" s="955"/>
      <c r="BJ1" s="955"/>
      <c r="BK1" s="955"/>
      <c r="BL1" s="955"/>
      <c r="BM1" s="955"/>
      <c r="BN1" s="955"/>
      <c r="BO1" s="955"/>
      <c r="BP1" s="955"/>
      <c r="BQ1" s="955"/>
      <c r="BR1" s="955"/>
      <c r="BS1" s="955"/>
      <c r="BT1" s="955"/>
      <c r="BU1" s="955"/>
      <c r="BV1" s="955"/>
      <c r="BW1" s="955"/>
      <c r="BX1" s="955"/>
      <c r="BY1" s="955"/>
    </row>
    <row r="2" spans="1:84" ht="54" customHeight="1" x14ac:dyDescent="0.2">
      <c r="A2" s="192" t="s">
        <v>778</v>
      </c>
      <c r="B2" s="192" t="s">
        <v>779</v>
      </c>
      <c r="C2" s="192" t="s">
        <v>780</v>
      </c>
      <c r="D2" s="192" t="s">
        <v>781</v>
      </c>
      <c r="E2" s="192" t="s">
        <v>782</v>
      </c>
      <c r="F2" s="192" t="s">
        <v>783</v>
      </c>
      <c r="G2" s="38" t="s">
        <v>784</v>
      </c>
      <c r="H2" s="38" t="s">
        <v>785</v>
      </c>
      <c r="I2" s="38" t="s">
        <v>786</v>
      </c>
      <c r="J2" s="38" t="s">
        <v>787</v>
      </c>
      <c r="K2" s="38" t="s">
        <v>788</v>
      </c>
      <c r="N2" s="203"/>
      <c r="O2" s="203"/>
      <c r="P2" s="203"/>
      <c r="Q2" s="203"/>
      <c r="R2" s="203"/>
      <c r="S2" s="203"/>
      <c r="T2" s="247" t="s">
        <v>883</v>
      </c>
      <c r="U2" s="258">
        <v>102</v>
      </c>
      <c r="V2" s="258">
        <v>104</v>
      </c>
      <c r="W2" s="258">
        <v>127</v>
      </c>
      <c r="X2" s="258" t="s">
        <v>627</v>
      </c>
      <c r="Y2" s="258" t="s">
        <v>861</v>
      </c>
      <c r="Z2" s="252" t="s">
        <v>862</v>
      </c>
      <c r="AA2" s="252">
        <v>202</v>
      </c>
      <c r="AB2" s="252"/>
      <c r="AC2" s="203"/>
      <c r="AD2" s="203"/>
      <c r="AE2" s="203"/>
      <c r="AF2" s="203"/>
      <c r="AG2" s="203"/>
      <c r="AH2" s="203"/>
      <c r="AI2" s="203"/>
      <c r="AJ2" s="258" t="s">
        <v>884</v>
      </c>
      <c r="AK2" s="258" t="s">
        <v>885</v>
      </c>
      <c r="AL2" s="258"/>
      <c r="AM2" s="258"/>
      <c r="AN2" s="258" t="s">
        <v>725</v>
      </c>
      <c r="AO2" s="252" t="s">
        <v>726</v>
      </c>
      <c r="AP2" s="252">
        <v>204</v>
      </c>
      <c r="AQ2" s="202"/>
      <c r="AR2" s="637"/>
      <c r="AS2" s="637"/>
      <c r="AT2" s="637"/>
      <c r="AU2" s="203" t="s">
        <v>884</v>
      </c>
      <c r="AV2" s="203" t="s">
        <v>885</v>
      </c>
      <c r="AW2" s="203" t="s">
        <v>675</v>
      </c>
      <c r="AX2" s="203" t="s">
        <v>725</v>
      </c>
      <c r="AY2" s="203" t="s">
        <v>726</v>
      </c>
      <c r="AZ2" s="203">
        <v>202</v>
      </c>
      <c r="BA2" s="875"/>
      <c r="BB2" s="237">
        <v>202</v>
      </c>
      <c r="BC2" s="203" t="s">
        <v>674</v>
      </c>
      <c r="BD2" s="248">
        <v>202</v>
      </c>
      <c r="BE2" s="248">
        <v>127</v>
      </c>
      <c r="BF2" s="248" t="s">
        <v>627</v>
      </c>
      <c r="BG2" s="249">
        <v>104</v>
      </c>
      <c r="BH2" s="203"/>
      <c r="BI2" s="203"/>
      <c r="BJ2" s="203" t="s">
        <v>674</v>
      </c>
      <c r="BK2" s="203" t="s">
        <v>675</v>
      </c>
      <c r="BL2" s="203">
        <v>207</v>
      </c>
      <c r="BM2" s="203" t="s">
        <v>727</v>
      </c>
      <c r="BN2" s="252" t="s">
        <v>679</v>
      </c>
      <c r="BO2" s="252" t="s">
        <v>680</v>
      </c>
      <c r="BP2" s="247" t="s">
        <v>676</v>
      </c>
      <c r="BQ2" s="247">
        <v>127</v>
      </c>
      <c r="BS2" s="203" t="s">
        <v>674</v>
      </c>
      <c r="BT2" s="203" t="s">
        <v>675</v>
      </c>
      <c r="BU2" s="203">
        <v>207</v>
      </c>
      <c r="BV2" s="203" t="s">
        <v>727</v>
      </c>
      <c r="BW2" s="203" t="s">
        <v>728</v>
      </c>
      <c r="BX2" s="203" t="s">
        <v>790</v>
      </c>
      <c r="BY2" s="203" t="s">
        <v>791</v>
      </c>
      <c r="BZ2" s="252" t="s">
        <v>679</v>
      </c>
      <c r="CA2" s="252" t="s">
        <v>680</v>
      </c>
      <c r="CB2" s="247" t="s">
        <v>676</v>
      </c>
      <c r="CC2" s="247">
        <v>127</v>
      </c>
    </row>
    <row r="3" spans="1:84" s="271" customFormat="1" ht="62.25" customHeight="1" x14ac:dyDescent="0.25">
      <c r="A3" s="266"/>
      <c r="B3" s="267"/>
      <c r="C3" s="268"/>
      <c r="D3" s="269"/>
      <c r="E3" s="269"/>
      <c r="F3" s="267"/>
      <c r="G3" s="266"/>
      <c r="H3" s="270"/>
      <c r="L3" s="272"/>
      <c r="N3" s="1009" t="s">
        <v>886</v>
      </c>
      <c r="O3" s="1010"/>
      <c r="P3" s="1010"/>
      <c r="Q3" s="1010"/>
      <c r="R3" s="1010"/>
      <c r="S3" s="1010"/>
      <c r="T3" s="1009"/>
      <c r="U3" s="1010"/>
      <c r="V3" s="1010"/>
      <c r="W3" s="1010"/>
      <c r="X3" s="1010"/>
      <c r="Y3" s="1010"/>
      <c r="Z3" s="1010"/>
      <c r="AA3" s="1049"/>
      <c r="AB3" s="698" t="s">
        <v>887</v>
      </c>
      <c r="AC3" s="1175" t="s">
        <v>888</v>
      </c>
      <c r="AD3" s="1176"/>
      <c r="AE3" s="1176"/>
      <c r="AF3" s="1176"/>
      <c r="AG3" s="1176"/>
      <c r="AH3" s="1177"/>
      <c r="AI3" s="1009" t="s">
        <v>889</v>
      </c>
      <c r="AJ3" s="1010"/>
      <c r="AK3" s="1010"/>
      <c r="AL3" s="1010"/>
      <c r="AM3" s="1010"/>
      <c r="AN3" s="1010"/>
      <c r="AO3" s="1010"/>
      <c r="AP3" s="1010"/>
      <c r="AQ3" s="1179" t="s">
        <v>890</v>
      </c>
      <c r="AR3" s="1180"/>
      <c r="AS3" s="1180"/>
      <c r="AT3" s="1181"/>
      <c r="AU3" s="699" t="s">
        <v>891</v>
      </c>
      <c r="AV3" s="1018" t="s">
        <v>892</v>
      </c>
      <c r="AW3" s="1018"/>
      <c r="AX3" s="1018"/>
      <c r="AY3" s="1018"/>
      <c r="AZ3" s="895"/>
      <c r="BA3" s="876" t="s">
        <v>893</v>
      </c>
      <c r="BB3" s="904"/>
      <c r="BC3" s="433"/>
      <c r="BD3" s="1178" t="s">
        <v>894</v>
      </c>
      <c r="BE3" s="1178"/>
      <c r="BF3" s="1178"/>
      <c r="BG3" s="1178"/>
      <c r="BH3" s="896"/>
      <c r="BI3" s="227" t="s">
        <v>895</v>
      </c>
      <c r="BJ3" s="1172" t="s">
        <v>896</v>
      </c>
      <c r="BK3" s="1018"/>
      <c r="BL3" s="1018"/>
      <c r="BM3" s="1018"/>
      <c r="BN3" s="1018"/>
      <c r="BO3" s="1018"/>
      <c r="BP3" s="1018"/>
      <c r="BQ3" s="1021"/>
      <c r="BR3" s="426" t="s">
        <v>897</v>
      </c>
      <c r="BS3" s="1172" t="s">
        <v>898</v>
      </c>
      <c r="BT3" s="1173"/>
      <c r="BU3" s="1173"/>
      <c r="BV3" s="1173"/>
      <c r="BW3" s="1173"/>
      <c r="BX3" s="1173"/>
      <c r="BY3" s="1173"/>
      <c r="BZ3" s="1173"/>
      <c r="CA3" s="1173"/>
      <c r="CB3" s="1173"/>
      <c r="CC3" s="1174"/>
    </row>
    <row r="4" spans="1:84" ht="14" customHeight="1" x14ac:dyDescent="0.2">
      <c r="A4" s="196"/>
      <c r="B4" s="193"/>
      <c r="C4" s="196"/>
      <c r="D4" s="197"/>
      <c r="E4" s="197"/>
      <c r="F4" s="193"/>
      <c r="G4" s="196"/>
      <c r="H4" s="199"/>
      <c r="I4" s="198"/>
      <c r="J4" s="198"/>
      <c r="K4" s="198"/>
      <c r="M4" s="697"/>
      <c r="N4" s="211"/>
      <c r="O4"/>
      <c r="P4"/>
      <c r="Q4"/>
      <c r="R4"/>
      <c r="S4" s="52"/>
      <c r="T4" s="704"/>
      <c r="U4" s="414"/>
      <c r="V4" s="396"/>
      <c r="W4" s="396"/>
      <c r="X4" s="396"/>
      <c r="Y4" s="396"/>
      <c r="Z4" s="396"/>
      <c r="AA4" s="396"/>
      <c r="AB4" s="422"/>
      <c r="AC4" s="647"/>
      <c r="AD4" s="647"/>
      <c r="AE4" s="647"/>
      <c r="AF4" s="647"/>
      <c r="AG4" s="647"/>
      <c r="AH4" s="422"/>
      <c r="AI4" s="163">
        <v>0.3125</v>
      </c>
      <c r="AJ4" s="163"/>
      <c r="AK4" s="163"/>
      <c r="AL4" s="167" t="s">
        <v>899</v>
      </c>
      <c r="AM4" s="167"/>
      <c r="AN4" s="167"/>
      <c r="AO4" s="167"/>
      <c r="AP4" s="857"/>
      <c r="AQ4" s="647"/>
      <c r="AR4" s="601"/>
      <c r="AS4" s="423"/>
      <c r="AT4" s="602"/>
      <c r="AU4" s="163"/>
      <c r="AV4" s="163"/>
      <c r="AW4" s="167" t="s">
        <v>900</v>
      </c>
      <c r="AX4" s="167"/>
      <c r="AY4" s="167"/>
      <c r="AZ4" s="634" t="s">
        <v>648</v>
      </c>
      <c r="BA4" s="877"/>
      <c r="BC4" s="870"/>
      <c r="BD4" s="634" t="s">
        <v>649</v>
      </c>
      <c r="BE4" s="415"/>
      <c r="BF4" s="396"/>
      <c r="BG4" s="396"/>
      <c r="BH4" s="401"/>
      <c r="BI4" s="600"/>
      <c r="BJ4" s="251"/>
      <c r="BK4" s="396"/>
      <c r="BL4" s="396"/>
      <c r="BM4" s="396"/>
      <c r="BN4" s="401"/>
      <c r="BO4" s="401"/>
      <c r="BP4" s="401"/>
      <c r="BQ4" s="397"/>
      <c r="BR4" s="701"/>
      <c r="BS4" s="251"/>
      <c r="BT4" s="396"/>
      <c r="BU4" s="396"/>
      <c r="BV4" s="396"/>
      <c r="BW4" s="396"/>
      <c r="BX4" s="396"/>
      <c r="BY4" s="397"/>
      <c r="BZ4" s="185"/>
      <c r="CA4" s="182"/>
      <c r="CB4" s="182"/>
      <c r="CC4" s="231"/>
    </row>
    <row r="5" spans="1:84" ht="14" customHeight="1" x14ac:dyDescent="0.2">
      <c r="A5" s="196"/>
      <c r="B5" s="193"/>
      <c r="C5" s="196"/>
      <c r="D5" s="197"/>
      <c r="E5" s="197"/>
      <c r="F5" s="193"/>
      <c r="G5" s="196"/>
      <c r="H5" s="199"/>
      <c r="I5" s="198"/>
      <c r="J5" s="198"/>
      <c r="K5" s="198"/>
      <c r="M5" s="697">
        <v>0.3125</v>
      </c>
      <c r="T5" s="676"/>
      <c r="U5" s="326"/>
      <c r="V5" s="167"/>
      <c r="W5" s="167"/>
      <c r="X5" s="167"/>
      <c r="Y5" s="167"/>
      <c r="Z5" s="167"/>
      <c r="AA5" s="167"/>
      <c r="AB5" s="382"/>
      <c r="AC5" s="569"/>
      <c r="AD5" s="569"/>
      <c r="AE5" s="569"/>
      <c r="AF5" s="648"/>
      <c r="AG5" s="578"/>
      <c r="AH5" s="703"/>
      <c r="AI5" s="297">
        <v>0.32291666666666669</v>
      </c>
      <c r="AJ5" s="326"/>
      <c r="AK5" s="326"/>
      <c r="AL5" s="312"/>
      <c r="AM5" s="312"/>
      <c r="AN5" s="569"/>
      <c r="AO5" s="569"/>
      <c r="AP5" s="858"/>
      <c r="AQ5" s="384"/>
      <c r="AR5" s="304"/>
      <c r="AS5" s="304"/>
      <c r="AT5" s="603"/>
      <c r="AU5" s="326"/>
      <c r="AV5" s="326"/>
      <c r="AW5" s="312"/>
      <c r="AX5" s="569"/>
      <c r="AY5" s="569"/>
      <c r="AZ5" s="569"/>
      <c r="BA5" s="857"/>
      <c r="BB5" s="327"/>
      <c r="BC5" s="860"/>
      <c r="BD5" s="327"/>
      <c r="BE5" s="569"/>
      <c r="BF5" s="167"/>
      <c r="BG5" s="167"/>
      <c r="BH5" s="298"/>
      <c r="BI5" s="383"/>
      <c r="BJ5" s="165"/>
      <c r="BK5" s="166"/>
      <c r="BL5" s="166"/>
      <c r="BM5" s="167"/>
      <c r="BN5" s="452"/>
      <c r="BO5" s="452"/>
      <c r="BP5" s="425"/>
      <c r="BQ5" s="385"/>
      <c r="BR5" s="702"/>
      <c r="BS5" s="165"/>
      <c r="BT5" s="166"/>
      <c r="BU5" s="166"/>
      <c r="BV5" s="167"/>
      <c r="BW5" s="167"/>
      <c r="BX5" s="167"/>
      <c r="BY5" s="168"/>
      <c r="BZ5" s="654"/>
      <c r="CA5" s="654"/>
      <c r="CB5" s="655"/>
      <c r="CC5" s="656"/>
      <c r="CD5" s="299"/>
      <c r="CE5" s="300"/>
      <c r="CF5" s="300"/>
    </row>
    <row r="6" spans="1:84" ht="14" customHeight="1" x14ac:dyDescent="0.2">
      <c r="A6" s="196"/>
      <c r="B6" s="193"/>
      <c r="C6" s="196"/>
      <c r="D6" s="197"/>
      <c r="E6" s="197"/>
      <c r="F6" s="193"/>
      <c r="G6" s="196"/>
      <c r="H6" s="199"/>
      <c r="I6" s="198"/>
      <c r="J6" s="198"/>
      <c r="K6" s="198"/>
      <c r="M6" s="318">
        <v>0.32291666666666669</v>
      </c>
      <c r="Q6" s="751">
        <v>0.3125</v>
      </c>
      <c r="R6" s="751">
        <v>0.31944444444444448</v>
      </c>
      <c r="S6" s="751">
        <v>0.3263888888888889</v>
      </c>
      <c r="T6" s="705"/>
      <c r="U6" s="593"/>
      <c r="V6" s="167"/>
      <c r="W6" s="167"/>
      <c r="X6" s="167"/>
      <c r="Y6" s="167"/>
      <c r="Z6" s="167"/>
      <c r="AA6" s="167"/>
      <c r="AB6" s="380"/>
      <c r="AC6" s="308"/>
      <c r="AD6" s="308"/>
      <c r="AE6" s="308"/>
      <c r="AF6" s="649"/>
      <c r="AG6" s="578"/>
      <c r="AH6" s="342"/>
      <c r="AI6" s="297">
        <v>0.33333333333333331</v>
      </c>
      <c r="AJ6" s="299"/>
      <c r="AK6" s="299"/>
      <c r="AL6" s="299"/>
      <c r="AM6" s="299"/>
      <c r="AN6" s="1182" t="s">
        <v>699</v>
      </c>
      <c r="AO6" s="874"/>
      <c r="AP6" s="859"/>
      <c r="AQ6" s="299"/>
      <c r="AR6" s="307"/>
      <c r="AS6" s="307"/>
      <c r="AT6" s="604"/>
      <c r="AU6" s="299"/>
      <c r="AV6" s="299"/>
      <c r="AW6" s="299"/>
      <c r="AX6" s="1182" t="s">
        <v>699</v>
      </c>
      <c r="AY6" s="874"/>
      <c r="AZ6" s="984" t="s">
        <v>901</v>
      </c>
      <c r="BA6" s="857"/>
      <c r="BB6" s="459"/>
      <c r="BC6" s="860"/>
      <c r="BD6" s="984" t="s">
        <v>901</v>
      </c>
      <c r="BE6" s="308"/>
      <c r="BF6" s="167"/>
      <c r="BG6" s="167"/>
      <c r="BH6" s="666"/>
      <c r="BI6" s="386"/>
      <c r="BJ6" s="165"/>
      <c r="BK6" s="166"/>
      <c r="BL6" s="166"/>
      <c r="BM6" s="166"/>
      <c r="BN6" s="308"/>
      <c r="BO6" s="308"/>
      <c r="BP6" s="874"/>
      <c r="BQ6" s="331"/>
      <c r="BR6" s="328"/>
      <c r="BS6" s="165"/>
      <c r="BT6" s="166"/>
      <c r="BU6" s="166"/>
      <c r="BV6" s="167"/>
      <c r="BW6" s="167"/>
      <c r="BX6" s="167"/>
      <c r="BY6" s="168"/>
      <c r="BZ6" s="308"/>
      <c r="CA6" s="308"/>
      <c r="CB6" s="874"/>
      <c r="CC6" s="331"/>
      <c r="CD6" s="299"/>
      <c r="CE6" s="300"/>
      <c r="CF6" s="300"/>
    </row>
    <row r="7" spans="1:84" ht="14" customHeight="1" x14ac:dyDescent="0.2">
      <c r="A7" s="196"/>
      <c r="B7" s="193"/>
      <c r="C7" s="196"/>
      <c r="D7" s="197"/>
      <c r="E7" s="197"/>
      <c r="F7" s="193"/>
      <c r="G7" s="196"/>
      <c r="H7" s="198"/>
      <c r="I7" s="198"/>
      <c r="J7" s="198"/>
      <c r="K7" s="198"/>
      <c r="M7" s="318">
        <v>0.33333333333333331</v>
      </c>
      <c r="Q7" s="1158" t="s">
        <v>651</v>
      </c>
      <c r="R7" s="1160" t="s">
        <v>698</v>
      </c>
      <c r="S7" s="1163" t="s">
        <v>653</v>
      </c>
      <c r="T7" s="308"/>
      <c r="U7" s="308"/>
      <c r="V7" s="167"/>
      <c r="W7" s="167"/>
      <c r="X7" s="167"/>
      <c r="Y7" s="167"/>
      <c r="Z7" s="167"/>
      <c r="AA7" s="167"/>
      <c r="AB7" s="380"/>
      <c r="AC7" s="308"/>
      <c r="AD7" s="308"/>
      <c r="AE7" s="308"/>
      <c r="AF7" s="304"/>
      <c r="AG7" s="304"/>
      <c r="AH7" s="342"/>
      <c r="AI7" s="297">
        <v>0.34375</v>
      </c>
      <c r="AJ7" s="991" t="s">
        <v>702</v>
      </c>
      <c r="AK7" s="994" t="s">
        <v>703</v>
      </c>
      <c r="AL7" s="299"/>
      <c r="AM7" s="299"/>
      <c r="AN7" s="1183"/>
      <c r="AO7" s="874"/>
      <c r="AP7" s="859"/>
      <c r="AQ7" s="1188" t="s">
        <v>902</v>
      </c>
      <c r="AR7" s="1188"/>
      <c r="AS7" s="1188"/>
      <c r="AT7" s="1188"/>
      <c r="AU7" s="991" t="s">
        <v>702</v>
      </c>
      <c r="AV7" s="994" t="s">
        <v>703</v>
      </c>
      <c r="AW7" s="299"/>
      <c r="AX7" s="1183"/>
      <c r="AY7" s="874"/>
      <c r="AZ7" s="985"/>
      <c r="BA7" s="857"/>
      <c r="BB7" s="459"/>
      <c r="BC7" s="860"/>
      <c r="BD7" s="985"/>
      <c r="BE7" s="308"/>
      <c r="BF7" s="167"/>
      <c r="BG7" s="167"/>
      <c r="BH7" s="666"/>
      <c r="BI7" s="386"/>
      <c r="BJ7" s="181"/>
      <c r="BK7" s="166"/>
      <c r="BL7" s="166"/>
      <c r="BM7" s="166"/>
      <c r="BN7" s="308"/>
      <c r="BO7" s="308"/>
      <c r="BP7" s="874"/>
      <c r="BQ7" s="331"/>
      <c r="BR7" s="328"/>
      <c r="BS7" s="181"/>
      <c r="BT7" s="166"/>
      <c r="BU7" s="166"/>
      <c r="BV7" s="167"/>
      <c r="BW7" s="167"/>
      <c r="BX7" s="167"/>
      <c r="BY7" s="168"/>
      <c r="BZ7" s="308"/>
      <c r="CA7" s="308"/>
      <c r="CB7" s="874"/>
      <c r="CC7" s="331"/>
      <c r="CD7" s="299"/>
      <c r="CE7" s="300"/>
      <c r="CF7" s="300"/>
    </row>
    <row r="8" spans="1:84" ht="14" customHeight="1" x14ac:dyDescent="0.2">
      <c r="A8" s="196"/>
      <c r="B8" s="193"/>
      <c r="C8" s="196"/>
      <c r="D8" s="197"/>
      <c r="E8" s="197"/>
      <c r="F8" s="193"/>
      <c r="G8" s="196"/>
      <c r="H8" s="199"/>
      <c r="I8" s="198"/>
      <c r="J8" s="198"/>
      <c r="K8" s="198"/>
      <c r="M8" s="318">
        <v>0.34375</v>
      </c>
      <c r="N8" s="211"/>
      <c r="O8"/>
      <c r="P8"/>
      <c r="Q8" s="1152"/>
      <c r="R8" s="1161"/>
      <c r="S8" s="1164"/>
      <c r="T8" s="308"/>
      <c r="U8" s="308"/>
      <c r="V8" s="167"/>
      <c r="W8" s="167"/>
      <c r="X8" s="167"/>
      <c r="Y8" s="167"/>
      <c r="Z8" s="167"/>
      <c r="AA8" s="167"/>
      <c r="AB8" s="380"/>
      <c r="AC8" s="308"/>
      <c r="AD8" s="308"/>
      <c r="AE8" s="308"/>
      <c r="AF8" s="312"/>
      <c r="AG8" s="312"/>
      <c r="AH8" s="342"/>
      <c r="AI8" s="297">
        <v>0.35416666666666669</v>
      </c>
      <c r="AJ8" s="992"/>
      <c r="AK8" s="995"/>
      <c r="AL8" s="299"/>
      <c r="AM8" s="299"/>
      <c r="AN8" s="1183"/>
      <c r="AO8" s="874"/>
      <c r="AP8" s="859"/>
      <c r="AQ8" s="1189"/>
      <c r="AR8" s="1189"/>
      <c r="AS8" s="1189"/>
      <c r="AT8" s="1189"/>
      <c r="AU8" s="992"/>
      <c r="AV8" s="995"/>
      <c r="AW8" s="299"/>
      <c r="AX8" s="1183"/>
      <c r="AY8" s="874"/>
      <c r="AZ8" s="985"/>
      <c r="BA8" s="857"/>
      <c r="BB8" s="459"/>
      <c r="BC8" s="860"/>
      <c r="BD8" s="985"/>
      <c r="BE8" s="308"/>
      <c r="BF8" s="167"/>
      <c r="BG8" s="167"/>
      <c r="BH8" s="666"/>
      <c r="BI8" s="386"/>
      <c r="BJ8" s="607"/>
      <c r="BK8" s="166"/>
      <c r="BL8" s="166"/>
      <c r="BM8" s="166"/>
      <c r="BN8" s="308"/>
      <c r="BO8" s="308"/>
      <c r="BP8" s="874"/>
      <c r="BQ8" s="331"/>
      <c r="BR8" s="328"/>
      <c r="BS8" s="607"/>
      <c r="BT8" s="166"/>
      <c r="BU8" s="166"/>
      <c r="BV8" s="167"/>
      <c r="BW8" s="167"/>
      <c r="BX8" s="167"/>
      <c r="BY8" s="168"/>
      <c r="BZ8" s="308"/>
      <c r="CA8" s="308"/>
      <c r="CB8" s="874"/>
      <c r="CC8" s="331"/>
      <c r="CD8" s="299"/>
      <c r="CE8" s="300"/>
      <c r="CF8" s="300"/>
    </row>
    <row r="9" spans="1:84" ht="14" customHeight="1" x14ac:dyDescent="0.2">
      <c r="A9" s="196"/>
      <c r="B9" s="196"/>
      <c r="C9" s="196"/>
      <c r="D9" s="196"/>
      <c r="E9" s="196"/>
      <c r="F9" s="196"/>
      <c r="G9" s="196"/>
      <c r="H9" s="200"/>
      <c r="I9" s="198"/>
      <c r="J9" s="198"/>
      <c r="K9" s="198"/>
      <c r="M9" s="318">
        <v>0.35416666666666669</v>
      </c>
      <c r="N9" s="751">
        <v>0.34375</v>
      </c>
      <c r="O9" s="751">
        <v>0.35069444444444442</v>
      </c>
      <c r="P9" s="751">
        <v>0.3576388888888889</v>
      </c>
      <c r="Q9" s="1152"/>
      <c r="R9" s="1161"/>
      <c r="S9" s="1164"/>
      <c r="T9" s="308"/>
      <c r="U9" s="308"/>
      <c r="V9" s="167"/>
      <c r="W9" s="167"/>
      <c r="X9" s="167"/>
      <c r="Y9" s="167"/>
      <c r="Z9" s="167"/>
      <c r="AA9" s="167"/>
      <c r="AB9" s="380"/>
      <c r="AC9" s="308"/>
      <c r="AD9" s="308"/>
      <c r="AE9" s="308"/>
      <c r="AF9" s="593"/>
      <c r="AG9" s="593"/>
      <c r="AH9" s="651"/>
      <c r="AI9" s="297">
        <v>0.36458333333333331</v>
      </c>
      <c r="AJ9" s="992"/>
      <c r="AK9" s="995"/>
      <c r="AL9" s="299"/>
      <c r="AM9" s="299"/>
      <c r="AN9" s="1183"/>
      <c r="AO9" s="874"/>
      <c r="AP9" s="859"/>
      <c r="AQ9" s="1189"/>
      <c r="AR9" s="1189"/>
      <c r="AS9" s="1189"/>
      <c r="AT9" s="1189"/>
      <c r="AU9" s="992"/>
      <c r="AV9" s="995"/>
      <c r="AW9" s="299"/>
      <c r="AX9" s="1183"/>
      <c r="AY9" s="874"/>
      <c r="AZ9" s="985"/>
      <c r="BA9" s="857"/>
      <c r="BB9" s="459"/>
      <c r="BC9" s="860"/>
      <c r="BD9" s="985"/>
      <c r="BE9" s="308"/>
      <c r="BF9" s="167"/>
      <c r="BG9" s="167"/>
      <c r="BH9" s="666"/>
      <c r="BI9" s="386"/>
      <c r="BJ9" s="598"/>
      <c r="BK9" s="166"/>
      <c r="BL9" s="166"/>
      <c r="BM9" s="166"/>
      <c r="BN9" s="308"/>
      <c r="BO9" s="308"/>
      <c r="BP9" s="874"/>
      <c r="BQ9" s="331"/>
      <c r="BR9" s="328"/>
      <c r="BS9" s="598"/>
      <c r="BT9" s="166"/>
      <c r="BU9" s="166"/>
      <c r="BV9" s="167"/>
      <c r="BW9" s="167"/>
      <c r="BX9" s="167"/>
      <c r="BY9" s="168"/>
      <c r="BZ9" s="308"/>
      <c r="CA9" s="308"/>
      <c r="CB9" s="874"/>
      <c r="CC9" s="331"/>
      <c r="CD9" s="299"/>
      <c r="CE9" s="300"/>
      <c r="CF9" s="300"/>
    </row>
    <row r="10" spans="1:84" ht="14" customHeight="1" x14ac:dyDescent="0.2">
      <c r="A10" s="196"/>
      <c r="B10" s="193"/>
      <c r="C10" s="196"/>
      <c r="D10" s="197"/>
      <c r="E10" s="197"/>
      <c r="F10" s="193"/>
      <c r="G10" s="196"/>
      <c r="H10" s="198"/>
      <c r="I10" s="198"/>
      <c r="J10" s="198"/>
      <c r="K10" s="198"/>
      <c r="M10" s="318">
        <v>0.36458333333333331</v>
      </c>
      <c r="N10" s="1169" t="s">
        <v>831</v>
      </c>
      <c r="O10" s="1166" t="s">
        <v>832</v>
      </c>
      <c r="P10" s="1166" t="s">
        <v>903</v>
      </c>
      <c r="Q10" s="1161"/>
      <c r="R10" s="1161"/>
      <c r="S10" s="1164"/>
      <c r="T10" s="308"/>
      <c r="U10" s="308"/>
      <c r="V10" s="167"/>
      <c r="W10" s="167"/>
      <c r="X10" s="167"/>
      <c r="Y10" s="167"/>
      <c r="Z10" s="167"/>
      <c r="AA10" s="167"/>
      <c r="AB10" s="380"/>
      <c r="AC10" s="308"/>
      <c r="AD10" s="308"/>
      <c r="AE10" s="308"/>
      <c r="AF10" s="315"/>
      <c r="AG10" s="315"/>
      <c r="AH10" s="362"/>
      <c r="AI10" s="297">
        <v>0.375</v>
      </c>
      <c r="AJ10" s="992"/>
      <c r="AK10" s="995"/>
      <c r="AL10" s="299"/>
      <c r="AM10" s="299"/>
      <c r="AN10" s="1183"/>
      <c r="AO10" s="874"/>
      <c r="AP10" s="859"/>
      <c r="AQ10" s="1189"/>
      <c r="AR10" s="1189"/>
      <c r="AS10" s="1189"/>
      <c r="AT10" s="1189"/>
      <c r="AU10" s="992"/>
      <c r="AV10" s="995"/>
      <c r="AW10" s="299"/>
      <c r="AX10" s="1183"/>
      <c r="AY10" s="874"/>
      <c r="AZ10" s="985"/>
      <c r="BA10" s="857"/>
      <c r="BB10" s="459"/>
      <c r="BC10" s="860"/>
      <c r="BD10" s="985"/>
      <c r="BE10" s="308"/>
      <c r="BF10" s="167"/>
      <c r="BG10" s="167"/>
      <c r="BH10" s="666"/>
      <c r="BI10" s="386"/>
      <c r="BJ10" s="598"/>
      <c r="BK10" s="166"/>
      <c r="BL10" s="166"/>
      <c r="BM10" s="166"/>
      <c r="BN10" s="308"/>
      <c r="BO10" s="308"/>
      <c r="BP10" s="874"/>
      <c r="BQ10" s="331"/>
      <c r="BR10" s="328"/>
      <c r="BS10" s="598"/>
      <c r="BT10" s="166"/>
      <c r="BU10" s="166"/>
      <c r="BV10" s="167"/>
      <c r="BW10" s="167"/>
      <c r="BX10" s="167"/>
      <c r="BY10" s="168"/>
      <c r="BZ10" s="308"/>
      <c r="CA10" s="308"/>
      <c r="CB10" s="874"/>
      <c r="CC10" s="331"/>
      <c r="CD10" s="299"/>
      <c r="CE10" s="300"/>
      <c r="CF10" s="300"/>
    </row>
    <row r="11" spans="1:84" ht="14" customHeight="1" x14ac:dyDescent="0.2">
      <c r="A11" s="196"/>
      <c r="B11" s="193"/>
      <c r="C11" s="196"/>
      <c r="D11" s="197"/>
      <c r="E11" s="197"/>
      <c r="F11" s="193"/>
      <c r="G11" s="196"/>
      <c r="H11" s="198"/>
      <c r="I11" s="198"/>
      <c r="J11" s="198"/>
      <c r="K11" s="198"/>
      <c r="M11" s="318">
        <v>0.375</v>
      </c>
      <c r="N11" s="1170"/>
      <c r="O11" s="1167"/>
      <c r="P11" s="1167"/>
      <c r="Q11" s="1161"/>
      <c r="R11" s="1161"/>
      <c r="S11" s="1164"/>
      <c r="T11" s="308"/>
      <c r="U11" s="308"/>
      <c r="V11" s="167"/>
      <c r="W11" s="167"/>
      <c r="X11" s="167"/>
      <c r="Y11" s="167"/>
      <c r="Z11" s="167"/>
      <c r="AA11" s="167"/>
      <c r="AB11" s="380"/>
      <c r="AC11" s="308"/>
      <c r="AD11" s="308"/>
      <c r="AE11" s="308"/>
      <c r="AF11" s="315"/>
      <c r="AG11" s="315"/>
      <c r="AH11" s="362"/>
      <c r="AI11" s="297">
        <v>0.38541666666666669</v>
      </c>
      <c r="AJ11" s="992"/>
      <c r="AK11" s="995"/>
      <c r="AL11" s="311"/>
      <c r="AM11" s="299"/>
      <c r="AN11" s="1183"/>
      <c r="AO11" s="874"/>
      <c r="AP11" s="859"/>
      <c r="AQ11" s="1189"/>
      <c r="AR11" s="1189"/>
      <c r="AS11" s="1189"/>
      <c r="AT11" s="1189"/>
      <c r="AU11" s="992"/>
      <c r="AV11" s="995"/>
      <c r="AW11" s="311"/>
      <c r="AX11" s="1183"/>
      <c r="AY11" s="874"/>
      <c r="AZ11" s="985"/>
      <c r="BA11" s="857"/>
      <c r="BB11" s="459"/>
      <c r="BC11" s="860"/>
      <c r="BD11" s="985"/>
      <c r="BE11" s="308"/>
      <c r="BF11" s="167"/>
      <c r="BG11" s="167"/>
      <c r="BH11" s="666"/>
      <c r="BI11" s="386"/>
      <c r="BJ11" s="598"/>
      <c r="BK11" s="166"/>
      <c r="BL11" s="166"/>
      <c r="BM11" s="166"/>
      <c r="BN11" s="308"/>
      <c r="BO11" s="308"/>
      <c r="BP11" s="874"/>
      <c r="BQ11" s="331"/>
      <c r="BR11" s="328"/>
      <c r="BS11" s="598"/>
      <c r="BT11" s="166"/>
      <c r="BU11" s="166"/>
      <c r="BV11" s="167"/>
      <c r="BW11" s="167"/>
      <c r="BX11" s="167"/>
      <c r="BY11" s="168"/>
      <c r="BZ11" s="308"/>
      <c r="CA11" s="308"/>
      <c r="CB11" s="874"/>
      <c r="CC11" s="331"/>
      <c r="CD11" s="299"/>
      <c r="CE11" s="300"/>
      <c r="CF11" s="300"/>
    </row>
    <row r="12" spans="1:84" ht="14" customHeight="1" x14ac:dyDescent="0.2">
      <c r="A12" s="196"/>
      <c r="B12" s="193"/>
      <c r="C12" s="196"/>
      <c r="D12" s="197"/>
      <c r="E12" s="197"/>
      <c r="F12" s="193"/>
      <c r="G12" s="196"/>
      <c r="H12" s="198"/>
      <c r="I12" s="198"/>
      <c r="J12" s="198"/>
      <c r="K12" s="198"/>
      <c r="M12" s="318">
        <v>0.38541666666666669</v>
      </c>
      <c r="N12" s="1170"/>
      <c r="O12" s="1167"/>
      <c r="P12" s="1167"/>
      <c r="Q12" s="1161"/>
      <c r="R12" s="1161"/>
      <c r="S12" s="1164"/>
      <c r="T12" s="308"/>
      <c r="U12" s="308"/>
      <c r="V12" s="167"/>
      <c r="W12" s="167"/>
      <c r="X12" s="167"/>
      <c r="Y12" s="167"/>
      <c r="Z12" s="167"/>
      <c r="AA12" s="167"/>
      <c r="AB12" s="380"/>
      <c r="AC12" s="308"/>
      <c r="AD12" s="308"/>
      <c r="AE12" s="308"/>
      <c r="AF12" s="315"/>
      <c r="AG12" s="315"/>
      <c r="AH12" s="362"/>
      <c r="AI12" s="297">
        <v>0.39583333333333331</v>
      </c>
      <c r="AJ12" s="992"/>
      <c r="AK12" s="995"/>
      <c r="AL12" s="311"/>
      <c r="AM12" s="299"/>
      <c r="AN12" s="1183"/>
      <c r="AO12" s="874"/>
      <c r="AP12" s="859"/>
      <c r="AQ12" s="1189"/>
      <c r="AR12" s="1189"/>
      <c r="AS12" s="1189"/>
      <c r="AT12" s="1189"/>
      <c r="AU12" s="992"/>
      <c r="AV12" s="995"/>
      <c r="AW12" s="311"/>
      <c r="AX12" s="1183"/>
      <c r="AY12" s="874"/>
      <c r="AZ12" s="985"/>
      <c r="BA12" s="857"/>
      <c r="BB12" s="459"/>
      <c r="BC12" s="860"/>
      <c r="BD12" s="985"/>
      <c r="BE12" s="308"/>
      <c r="BF12" s="167"/>
      <c r="BG12" s="167"/>
      <c r="BH12" s="666"/>
      <c r="BI12" s="386"/>
      <c r="BJ12" s="598"/>
      <c r="BK12" s="166"/>
      <c r="BL12" s="166"/>
      <c r="BM12" s="166"/>
      <c r="BN12" s="308"/>
      <c r="BO12" s="308"/>
      <c r="BP12" s="874"/>
      <c r="BQ12" s="331"/>
      <c r="BR12" s="328"/>
      <c r="BS12" s="598"/>
      <c r="BT12" s="166"/>
      <c r="BU12" s="166"/>
      <c r="BV12" s="167"/>
      <c r="BW12" s="167"/>
      <c r="BX12" s="167"/>
      <c r="BY12" s="168"/>
      <c r="BZ12" s="308"/>
      <c r="CA12" s="308"/>
      <c r="CB12" s="874"/>
      <c r="CC12" s="331"/>
      <c r="CD12" s="299"/>
      <c r="CE12" s="300"/>
      <c r="CF12" s="300"/>
    </row>
    <row r="13" spans="1:84" ht="14" customHeight="1" x14ac:dyDescent="0.2">
      <c r="A13" s="196"/>
      <c r="B13" s="196"/>
      <c r="C13" s="196"/>
      <c r="D13" s="196"/>
      <c r="E13" s="196"/>
      <c r="F13" s="196"/>
      <c r="G13" s="196"/>
      <c r="H13" s="196"/>
      <c r="I13" s="198"/>
      <c r="J13" s="198"/>
      <c r="K13" s="198"/>
      <c r="M13" s="318">
        <v>0.39583333333333331</v>
      </c>
      <c r="N13" s="1170"/>
      <c r="O13" s="1167"/>
      <c r="P13" s="1167"/>
      <c r="Q13" s="1161"/>
      <c r="R13" s="1161"/>
      <c r="S13" s="1164"/>
      <c r="T13" s="311"/>
      <c r="U13" s="311"/>
      <c r="V13" s="167"/>
      <c r="W13" s="167"/>
      <c r="X13" s="167"/>
      <c r="Y13" s="167"/>
      <c r="Z13" s="167"/>
      <c r="AA13" s="167"/>
      <c r="AB13" s="380"/>
      <c r="AC13" s="308"/>
      <c r="AD13" s="308"/>
      <c r="AE13" s="308"/>
      <c r="AF13" s="315"/>
      <c r="AG13" s="315"/>
      <c r="AH13" s="362"/>
      <c r="AI13" s="297">
        <v>0.40625</v>
      </c>
      <c r="AJ13" s="992"/>
      <c r="AK13" s="995"/>
      <c r="AL13" s="311"/>
      <c r="AM13" s="299"/>
      <c r="AN13" s="1183"/>
      <c r="AO13" s="874"/>
      <c r="AP13" s="859"/>
      <c r="AQ13" s="1189"/>
      <c r="AR13" s="1189"/>
      <c r="AS13" s="1189"/>
      <c r="AT13" s="1189"/>
      <c r="AU13" s="992"/>
      <c r="AV13" s="995"/>
      <c r="AW13" s="311"/>
      <c r="AX13" s="1183"/>
      <c r="AY13" s="874"/>
      <c r="AZ13" s="985"/>
      <c r="BA13" s="857"/>
      <c r="BB13" s="459"/>
      <c r="BC13" s="860"/>
      <c r="BD13" s="985"/>
      <c r="BE13" s="308"/>
      <c r="BF13" s="167"/>
      <c r="BG13" s="167"/>
      <c r="BH13" s="666"/>
      <c r="BI13" s="386"/>
      <c r="BJ13" s="598"/>
      <c r="BK13" s="166"/>
      <c r="BL13" s="166"/>
      <c r="BM13" s="166"/>
      <c r="BN13" s="308"/>
      <c r="BO13" s="308"/>
      <c r="BP13" s="874"/>
      <c r="BQ13" s="331"/>
      <c r="BR13" s="328"/>
      <c r="BS13" s="598"/>
      <c r="BT13" s="166"/>
      <c r="BU13" s="166"/>
      <c r="BV13" s="167"/>
      <c r="BW13" s="167"/>
      <c r="BX13" s="167"/>
      <c r="BY13" s="168"/>
      <c r="BZ13" s="308"/>
      <c r="CA13" s="308"/>
      <c r="CB13" s="874"/>
      <c r="CC13" s="331"/>
      <c r="CD13" s="299"/>
      <c r="CE13" s="300"/>
      <c r="CF13" s="300"/>
    </row>
    <row r="14" spans="1:84" ht="14" customHeight="1" x14ac:dyDescent="0.2">
      <c r="A14" s="196"/>
      <c r="B14" s="193"/>
      <c r="C14" s="196"/>
      <c r="D14" s="197"/>
      <c r="E14" s="197"/>
      <c r="F14" s="193"/>
      <c r="G14" s="196"/>
      <c r="H14" s="198"/>
      <c r="I14" s="198"/>
      <c r="J14" s="198"/>
      <c r="K14" s="198"/>
      <c r="M14" s="318">
        <v>0.40625</v>
      </c>
      <c r="N14" s="1170"/>
      <c r="O14" s="1167"/>
      <c r="P14" s="1167"/>
      <c r="Q14" s="1161"/>
      <c r="R14" s="1161"/>
      <c r="S14" s="1164"/>
      <c r="T14" s="311"/>
      <c r="U14" s="167"/>
      <c r="V14" s="167"/>
      <c r="W14" s="167"/>
      <c r="X14" s="167"/>
      <c r="Y14" s="167"/>
      <c r="Z14" s="167"/>
      <c r="AA14" s="167"/>
      <c r="AB14" s="380"/>
      <c r="AC14" s="308"/>
      <c r="AD14" s="308"/>
      <c r="AE14" s="308"/>
      <c r="AF14" s="315"/>
      <c r="AG14" s="315"/>
      <c r="AH14" s="362"/>
      <c r="AI14" s="297">
        <v>0.41666666666666669</v>
      </c>
      <c r="AJ14" s="993"/>
      <c r="AK14" s="996"/>
      <c r="AL14" s="311"/>
      <c r="AM14" s="299"/>
      <c r="AN14" s="1183"/>
      <c r="AO14" s="874"/>
      <c r="AP14" s="859"/>
      <c r="AQ14" s="1189"/>
      <c r="AR14" s="1189"/>
      <c r="AS14" s="1189"/>
      <c r="AT14" s="1189"/>
      <c r="AU14" s="993"/>
      <c r="AV14" s="996"/>
      <c r="AW14" s="311"/>
      <c r="AX14" s="1183"/>
      <c r="AY14" s="874"/>
      <c r="AZ14" s="985"/>
      <c r="BA14" s="857"/>
      <c r="BB14" s="459"/>
      <c r="BC14" s="860"/>
      <c r="BD14" s="985"/>
      <c r="BE14" s="308"/>
      <c r="BF14" s="167"/>
      <c r="BG14" s="167"/>
      <c r="BH14" s="666"/>
      <c r="BI14" s="386"/>
      <c r="BJ14" s="598"/>
      <c r="BK14" s="166"/>
      <c r="BL14" s="166"/>
      <c r="BM14" s="166"/>
      <c r="BN14" s="308"/>
      <c r="BO14" s="308"/>
      <c r="BP14" s="874"/>
      <c r="BQ14" s="331"/>
      <c r="BR14" s="328"/>
      <c r="BS14" s="598"/>
      <c r="BT14" s="166"/>
      <c r="BU14" s="166"/>
      <c r="BV14" s="167"/>
      <c r="BW14" s="167"/>
      <c r="BX14" s="167"/>
      <c r="BY14" s="168"/>
      <c r="BZ14" s="308"/>
      <c r="CA14" s="308"/>
      <c r="CB14" s="874"/>
      <c r="CC14" s="331"/>
      <c r="CD14" s="299"/>
      <c r="CE14" s="300"/>
      <c r="CF14" s="300"/>
    </row>
    <row r="15" spans="1:84" ht="14" customHeight="1" x14ac:dyDescent="0.2">
      <c r="A15" s="196"/>
      <c r="B15" s="193"/>
      <c r="C15" s="196"/>
      <c r="D15" s="197"/>
      <c r="E15" s="197"/>
      <c r="F15" s="193"/>
      <c r="G15" s="196"/>
      <c r="H15" s="199"/>
      <c r="I15" s="198"/>
      <c r="J15" s="198"/>
      <c r="K15" s="198"/>
      <c r="M15" s="318">
        <v>0.41666666666666669</v>
      </c>
      <c r="N15" s="1170"/>
      <c r="O15" s="1167"/>
      <c r="P15" s="1167"/>
      <c r="Q15" s="1161"/>
      <c r="R15" s="1161"/>
      <c r="S15" s="1164"/>
      <c r="T15" s="311"/>
      <c r="U15" s="167"/>
      <c r="V15" s="167"/>
      <c r="W15" s="167"/>
      <c r="X15" s="167"/>
      <c r="Y15" s="167"/>
      <c r="Z15" s="167"/>
      <c r="AA15" s="167"/>
      <c r="AB15" s="380"/>
      <c r="AC15" s="308"/>
      <c r="AD15" s="308"/>
      <c r="AE15" s="308"/>
      <c r="AF15" s="315"/>
      <c r="AG15" s="315"/>
      <c r="AH15" s="362"/>
      <c r="AI15" s="297">
        <v>0.42708333333333331</v>
      </c>
      <c r="AJ15" s="311"/>
      <c r="AK15" s="311"/>
      <c r="AL15" s="311"/>
      <c r="AM15" s="299"/>
      <c r="AN15" s="1184"/>
      <c r="AO15" s="874"/>
      <c r="AP15" s="859"/>
      <c r="AQ15" s="1189"/>
      <c r="AR15" s="1189"/>
      <c r="AS15" s="1189"/>
      <c r="AT15" s="1190"/>
      <c r="AU15" s="311"/>
      <c r="AV15" s="311"/>
      <c r="AW15" s="311"/>
      <c r="AX15" s="1184"/>
      <c r="AY15" s="874"/>
      <c r="AZ15" s="985"/>
      <c r="BA15" s="857"/>
      <c r="BB15" s="459"/>
      <c r="BC15" s="860"/>
      <c r="BD15" s="985"/>
      <c r="BE15" s="308"/>
      <c r="BF15" s="167"/>
      <c r="BG15" s="167"/>
      <c r="BH15" s="666"/>
      <c r="BI15" s="386"/>
      <c r="BJ15" s="598"/>
      <c r="BK15" s="166"/>
      <c r="BL15" s="166"/>
      <c r="BM15" s="166"/>
      <c r="BN15" s="308"/>
      <c r="BO15" s="308"/>
      <c r="BP15" s="874"/>
      <c r="BQ15" s="331"/>
      <c r="BR15" s="328"/>
      <c r="BS15" s="598"/>
      <c r="BT15" s="166"/>
      <c r="BU15" s="166"/>
      <c r="BV15" s="167"/>
      <c r="BW15" s="167"/>
      <c r="BX15" s="167"/>
      <c r="BY15" s="168"/>
      <c r="BZ15" s="308"/>
      <c r="CA15" s="308"/>
      <c r="CB15" s="874"/>
      <c r="CC15" s="331"/>
      <c r="CD15" s="299"/>
      <c r="CE15" s="300"/>
      <c r="CF15" s="300"/>
    </row>
    <row r="16" spans="1:84" ht="14" customHeight="1" x14ac:dyDescent="0.2">
      <c r="A16" s="196"/>
      <c r="B16" s="193"/>
      <c r="C16" s="196"/>
      <c r="D16" s="197"/>
      <c r="E16" s="197"/>
      <c r="F16" s="193"/>
      <c r="G16" s="196"/>
      <c r="H16" s="198"/>
      <c r="I16" s="198"/>
      <c r="J16" s="198"/>
      <c r="K16" s="198"/>
      <c r="M16" s="318">
        <v>0.42708333333333331</v>
      </c>
      <c r="N16" s="1170"/>
      <c r="O16" s="1167"/>
      <c r="P16" s="1167"/>
      <c r="Q16" s="1161"/>
      <c r="R16" s="1161"/>
      <c r="S16" s="1164"/>
      <c r="T16" s="311"/>
      <c r="U16" s="167"/>
      <c r="V16" s="167"/>
      <c r="W16" s="167"/>
      <c r="X16" s="167"/>
      <c r="Y16" s="167"/>
      <c r="Z16" s="167"/>
      <c r="AA16" s="167"/>
      <c r="AB16" s="380"/>
      <c r="AC16" s="308"/>
      <c r="AD16" s="308"/>
      <c r="AE16" s="308"/>
      <c r="AF16" s="315"/>
      <c r="AG16" s="315"/>
      <c r="AH16" s="362"/>
      <c r="AI16" s="297">
        <v>0.4375</v>
      </c>
      <c r="AJ16" s="311"/>
      <c r="AK16" s="311"/>
      <c r="AL16" s="311"/>
      <c r="AM16" s="299"/>
      <c r="AN16" s="299"/>
      <c r="AO16" s="312"/>
      <c r="AP16" s="860"/>
      <c r="AQ16" s="1189"/>
      <c r="AR16" s="1189"/>
      <c r="AS16" s="1189"/>
      <c r="AT16" s="1190"/>
      <c r="AU16" s="311"/>
      <c r="AV16" s="311"/>
      <c r="AW16" s="311"/>
      <c r="AX16" s="854"/>
      <c r="AY16" s="312"/>
      <c r="AZ16" s="985"/>
      <c r="BA16" s="857"/>
      <c r="BB16" s="459"/>
      <c r="BC16" s="860"/>
      <c r="BD16" s="985"/>
      <c r="BE16" s="312"/>
      <c r="BF16" s="167"/>
      <c r="BG16" s="167"/>
      <c r="BH16" s="666"/>
      <c r="BI16" s="386"/>
      <c r="BJ16" s="598"/>
      <c r="BK16" s="166"/>
      <c r="BL16" s="166"/>
      <c r="BM16" s="166"/>
      <c r="BN16" s="308"/>
      <c r="BO16" s="308"/>
      <c r="BP16" s="874"/>
      <c r="BQ16" s="331"/>
      <c r="BR16" s="328"/>
      <c r="BS16" s="598"/>
      <c r="BT16" s="166"/>
      <c r="BU16" s="166"/>
      <c r="BV16" s="167"/>
      <c r="BW16" s="167"/>
      <c r="BX16" s="167"/>
      <c r="BY16" s="168"/>
      <c r="BZ16" s="308"/>
      <c r="CA16" s="308"/>
      <c r="CB16" s="874"/>
      <c r="CC16" s="331"/>
      <c r="CD16" s="299"/>
      <c r="CE16" s="300"/>
      <c r="CF16" s="300"/>
    </row>
    <row r="17" spans="1:84" ht="14" customHeight="1" x14ac:dyDescent="0.2">
      <c r="A17" s="196"/>
      <c r="B17" s="193"/>
      <c r="C17" s="196"/>
      <c r="D17" s="197"/>
      <c r="E17" s="197"/>
      <c r="F17" s="193"/>
      <c r="G17" s="196"/>
      <c r="H17" s="198"/>
      <c r="I17" s="198"/>
      <c r="J17" s="198"/>
      <c r="K17" s="198"/>
      <c r="M17" s="318">
        <v>0.4375</v>
      </c>
      <c r="N17" s="1171"/>
      <c r="O17" s="1168"/>
      <c r="P17" s="1168"/>
      <c r="Q17" s="1161"/>
      <c r="R17" s="1161"/>
      <c r="S17" s="1164"/>
      <c r="T17" s="311"/>
      <c r="U17" s="167"/>
      <c r="V17" s="167"/>
      <c r="W17" s="167"/>
      <c r="X17" s="167"/>
      <c r="Y17" s="167"/>
      <c r="Z17" s="167"/>
      <c r="AA17" s="167"/>
      <c r="AB17" s="380"/>
      <c r="AC17" s="308"/>
      <c r="AD17" s="308"/>
      <c r="AE17" s="308"/>
      <c r="AF17" s="315"/>
      <c r="AG17" s="315"/>
      <c r="AH17" s="362"/>
      <c r="AI17" s="297">
        <v>0.44791666666666669</v>
      </c>
      <c r="AJ17" s="1003" t="s">
        <v>904</v>
      </c>
      <c r="AK17" s="1006" t="s">
        <v>905</v>
      </c>
      <c r="AL17" s="308"/>
      <c r="AM17" s="299"/>
      <c r="AN17" s="299"/>
      <c r="AO17" s="312"/>
      <c r="AP17" s="860"/>
      <c r="AQ17" s="1189"/>
      <c r="AR17" s="1189"/>
      <c r="AS17" s="1189"/>
      <c r="AT17" s="1189"/>
      <c r="AU17" s="1003" t="s">
        <v>904</v>
      </c>
      <c r="AV17" s="1006" t="s">
        <v>905</v>
      </c>
      <c r="AW17" s="308"/>
      <c r="AX17" s="854"/>
      <c r="AY17" s="312"/>
      <c r="AZ17" s="986"/>
      <c r="BA17" s="857"/>
      <c r="BB17" s="459"/>
      <c r="BC17" s="860"/>
      <c r="BD17" s="986"/>
      <c r="BE17" s="312"/>
      <c r="BF17" s="167"/>
      <c r="BG17" s="167"/>
      <c r="BH17" s="666"/>
      <c r="BI17" s="386"/>
      <c r="BJ17" s="598"/>
      <c r="BK17" s="166"/>
      <c r="BL17" s="166"/>
      <c r="BM17" s="166"/>
      <c r="BN17" s="308"/>
      <c r="BO17" s="308"/>
      <c r="BP17" s="874"/>
      <c r="BQ17" s="331"/>
      <c r="BR17" s="328"/>
      <c r="BS17" s="598"/>
      <c r="BT17" s="166"/>
      <c r="BU17" s="166"/>
      <c r="BV17" s="167"/>
      <c r="BW17" s="167"/>
      <c r="BX17" s="167"/>
      <c r="BY17" s="168"/>
      <c r="BZ17" s="308"/>
      <c r="CA17" s="308"/>
      <c r="CB17" s="874"/>
      <c r="CC17" s="331"/>
      <c r="CD17" s="299"/>
      <c r="CE17" s="300"/>
      <c r="CF17" s="300"/>
    </row>
    <row r="18" spans="1:84" ht="14" customHeight="1" x14ac:dyDescent="0.2">
      <c r="A18" s="196"/>
      <c r="B18" s="193"/>
      <c r="C18" s="196"/>
      <c r="D18" s="197"/>
      <c r="E18" s="197"/>
      <c r="F18" s="193"/>
      <c r="G18" s="196"/>
      <c r="H18" s="198"/>
      <c r="I18" s="198"/>
      <c r="J18" s="198"/>
      <c r="K18" s="198"/>
      <c r="M18" s="318">
        <v>0.44791666666666669</v>
      </c>
      <c r="N18" s="431"/>
      <c r="O18" s="432"/>
      <c r="P18" s="432"/>
      <c r="Q18" s="1159"/>
      <c r="R18" s="1162"/>
      <c r="S18" s="1165"/>
      <c r="T18" s="311"/>
      <c r="U18" s="167"/>
      <c r="V18" s="167"/>
      <c r="W18" s="167"/>
      <c r="X18" s="167"/>
      <c r="Y18" s="167"/>
      <c r="Z18" s="167"/>
      <c r="AA18" s="167"/>
      <c r="AB18" s="380"/>
      <c r="AC18" s="308"/>
      <c r="AD18" s="308"/>
      <c r="AE18" s="312"/>
      <c r="AF18" s="312"/>
      <c r="AG18" s="312"/>
      <c r="AH18" s="342"/>
      <c r="AI18" s="297">
        <v>0.45833333333333331</v>
      </c>
      <c r="AJ18" s="1004"/>
      <c r="AK18" s="1007"/>
      <c r="AL18" s="308"/>
      <c r="AM18" s="299"/>
      <c r="AN18" s="1185" t="s">
        <v>712</v>
      </c>
      <c r="AO18" s="856"/>
      <c r="AP18" s="859"/>
      <c r="AQ18" s="1189"/>
      <c r="AR18" s="1189"/>
      <c r="AS18" s="1189"/>
      <c r="AT18" s="1189"/>
      <c r="AU18" s="1004"/>
      <c r="AV18" s="1007"/>
      <c r="AW18" s="308"/>
      <c r="AX18" s="1192" t="s">
        <v>712</v>
      </c>
      <c r="AY18" s="874"/>
      <c r="AZ18" s="851"/>
      <c r="BA18" s="857"/>
      <c r="BB18" s="459"/>
      <c r="BC18" s="860"/>
      <c r="BD18" s="851"/>
      <c r="BE18" s="308"/>
      <c r="BF18" s="167"/>
      <c r="BG18" s="167"/>
      <c r="BH18" s="666"/>
      <c r="BI18" s="386"/>
      <c r="BJ18" s="598"/>
      <c r="BK18" s="166"/>
      <c r="BL18" s="166"/>
      <c r="BM18" s="166"/>
      <c r="BN18" s="308"/>
      <c r="BO18" s="308"/>
      <c r="BP18" s="308"/>
      <c r="BQ18" s="334"/>
      <c r="BR18" s="328"/>
      <c r="BS18" s="598"/>
      <c r="BT18" s="166"/>
      <c r="BU18" s="166"/>
      <c r="BV18" s="167"/>
      <c r="BW18" s="167"/>
      <c r="BX18" s="167"/>
      <c r="BY18" s="168"/>
      <c r="BZ18" s="308"/>
      <c r="CA18" s="308"/>
      <c r="CB18" s="308"/>
      <c r="CC18" s="334"/>
      <c r="CD18" s="299"/>
      <c r="CE18" s="300"/>
      <c r="CF18" s="300"/>
    </row>
    <row r="19" spans="1:84" ht="14" customHeight="1" x14ac:dyDescent="0.2">
      <c r="A19" s="196"/>
      <c r="B19" s="193"/>
      <c r="C19" s="196"/>
      <c r="D19" s="197"/>
      <c r="E19" s="197"/>
      <c r="F19" s="193"/>
      <c r="G19" s="196"/>
      <c r="H19" s="199"/>
      <c r="I19" s="198"/>
      <c r="J19" s="198"/>
      <c r="K19" s="198"/>
      <c r="M19" s="318">
        <v>0.45833333333333331</v>
      </c>
      <c r="Q19" s="430"/>
      <c r="R19" s="430"/>
      <c r="S19" s="430"/>
      <c r="T19" s="310"/>
      <c r="U19" s="167"/>
      <c r="V19" s="167"/>
      <c r="W19" s="167"/>
      <c r="X19" s="167"/>
      <c r="Y19" s="167"/>
      <c r="Z19" s="167"/>
      <c r="AA19" s="167"/>
      <c r="AB19" s="380"/>
      <c r="AC19" s="308"/>
      <c r="AD19" s="308"/>
      <c r="AE19" s="312"/>
      <c r="AF19" s="312"/>
      <c r="AG19" s="312"/>
      <c r="AH19" s="342"/>
      <c r="AI19" s="297">
        <v>0.46875</v>
      </c>
      <c r="AJ19" s="1004"/>
      <c r="AK19" s="1007"/>
      <c r="AL19" s="308"/>
      <c r="AM19" s="299"/>
      <c r="AN19" s="1186"/>
      <c r="AO19" s="856"/>
      <c r="AP19" s="859"/>
      <c r="AQ19" s="1191"/>
      <c r="AR19" s="1191"/>
      <c r="AS19" s="1191"/>
      <c r="AT19" s="1191"/>
      <c r="AU19" s="1004"/>
      <c r="AV19" s="1007"/>
      <c r="AW19" s="308"/>
      <c r="AX19" s="1193"/>
      <c r="AY19" s="874"/>
      <c r="AZ19" s="851"/>
      <c r="BA19" s="857"/>
      <c r="BB19" s="459"/>
      <c r="BC19" s="860"/>
      <c r="BD19" s="851"/>
      <c r="BE19" s="308"/>
      <c r="BF19" s="167"/>
      <c r="BG19" s="167"/>
      <c r="BH19" s="666"/>
      <c r="BI19" s="386"/>
      <c r="BJ19" s="598"/>
      <c r="BK19" s="166"/>
      <c r="BL19" s="166"/>
      <c r="BM19" s="166"/>
      <c r="BN19" s="308"/>
      <c r="BO19" s="308"/>
      <c r="BP19" s="308"/>
      <c r="BQ19" s="334"/>
      <c r="BR19" s="328"/>
      <c r="BS19" s="598"/>
      <c r="BT19" s="166"/>
      <c r="BU19" s="166"/>
      <c r="BV19" s="167"/>
      <c r="BW19" s="167"/>
      <c r="BX19" s="167"/>
      <c r="BY19" s="168"/>
      <c r="BZ19" s="308"/>
      <c r="CA19" s="308"/>
      <c r="CB19" s="308"/>
      <c r="CC19" s="334"/>
      <c r="CD19" s="299"/>
      <c r="CE19" s="300"/>
      <c r="CF19" s="300"/>
    </row>
    <row r="20" spans="1:84" ht="14" customHeight="1" x14ac:dyDescent="0.2">
      <c r="A20" s="196"/>
      <c r="B20" s="193"/>
      <c r="C20" s="196"/>
      <c r="D20" s="197"/>
      <c r="E20" s="197"/>
      <c r="F20" s="193"/>
      <c r="G20" s="196"/>
      <c r="H20" s="198"/>
      <c r="I20" s="198"/>
      <c r="J20" s="198"/>
      <c r="K20" s="198"/>
      <c r="M20" s="318">
        <v>0.46875</v>
      </c>
      <c r="N20" s="211"/>
      <c r="O20" s="239"/>
      <c r="P20"/>
      <c r="Q20" s="240"/>
      <c r="R20" s="240"/>
      <c r="S20" s="606"/>
      <c r="T20" s="310"/>
      <c r="U20" s="167"/>
      <c r="V20" s="167"/>
      <c r="W20" s="167"/>
      <c r="X20" s="167"/>
      <c r="Y20" s="167"/>
      <c r="Z20" s="167"/>
      <c r="AA20" s="167"/>
      <c r="AB20" s="380"/>
      <c r="AC20" s="372"/>
      <c r="AD20" s="372"/>
      <c r="AE20" s="372"/>
      <c r="AF20" s="308"/>
      <c r="AG20" s="308"/>
      <c r="AH20" s="334"/>
      <c r="AI20" s="297">
        <v>0.47916666666666669</v>
      </c>
      <c r="AJ20" s="1004"/>
      <c r="AK20" s="1007"/>
      <c r="AL20" s="308"/>
      <c r="AM20" s="299"/>
      <c r="AN20" s="1186"/>
      <c r="AO20" s="856"/>
      <c r="AP20" s="859"/>
      <c r="AQ20" s="874"/>
      <c r="AR20" s="459"/>
      <c r="AS20" s="459"/>
      <c r="AT20" s="459"/>
      <c r="AU20" s="1004"/>
      <c r="AV20" s="1007"/>
      <c r="AW20" s="308"/>
      <c r="AX20" s="1193"/>
      <c r="AY20" s="874"/>
      <c r="AZ20" s="851"/>
      <c r="BA20" s="857"/>
      <c r="BB20" s="459"/>
      <c r="BC20" s="860"/>
      <c r="BD20" s="851"/>
      <c r="BE20" s="308"/>
      <c r="BF20" s="167"/>
      <c r="BG20" s="167"/>
      <c r="BH20" s="666"/>
      <c r="BI20" s="386"/>
      <c r="BJ20" s="598"/>
      <c r="BK20" s="166"/>
      <c r="BL20" s="166"/>
      <c r="BM20" s="166"/>
      <c r="BN20" s="312"/>
      <c r="BO20" s="312"/>
      <c r="BP20" s="308"/>
      <c r="BQ20" s="334"/>
      <c r="BR20" s="328"/>
      <c r="BS20" s="598"/>
      <c r="BT20" s="166"/>
      <c r="BU20" s="166"/>
      <c r="BV20" s="167"/>
      <c r="BW20" s="167"/>
      <c r="BX20" s="167"/>
      <c r="BY20" s="168"/>
      <c r="BZ20" s="312"/>
      <c r="CA20" s="312"/>
      <c r="CB20" s="308"/>
      <c r="CC20" s="334"/>
      <c r="CD20" s="299"/>
      <c r="CE20" s="300"/>
      <c r="CF20" s="300"/>
    </row>
    <row r="21" spans="1:84" ht="14" customHeight="1" x14ac:dyDescent="0.2">
      <c r="A21" s="196"/>
      <c r="B21" s="197"/>
      <c r="C21" s="196"/>
      <c r="D21" s="197"/>
      <c r="E21" s="197"/>
      <c r="F21" s="197"/>
      <c r="G21" s="196"/>
      <c r="H21" s="199"/>
      <c r="I21" s="198"/>
      <c r="J21" s="198"/>
      <c r="K21" s="198"/>
      <c r="M21" s="318">
        <v>0.47916666666666669</v>
      </c>
      <c r="N21" s="1158" t="s">
        <v>660</v>
      </c>
      <c r="O21" s="1160" t="s">
        <v>661</v>
      </c>
      <c r="P21" s="1163" t="s">
        <v>662</v>
      </c>
      <c r="Q21" s="240"/>
      <c r="R21" s="240"/>
      <c r="S21" s="606"/>
      <c r="T21" s="310"/>
      <c r="U21" s="167"/>
      <c r="V21" s="167"/>
      <c r="W21" s="167"/>
      <c r="X21" s="167"/>
      <c r="Y21" s="167"/>
      <c r="Z21" s="167"/>
      <c r="AA21" s="167"/>
      <c r="AB21" s="380"/>
      <c r="AC21" s="315"/>
      <c r="AD21" s="315"/>
      <c r="AE21" s="315"/>
      <c r="AF21" s="308"/>
      <c r="AG21" s="308"/>
      <c r="AH21" s="334"/>
      <c r="AI21" s="297">
        <v>0.48958333333333331</v>
      </c>
      <c r="AJ21" s="1004"/>
      <c r="AK21" s="1007"/>
      <c r="AL21" s="308"/>
      <c r="AM21" s="299"/>
      <c r="AN21" s="1186"/>
      <c r="AO21" s="856"/>
      <c r="AP21" s="859"/>
      <c r="AQ21" s="874"/>
      <c r="AR21" s="459"/>
      <c r="AS21" s="459"/>
      <c r="AT21" s="459"/>
      <c r="AU21" s="1004"/>
      <c r="AV21" s="1007"/>
      <c r="AW21" s="308"/>
      <c r="AX21" s="1193"/>
      <c r="AY21" s="874"/>
      <c r="AZ21" s="988" t="s">
        <v>906</v>
      </c>
      <c r="BA21" s="857"/>
      <c r="BB21" s="459"/>
      <c r="BC21" s="857"/>
      <c r="BD21" s="988" t="s">
        <v>906</v>
      </c>
      <c r="BE21" s="308"/>
      <c r="BF21" s="167"/>
      <c r="BG21" s="167"/>
      <c r="BH21" s="666"/>
      <c r="BI21" s="386"/>
      <c r="BJ21" s="598"/>
      <c r="BK21" s="166"/>
      <c r="BL21" s="166"/>
      <c r="BM21" s="166"/>
      <c r="BN21" s="312"/>
      <c r="BO21" s="312"/>
      <c r="BP21" s="308"/>
      <c r="BQ21" s="334"/>
      <c r="BR21" s="328"/>
      <c r="BS21" s="598"/>
      <c r="BT21" s="166"/>
      <c r="BU21" s="166"/>
      <c r="BV21" s="167"/>
      <c r="BW21" s="167"/>
      <c r="BX21" s="167"/>
      <c r="BY21" s="168"/>
      <c r="BZ21" s="312"/>
      <c r="CA21" s="312"/>
      <c r="CB21" s="308"/>
      <c r="CC21" s="334"/>
      <c r="CD21" s="299"/>
      <c r="CE21" s="300"/>
      <c r="CF21" s="300"/>
    </row>
    <row r="22" spans="1:84" ht="14" customHeight="1" x14ac:dyDescent="0.2">
      <c r="A22" s="196"/>
      <c r="B22" s="197"/>
      <c r="C22" s="196"/>
      <c r="D22" s="197"/>
      <c r="E22" s="197"/>
      <c r="F22" s="197"/>
      <c r="G22" s="196"/>
      <c r="H22" s="199"/>
      <c r="I22" s="198"/>
      <c r="J22" s="198"/>
      <c r="K22" s="198"/>
      <c r="M22" s="318">
        <v>0.48958333333333331</v>
      </c>
      <c r="N22" s="1152"/>
      <c r="O22" s="1161"/>
      <c r="P22" s="1161"/>
      <c r="Q22" s="1166" t="s">
        <v>854</v>
      </c>
      <c r="R22" s="1166" t="s">
        <v>907</v>
      </c>
      <c r="S22" s="1155" t="s">
        <v>856</v>
      </c>
      <c r="T22" s="308"/>
      <c r="U22" s="167"/>
      <c r="V22" s="167"/>
      <c r="W22" s="167"/>
      <c r="X22" s="167"/>
      <c r="Y22" s="167"/>
      <c r="Z22" s="167"/>
      <c r="AA22" s="167"/>
      <c r="AB22" s="380"/>
      <c r="AC22" s="315"/>
      <c r="AD22" s="315"/>
      <c r="AE22" s="315"/>
      <c r="AF22" s="308"/>
      <c r="AG22" s="308"/>
      <c r="AH22" s="334"/>
      <c r="AI22" s="297">
        <v>0.5</v>
      </c>
      <c r="AJ22" s="1004"/>
      <c r="AK22" s="1007"/>
      <c r="AL22" s="308"/>
      <c r="AM22" s="311"/>
      <c r="AN22" s="1186"/>
      <c r="AO22" s="856"/>
      <c r="AP22" s="859"/>
      <c r="AQ22" s="874"/>
      <c r="AR22" s="307"/>
      <c r="AS22" s="307"/>
      <c r="AT22" s="307"/>
      <c r="AU22" s="1004"/>
      <c r="AV22" s="1007"/>
      <c r="AW22" s="308"/>
      <c r="AX22" s="1193"/>
      <c r="AY22" s="874"/>
      <c r="AZ22" s="989"/>
      <c r="BA22" s="857"/>
      <c r="BB22" s="459"/>
      <c r="BC22" s="861"/>
      <c r="BD22" s="989"/>
      <c r="BE22" s="308"/>
      <c r="BF22" s="167"/>
      <c r="BG22" s="167"/>
      <c r="BH22" s="666"/>
      <c r="BI22" s="386"/>
      <c r="BJ22" s="598"/>
      <c r="BK22" s="166"/>
      <c r="BL22" s="166"/>
      <c r="BM22" s="166"/>
      <c r="BN22" s="874"/>
      <c r="BO22" s="874"/>
      <c r="BP22" s="874"/>
      <c r="BQ22" s="331"/>
      <c r="BR22" s="328"/>
      <c r="BS22" s="598"/>
      <c r="BT22" s="166"/>
      <c r="BU22" s="166"/>
      <c r="BV22" s="167"/>
      <c r="BW22" s="167"/>
      <c r="BX22" s="167"/>
      <c r="BY22" s="168"/>
      <c r="BZ22" s="874"/>
      <c r="CA22" s="874"/>
      <c r="CB22" s="874"/>
      <c r="CC22" s="331"/>
      <c r="CD22" s="299"/>
      <c r="CE22" s="300"/>
      <c r="CF22" s="300"/>
    </row>
    <row r="23" spans="1:84" ht="14" customHeight="1" x14ac:dyDescent="0.2">
      <c r="A23" s="196"/>
      <c r="B23" s="197"/>
      <c r="C23" s="196"/>
      <c r="D23" s="197"/>
      <c r="E23" s="197"/>
      <c r="F23" s="197"/>
      <c r="G23" s="196"/>
      <c r="H23" s="198"/>
      <c r="I23" s="198"/>
      <c r="J23" s="198"/>
      <c r="K23" s="198"/>
      <c r="M23" s="318">
        <v>0.5</v>
      </c>
      <c r="N23" s="1152"/>
      <c r="O23" s="1161"/>
      <c r="P23" s="1161"/>
      <c r="Q23" s="1167"/>
      <c r="R23" s="1167"/>
      <c r="S23" s="1156"/>
      <c r="T23" s="308"/>
      <c r="U23" s="308"/>
      <c r="V23" s="167"/>
      <c r="W23" s="167"/>
      <c r="X23" s="167"/>
      <c r="Y23" s="167"/>
      <c r="Z23" s="167"/>
      <c r="AA23" s="167"/>
      <c r="AB23" s="380"/>
      <c r="AC23" s="315"/>
      <c r="AD23" s="315"/>
      <c r="AE23" s="315"/>
      <c r="AF23" s="308"/>
      <c r="AG23" s="308"/>
      <c r="AH23" s="334"/>
      <c r="AI23" s="297">
        <v>0.51041666666666663</v>
      </c>
      <c r="AJ23" s="1004"/>
      <c r="AK23" s="1007"/>
      <c r="AL23" s="308"/>
      <c r="AM23" s="363"/>
      <c r="AN23" s="1186"/>
      <c r="AO23" s="856"/>
      <c r="AP23" s="859"/>
      <c r="AQ23" s="874"/>
      <c r="AR23" s="307"/>
      <c r="AS23" s="307"/>
      <c r="AT23" s="307"/>
      <c r="AU23" s="1004"/>
      <c r="AV23" s="1007"/>
      <c r="AW23" s="308"/>
      <c r="AX23" s="1193"/>
      <c r="AY23" s="874"/>
      <c r="AZ23" s="989"/>
      <c r="BA23" s="857"/>
      <c r="BB23" s="459"/>
      <c r="BC23" s="863"/>
      <c r="BD23" s="989"/>
      <c r="BE23" s="308"/>
      <c r="BF23" s="167"/>
      <c r="BG23" s="167"/>
      <c r="BH23" s="666"/>
      <c r="BI23" s="386"/>
      <c r="BJ23" s="599"/>
      <c r="BK23" s="166"/>
      <c r="BL23" s="166"/>
      <c r="BM23" s="166"/>
      <c r="BN23" s="874"/>
      <c r="BO23" s="874"/>
      <c r="BP23" s="652"/>
      <c r="BQ23" s="653"/>
      <c r="BR23" s="328"/>
      <c r="BS23" s="599"/>
      <c r="BT23" s="166"/>
      <c r="BU23" s="166"/>
      <c r="BV23" s="167"/>
      <c r="BW23" s="167"/>
      <c r="BX23" s="167"/>
      <c r="BY23" s="168"/>
      <c r="BZ23" s="874"/>
      <c r="CA23" s="874"/>
      <c r="CB23" s="657"/>
      <c r="CC23" s="658"/>
      <c r="CD23" s="299"/>
      <c r="CE23" s="300"/>
      <c r="CF23" s="300"/>
    </row>
    <row r="24" spans="1:84" ht="14" customHeight="1" x14ac:dyDescent="0.2">
      <c r="A24" s="196"/>
      <c r="B24" s="197"/>
      <c r="C24" s="196"/>
      <c r="D24" s="197"/>
      <c r="E24" s="197"/>
      <c r="F24" s="197"/>
      <c r="G24" s="196"/>
      <c r="H24" s="199"/>
      <c r="I24" s="198"/>
      <c r="J24" s="198"/>
      <c r="K24" s="198"/>
      <c r="M24" s="318">
        <v>0.51041666666666663</v>
      </c>
      <c r="N24" s="1152"/>
      <c r="O24" s="1161"/>
      <c r="P24" s="1161"/>
      <c r="Q24" s="1167"/>
      <c r="R24" s="1167"/>
      <c r="S24" s="1156"/>
      <c r="T24" s="308"/>
      <c r="U24" s="308"/>
      <c r="V24" s="167"/>
      <c r="W24" s="167"/>
      <c r="X24" s="167"/>
      <c r="Y24" s="167"/>
      <c r="Z24" s="167"/>
      <c r="AA24" s="167"/>
      <c r="AB24" s="380"/>
      <c r="AC24" s="315"/>
      <c r="AD24" s="315"/>
      <c r="AE24" s="315"/>
      <c r="AF24" s="308"/>
      <c r="AG24" s="308"/>
      <c r="AH24" s="334"/>
      <c r="AI24" s="297">
        <v>0.52083333333333337</v>
      </c>
      <c r="AJ24" s="1004"/>
      <c r="AK24" s="1007"/>
      <c r="AL24" s="308"/>
      <c r="AM24" s="363"/>
      <c r="AN24" s="1186"/>
      <c r="AO24" s="856"/>
      <c r="AP24" s="859"/>
      <c r="AQ24" s="874"/>
      <c r="AR24" s="307"/>
      <c r="AS24" s="307"/>
      <c r="AT24" s="307"/>
      <c r="AU24" s="1004"/>
      <c r="AV24" s="1007"/>
      <c r="AW24" s="308"/>
      <c r="AX24" s="1193"/>
      <c r="AY24" s="874"/>
      <c r="AZ24" s="989"/>
      <c r="BA24" s="857"/>
      <c r="BB24" s="459"/>
      <c r="BC24" s="863"/>
      <c r="BD24" s="989"/>
      <c r="BE24" s="308"/>
      <c r="BF24" s="167"/>
      <c r="BG24" s="167"/>
      <c r="BH24" s="666"/>
      <c r="BI24" s="386"/>
      <c r="BJ24" s="599"/>
      <c r="BK24" s="166"/>
      <c r="BL24" s="166"/>
      <c r="BM24" s="166"/>
      <c r="BN24" s="874"/>
      <c r="BO24" s="874"/>
      <c r="BP24" s="308"/>
      <c r="BQ24" s="334"/>
      <c r="BR24" s="328"/>
      <c r="BS24" s="599"/>
      <c r="BT24" s="166"/>
      <c r="BU24" s="166"/>
      <c r="BV24" s="167"/>
      <c r="BW24" s="167"/>
      <c r="BX24" s="167"/>
      <c r="BY24" s="168"/>
      <c r="BZ24" s="874"/>
      <c r="CA24" s="874"/>
      <c r="CB24" s="308"/>
      <c r="CC24" s="334"/>
      <c r="CD24" s="299"/>
      <c r="CE24" s="300"/>
      <c r="CF24" s="300"/>
    </row>
    <row r="25" spans="1:84" ht="14" customHeight="1" x14ac:dyDescent="0.2">
      <c r="A25" s="196"/>
      <c r="B25" s="197"/>
      <c r="C25" s="196"/>
      <c r="D25" s="197"/>
      <c r="E25" s="197"/>
      <c r="F25" s="197"/>
      <c r="G25" s="196"/>
      <c r="H25" s="198"/>
      <c r="I25" s="198"/>
      <c r="J25" s="198"/>
      <c r="K25" s="198"/>
      <c r="M25" s="318">
        <v>0.52083333333333337</v>
      </c>
      <c r="N25" s="1152"/>
      <c r="O25" s="1161"/>
      <c r="P25" s="1161"/>
      <c r="Q25" s="1167"/>
      <c r="R25" s="1167"/>
      <c r="S25" s="1156"/>
      <c r="T25" s="308"/>
      <c r="U25" s="308"/>
      <c r="V25" s="167"/>
      <c r="W25" s="167"/>
      <c r="X25" s="167"/>
      <c r="Y25" s="167"/>
      <c r="Z25" s="167"/>
      <c r="AA25" s="167"/>
      <c r="AB25" s="380"/>
      <c r="AC25" s="315"/>
      <c r="AD25" s="315"/>
      <c r="AE25" s="315"/>
      <c r="AF25" s="308"/>
      <c r="AG25" s="308"/>
      <c r="AH25" s="334"/>
      <c r="AI25" s="297">
        <v>0.53125</v>
      </c>
      <c r="AJ25" s="1004"/>
      <c r="AK25" s="1007"/>
      <c r="AL25" s="308"/>
      <c r="AM25" s="363"/>
      <c r="AN25" s="1187"/>
      <c r="AO25" s="856"/>
      <c r="AP25" s="859"/>
      <c r="AQ25" s="874"/>
      <c r="AR25" s="307"/>
      <c r="AS25" s="307"/>
      <c r="AT25" s="307"/>
      <c r="AU25" s="1004"/>
      <c r="AV25" s="1007"/>
      <c r="AW25" s="308"/>
      <c r="AX25" s="1194"/>
      <c r="AY25" s="874"/>
      <c r="AZ25" s="989"/>
      <c r="BA25" s="857"/>
      <c r="BB25" s="459"/>
      <c r="BC25" s="863"/>
      <c r="BD25" s="989"/>
      <c r="BE25" s="308"/>
      <c r="BF25" s="167"/>
      <c r="BG25" s="167"/>
      <c r="BH25" s="666"/>
      <c r="BI25" s="386"/>
      <c r="BJ25" s="598"/>
      <c r="BK25" s="166"/>
      <c r="BL25" s="166"/>
      <c r="BM25" s="166"/>
      <c r="BN25" s="874"/>
      <c r="BO25" s="874"/>
      <c r="BP25" s="308"/>
      <c r="BQ25" s="334"/>
      <c r="BR25" s="328"/>
      <c r="BS25" s="598"/>
      <c r="BT25" s="166"/>
      <c r="BU25" s="166"/>
      <c r="BV25" s="167"/>
      <c r="BW25" s="167"/>
      <c r="BX25" s="167"/>
      <c r="BY25" s="168"/>
      <c r="BZ25" s="874"/>
      <c r="CA25" s="874"/>
      <c r="CB25" s="308"/>
      <c r="CC25" s="334"/>
      <c r="CD25" s="299"/>
      <c r="CE25" s="300"/>
      <c r="CF25" s="300"/>
    </row>
    <row r="26" spans="1:84" ht="14" customHeight="1" x14ac:dyDescent="0.2">
      <c r="A26" s="196"/>
      <c r="B26" s="197"/>
      <c r="C26" s="196"/>
      <c r="D26" s="197"/>
      <c r="E26" s="197"/>
      <c r="F26" s="197"/>
      <c r="G26" s="196"/>
      <c r="H26" s="198"/>
      <c r="I26" s="198"/>
      <c r="J26" s="198"/>
      <c r="K26" s="198"/>
      <c r="M26" s="318">
        <v>0.53125</v>
      </c>
      <c r="N26" s="1152"/>
      <c r="O26" s="1161"/>
      <c r="P26" s="1161"/>
      <c r="Q26" s="1167"/>
      <c r="R26" s="1167"/>
      <c r="S26" s="1156"/>
      <c r="T26" s="308"/>
      <c r="U26" s="308"/>
      <c r="V26" s="167"/>
      <c r="W26" s="167"/>
      <c r="X26" s="167"/>
      <c r="Y26" s="167"/>
      <c r="Z26" s="167"/>
      <c r="AA26" s="167"/>
      <c r="AB26" s="381"/>
      <c r="AC26" s="315"/>
      <c r="AD26" s="315"/>
      <c r="AE26" s="315"/>
      <c r="AF26" s="308"/>
      <c r="AG26" s="308"/>
      <c r="AH26" s="334"/>
      <c r="AI26" s="297">
        <v>0.54166666666666663</v>
      </c>
      <c r="AJ26" s="1005"/>
      <c r="AK26" s="1008"/>
      <c r="AL26" s="308"/>
      <c r="AM26" s="299"/>
      <c r="AN26" s="311"/>
      <c r="AO26" s="308"/>
      <c r="AP26" s="861"/>
      <c r="AQ26" s="874"/>
      <c r="AR26" s="307"/>
      <c r="AS26" s="307"/>
      <c r="AT26" s="307"/>
      <c r="AU26" s="1005"/>
      <c r="AV26" s="1008"/>
      <c r="AW26" s="308"/>
      <c r="AX26" s="311"/>
      <c r="AY26" s="308"/>
      <c r="AZ26" s="989"/>
      <c r="BA26" s="857"/>
      <c r="BB26" s="459"/>
      <c r="BC26" s="860"/>
      <c r="BD26" s="989"/>
      <c r="BE26" s="308"/>
      <c r="BF26" s="167"/>
      <c r="BG26" s="167"/>
      <c r="BH26" s="666"/>
      <c r="BI26" s="378"/>
      <c r="BJ26" s="598"/>
      <c r="BK26" s="166"/>
      <c r="BL26" s="166"/>
      <c r="BM26" s="166"/>
      <c r="BN26" s="874"/>
      <c r="BO26" s="874"/>
      <c r="BP26" s="308"/>
      <c r="BQ26" s="334"/>
      <c r="BR26" s="328"/>
      <c r="BS26" s="598"/>
      <c r="BT26" s="166"/>
      <c r="BU26" s="166"/>
      <c r="BV26" s="167"/>
      <c r="BW26" s="167"/>
      <c r="BX26" s="167"/>
      <c r="BY26" s="168"/>
      <c r="BZ26" s="874"/>
      <c r="CA26" s="874"/>
      <c r="CB26" s="308"/>
      <c r="CC26" s="334"/>
      <c r="CD26" s="299"/>
      <c r="CE26" s="300"/>
      <c r="CF26" s="300"/>
    </row>
    <row r="27" spans="1:84" ht="14" customHeight="1" x14ac:dyDescent="0.2">
      <c r="A27" s="196"/>
      <c r="B27" s="197"/>
      <c r="C27" s="196"/>
      <c r="D27" s="197"/>
      <c r="E27" s="197"/>
      <c r="F27" s="197"/>
      <c r="G27" s="196"/>
      <c r="H27" s="198"/>
      <c r="I27" s="198"/>
      <c r="J27" s="198"/>
      <c r="K27" s="198"/>
      <c r="M27" s="318">
        <v>0.54166666666666663</v>
      </c>
      <c r="N27" s="1152"/>
      <c r="O27" s="1161"/>
      <c r="P27" s="1161"/>
      <c r="Q27" s="1167"/>
      <c r="R27" s="1167"/>
      <c r="S27" s="1156"/>
      <c r="T27" s="312"/>
      <c r="U27" s="312"/>
      <c r="V27" s="167"/>
      <c r="W27" s="167"/>
      <c r="X27" s="167"/>
      <c r="Y27" s="167"/>
      <c r="Z27" s="167"/>
      <c r="AA27" s="167"/>
      <c r="AB27" s="341"/>
      <c r="AC27" s="315"/>
      <c r="AD27" s="315"/>
      <c r="AE27" s="315"/>
      <c r="AF27" s="308"/>
      <c r="AG27" s="308"/>
      <c r="AH27" s="334"/>
      <c r="AI27" s="297">
        <v>0.55208333333333337</v>
      </c>
      <c r="AJ27" s="312"/>
      <c r="AK27" s="312"/>
      <c r="AL27" s="308"/>
      <c r="AM27" s="312"/>
      <c r="AN27" s="308"/>
      <c r="AO27" s="308"/>
      <c r="AP27" s="862"/>
      <c r="AQ27" s="874"/>
      <c r="AR27" s="307"/>
      <c r="AS27" s="307"/>
      <c r="AT27" s="604"/>
      <c r="AU27" s="552"/>
      <c r="AV27" s="552"/>
      <c r="AW27" s="552"/>
      <c r="AX27" s="552"/>
      <c r="AY27" s="552"/>
      <c r="AZ27" s="989"/>
      <c r="BA27" s="857"/>
      <c r="BB27" s="459"/>
      <c r="BC27" s="860"/>
      <c r="BD27" s="989"/>
      <c r="BE27" s="630"/>
      <c r="BF27" s="167"/>
      <c r="BG27" s="167"/>
      <c r="BH27" s="666"/>
      <c r="BI27" s="700"/>
      <c r="BJ27" s="598"/>
      <c r="BK27" s="166"/>
      <c r="BL27" s="166"/>
      <c r="BM27" s="166"/>
      <c r="BN27" s="312"/>
      <c r="BO27" s="312"/>
      <c r="BP27" s="308"/>
      <c r="BQ27" s="334"/>
      <c r="BR27" s="328"/>
      <c r="BS27" s="598"/>
      <c r="BT27" s="166"/>
      <c r="BU27" s="166"/>
      <c r="BV27" s="167"/>
      <c r="BW27" s="167"/>
      <c r="BX27" s="167"/>
      <c r="BY27" s="168"/>
      <c r="BZ27" s="312"/>
      <c r="CA27" s="312"/>
      <c r="CB27" s="308"/>
      <c r="CC27" s="334"/>
      <c r="CD27" s="299"/>
      <c r="CE27" s="300"/>
      <c r="CF27" s="300"/>
    </row>
    <row r="28" spans="1:84" ht="14" customHeight="1" x14ac:dyDescent="0.2">
      <c r="A28" s="196"/>
      <c r="B28" s="197"/>
      <c r="C28" s="196"/>
      <c r="D28" s="197"/>
      <c r="E28" s="197"/>
      <c r="F28" s="197"/>
      <c r="G28" s="196"/>
      <c r="H28" s="198"/>
      <c r="I28" s="198"/>
      <c r="J28" s="198"/>
      <c r="K28" s="198"/>
      <c r="M28" s="318">
        <v>0.55208333333333337</v>
      </c>
      <c r="N28" s="1152"/>
      <c r="O28" s="1161"/>
      <c r="P28" s="1161"/>
      <c r="Q28" s="1167"/>
      <c r="R28" s="1167"/>
      <c r="S28" s="1156"/>
      <c r="T28" s="312"/>
      <c r="U28" s="312"/>
      <c r="V28" s="167"/>
      <c r="W28" s="167"/>
      <c r="X28" s="167"/>
      <c r="Y28" s="167"/>
      <c r="Z28" s="167"/>
      <c r="AA28" s="167"/>
      <c r="AB28" s="381"/>
      <c r="AC28" s="315"/>
      <c r="AD28" s="315"/>
      <c r="AE28" s="315"/>
      <c r="AF28" s="308"/>
      <c r="AG28" s="308"/>
      <c r="AH28" s="334"/>
      <c r="AI28" s="297">
        <v>0.5625</v>
      </c>
      <c r="AJ28" s="312"/>
      <c r="AK28" s="312"/>
      <c r="AL28" s="308"/>
      <c r="AM28" s="312"/>
      <c r="AN28" s="308"/>
      <c r="AO28" s="308"/>
      <c r="AP28" s="862"/>
      <c r="AQ28" s="874"/>
      <c r="AR28" s="307"/>
      <c r="AS28" s="307"/>
      <c r="AT28" s="604"/>
      <c r="AU28" s="552"/>
      <c r="AV28" s="552"/>
      <c r="AW28" s="552"/>
      <c r="AX28" s="552"/>
      <c r="AY28" s="552"/>
      <c r="AZ28" s="990"/>
      <c r="BA28" s="857"/>
      <c r="BB28" s="459"/>
      <c r="BC28" s="860"/>
      <c r="BD28" s="990"/>
      <c r="BE28" s="630"/>
      <c r="BF28" s="167"/>
      <c r="BG28" s="167"/>
      <c r="BH28" s="666"/>
      <c r="BI28" s="378"/>
      <c r="BJ28" s="598"/>
      <c r="BK28" s="166"/>
      <c r="BL28" s="166"/>
      <c r="BM28" s="166"/>
      <c r="BN28" s="312"/>
      <c r="BO28" s="312"/>
      <c r="BP28" s="308"/>
      <c r="BQ28" s="334"/>
      <c r="BR28" s="328"/>
      <c r="BS28" s="598"/>
      <c r="BT28" s="166"/>
      <c r="BU28" s="166"/>
      <c r="BV28" s="167"/>
      <c r="BW28" s="167"/>
      <c r="BX28" s="167"/>
      <c r="BY28" s="168"/>
      <c r="BZ28" s="312"/>
      <c r="CA28" s="312"/>
      <c r="CB28" s="308"/>
      <c r="CC28" s="334"/>
      <c r="CD28" s="299"/>
      <c r="CE28" s="300"/>
      <c r="CF28" s="300"/>
    </row>
    <row r="29" spans="1:84" ht="14" customHeight="1" x14ac:dyDescent="0.2">
      <c r="A29" s="196"/>
      <c r="B29" s="197"/>
      <c r="C29" s="196"/>
      <c r="D29" s="197"/>
      <c r="E29" s="197"/>
      <c r="F29" s="197"/>
      <c r="G29" s="196"/>
      <c r="H29" s="198"/>
      <c r="I29" s="198"/>
      <c r="J29" s="198"/>
      <c r="K29" s="198"/>
      <c r="M29" s="318">
        <v>0.5625</v>
      </c>
      <c r="N29" s="1152"/>
      <c r="O29" s="1161"/>
      <c r="P29" s="1161"/>
      <c r="Q29" s="1168"/>
      <c r="R29" s="1168"/>
      <c r="S29" s="1157"/>
      <c r="T29" s="167"/>
      <c r="U29" s="167"/>
      <c r="V29" s="167"/>
      <c r="W29" s="167"/>
      <c r="X29" s="167"/>
      <c r="Y29" s="167"/>
      <c r="Z29" s="167"/>
      <c r="AA29" s="167"/>
      <c r="AB29" s="381"/>
      <c r="AC29" s="312"/>
      <c r="AD29" s="312"/>
      <c r="AE29" s="312"/>
      <c r="AF29" s="308"/>
      <c r="AG29" s="308"/>
      <c r="AH29" s="334"/>
      <c r="AI29" s="297">
        <v>0.57291666666666663</v>
      </c>
      <c r="AJ29" s="312"/>
      <c r="AK29" s="312"/>
      <c r="AL29" s="308"/>
      <c r="AM29" s="312"/>
      <c r="AN29" s="308"/>
      <c r="AO29" s="308"/>
      <c r="AP29" s="862"/>
      <c r="AQ29" s="874"/>
      <c r="AR29" s="307"/>
      <c r="AS29" s="307"/>
      <c r="AT29" s="604"/>
      <c r="AU29" s="552"/>
      <c r="AV29" s="552"/>
      <c r="AW29" s="552"/>
      <c r="AX29" s="552"/>
      <c r="AY29" s="552"/>
      <c r="AZ29" s="853"/>
      <c r="BA29" s="857"/>
      <c r="BB29" s="459"/>
      <c r="BC29" s="860"/>
      <c r="BD29" s="853"/>
      <c r="BE29" s="630"/>
      <c r="BF29" s="167"/>
      <c r="BG29" s="167"/>
      <c r="BH29" s="666"/>
      <c r="BI29" s="378"/>
      <c r="BJ29" s="598"/>
      <c r="BK29" s="166"/>
      <c r="BL29" s="166"/>
      <c r="BM29" s="166"/>
      <c r="BN29" s="874"/>
      <c r="BO29" s="874"/>
      <c r="BP29" s="308"/>
      <c r="BQ29" s="334"/>
      <c r="BR29" s="328"/>
      <c r="BS29" s="598"/>
      <c r="BT29" s="166"/>
      <c r="BU29" s="166"/>
      <c r="BV29" s="167"/>
      <c r="BW29" s="167"/>
      <c r="BX29" s="167"/>
      <c r="BY29" s="168"/>
      <c r="BZ29" s="874"/>
      <c r="CA29" s="874"/>
      <c r="CB29" s="308"/>
      <c r="CC29" s="334"/>
      <c r="CD29" s="299"/>
      <c r="CE29" s="300"/>
      <c r="CF29" s="300"/>
    </row>
    <row r="30" spans="1:84" ht="14" customHeight="1" x14ac:dyDescent="0.2">
      <c r="A30" s="196"/>
      <c r="B30" s="197"/>
      <c r="C30" s="196"/>
      <c r="D30" s="197"/>
      <c r="E30" s="197"/>
      <c r="F30" s="197"/>
      <c r="G30" s="196"/>
      <c r="H30" s="198"/>
      <c r="I30" s="198"/>
      <c r="J30" s="198"/>
      <c r="K30" s="198"/>
      <c r="M30" s="318">
        <v>0.57291666666666663</v>
      </c>
      <c r="N30" s="1152"/>
      <c r="O30" s="1161"/>
      <c r="P30" s="1164"/>
      <c r="T30" s="169"/>
      <c r="U30" s="167"/>
      <c r="V30" s="167"/>
      <c r="W30" s="167"/>
      <c r="X30" s="167"/>
      <c r="Y30" s="167"/>
      <c r="Z30" s="167"/>
      <c r="AA30" s="167"/>
      <c r="AB30" s="381"/>
      <c r="AC30" s="312"/>
      <c r="AD30" s="312"/>
      <c r="AE30" s="312"/>
      <c r="AF30" s="308"/>
      <c r="AG30" s="308"/>
      <c r="AH30" s="334"/>
      <c r="AI30" s="297">
        <v>0.58333333333333337</v>
      </c>
      <c r="AJ30" s="312"/>
      <c r="AK30" s="845"/>
      <c r="AL30" s="308"/>
      <c r="AM30" s="312"/>
      <c r="AN30" s="308"/>
      <c r="AO30" s="308"/>
      <c r="AP30" s="862"/>
      <c r="AQ30" s="874"/>
      <c r="AR30" s="312"/>
      <c r="AS30" s="312"/>
      <c r="AT30" s="342"/>
      <c r="AU30" s="302"/>
      <c r="AV30" s="302"/>
      <c r="AW30" s="552"/>
      <c r="AX30" s="552"/>
      <c r="AY30" s="552"/>
      <c r="AZ30" s="853"/>
      <c r="BA30" s="857"/>
      <c r="BB30" s="312"/>
      <c r="BC30" s="860"/>
      <c r="BD30" s="853"/>
      <c r="BE30" s="630"/>
      <c r="BF30" s="167"/>
      <c r="BG30" s="167"/>
      <c r="BH30" s="666"/>
      <c r="BI30" s="378"/>
      <c r="BJ30" s="598"/>
      <c r="BK30" s="166"/>
      <c r="BL30" s="166"/>
      <c r="BM30" s="166"/>
      <c r="BN30" s="874"/>
      <c r="BO30" s="874"/>
      <c r="BP30" s="308"/>
      <c r="BQ30" s="334"/>
      <c r="BR30" s="328"/>
      <c r="BS30" s="598"/>
      <c r="BT30" s="166"/>
      <c r="BU30" s="166"/>
      <c r="BV30" s="167"/>
      <c r="BW30" s="167"/>
      <c r="BX30" s="167"/>
      <c r="BY30" s="168"/>
      <c r="BZ30" s="874"/>
      <c r="CA30" s="874"/>
      <c r="CB30" s="308"/>
      <c r="CC30" s="334"/>
      <c r="CD30" s="299"/>
      <c r="CE30" s="300"/>
      <c r="CF30" s="300"/>
    </row>
    <row r="31" spans="1:84" ht="14" customHeight="1" x14ac:dyDescent="0.2">
      <c r="A31" s="196"/>
      <c r="B31" s="197"/>
      <c r="C31" s="196"/>
      <c r="D31" s="197"/>
      <c r="E31" s="197"/>
      <c r="F31" s="197"/>
      <c r="G31" s="196"/>
      <c r="H31" s="199"/>
      <c r="I31" s="198"/>
      <c r="J31" s="198"/>
      <c r="K31" s="198"/>
      <c r="M31" s="318">
        <v>0.58333333333333337</v>
      </c>
      <c r="N31" s="1152"/>
      <c r="O31" s="1161"/>
      <c r="P31" s="1164"/>
      <c r="Q31" s="240"/>
      <c r="R31" s="240"/>
      <c r="S31"/>
      <c r="T31" s="169"/>
      <c r="U31" s="167"/>
      <c r="V31" s="167"/>
      <c r="W31" s="167"/>
      <c r="X31" s="167"/>
      <c r="Y31" s="167"/>
      <c r="Z31" s="167"/>
      <c r="AA31" s="167"/>
      <c r="AB31" s="381"/>
      <c r="AC31" s="312"/>
      <c r="AD31" s="312"/>
      <c r="AE31" s="312"/>
      <c r="AF31" s="308"/>
      <c r="AG31" s="308"/>
      <c r="AH31" s="334"/>
      <c r="AI31" s="297">
        <v>0.59375</v>
      </c>
      <c r="AJ31" s="312"/>
      <c r="AK31" s="312"/>
      <c r="AL31" s="308"/>
      <c r="AM31" s="312"/>
      <c r="AN31" s="308"/>
      <c r="AO31" s="308"/>
      <c r="AP31" s="860"/>
      <c r="AQ31" s="874"/>
      <c r="AR31" s="312"/>
      <c r="AS31" s="312"/>
      <c r="AT31" s="342"/>
      <c r="AU31" s="169"/>
      <c r="AV31" s="167"/>
      <c r="AW31" s="167"/>
      <c r="AX31" s="167"/>
      <c r="AY31" s="167"/>
      <c r="AZ31" s="853"/>
      <c r="BA31" s="857"/>
      <c r="BB31" s="312"/>
      <c r="BC31" s="860"/>
      <c r="BD31" s="853"/>
      <c r="BE31" s="312"/>
      <c r="BF31" s="167"/>
      <c r="BG31" s="167"/>
      <c r="BH31" s="666"/>
      <c r="BI31" s="378"/>
      <c r="BJ31" s="598"/>
      <c r="BK31" s="166"/>
      <c r="BL31" s="166"/>
      <c r="BM31" s="166"/>
      <c r="BN31" s="874"/>
      <c r="BO31" s="874"/>
      <c r="BP31" s="308"/>
      <c r="BQ31" s="334"/>
      <c r="BR31" s="328"/>
      <c r="BS31" s="598"/>
      <c r="BT31" s="166"/>
      <c r="BU31" s="166"/>
      <c r="BV31" s="167"/>
      <c r="BW31" s="167"/>
      <c r="BX31" s="167"/>
      <c r="BY31" s="168"/>
      <c r="BZ31" s="874"/>
      <c r="CA31" s="874"/>
      <c r="CB31" s="308"/>
      <c r="CC31" s="334"/>
      <c r="CD31" s="299"/>
      <c r="CE31" s="300"/>
      <c r="CF31" s="300"/>
    </row>
    <row r="32" spans="1:84" ht="14" customHeight="1" x14ac:dyDescent="0.2">
      <c r="A32" s="196"/>
      <c r="B32" s="197"/>
      <c r="C32" s="196"/>
      <c r="D32" s="197"/>
      <c r="E32" s="197"/>
      <c r="F32" s="197"/>
      <c r="G32" s="196"/>
      <c r="H32" s="198"/>
      <c r="I32" s="198"/>
      <c r="J32" s="198"/>
      <c r="K32" s="198"/>
      <c r="M32" s="318">
        <v>0.59375</v>
      </c>
      <c r="N32" s="1159"/>
      <c r="O32" s="1162"/>
      <c r="P32" s="1165"/>
      <c r="S32"/>
      <c r="T32" s="169"/>
      <c r="U32" s="167"/>
      <c r="V32" s="167"/>
      <c r="W32" s="167"/>
      <c r="X32" s="167"/>
      <c r="Y32" s="167"/>
      <c r="Z32" s="167"/>
      <c r="AA32" s="167"/>
      <c r="AB32" s="381"/>
      <c r="AC32" s="376"/>
      <c r="AD32" s="376"/>
      <c r="AE32" s="376"/>
      <c r="AF32" s="376"/>
      <c r="AG32" s="376"/>
      <c r="AH32" s="381"/>
      <c r="AI32" s="297">
        <v>0.60416666666666663</v>
      </c>
      <c r="AJ32" s="312"/>
      <c r="AK32" s="312"/>
      <c r="AL32" s="308"/>
      <c r="AM32" s="312"/>
      <c r="AN32" s="308"/>
      <c r="AO32" s="308"/>
      <c r="AP32" s="863"/>
      <c r="AQ32" s="376"/>
      <c r="AR32" s="307"/>
      <c r="AS32" s="307"/>
      <c r="AT32" s="604"/>
      <c r="AU32" s="169"/>
      <c r="AV32" s="167"/>
      <c r="AW32" s="167"/>
      <c r="AX32" s="167"/>
      <c r="AY32" s="167"/>
      <c r="AZ32" s="857"/>
      <c r="BA32" s="857"/>
      <c r="BB32" s="459"/>
      <c r="BC32" s="860"/>
      <c r="BD32" s="857"/>
      <c r="BE32" s="631"/>
      <c r="BF32" s="167"/>
      <c r="BG32" s="167"/>
      <c r="BH32" s="666"/>
      <c r="BI32" s="378"/>
      <c r="BJ32" s="598"/>
      <c r="BK32" s="166"/>
      <c r="BL32" s="166"/>
      <c r="BM32" s="166"/>
      <c r="BN32" s="874"/>
      <c r="BO32" s="874"/>
      <c r="BP32" s="308"/>
      <c r="BQ32" s="334"/>
      <c r="BR32" s="328"/>
      <c r="BS32" s="598"/>
      <c r="BT32" s="166"/>
      <c r="BU32" s="166"/>
      <c r="BV32" s="167"/>
      <c r="BW32" s="167"/>
      <c r="BX32" s="167"/>
      <c r="BY32" s="168"/>
      <c r="BZ32" s="874"/>
      <c r="CA32" s="874"/>
      <c r="CB32" s="308"/>
      <c r="CC32" s="334"/>
      <c r="CD32" s="299"/>
      <c r="CE32" s="300"/>
      <c r="CF32" s="300"/>
    </row>
    <row r="33" spans="1:84" ht="13" customHeight="1" x14ac:dyDescent="0.2">
      <c r="G33" s="194"/>
      <c r="M33" s="318">
        <v>0.60416666666666663</v>
      </c>
      <c r="N33" s="211"/>
      <c r="O33" s="239"/>
      <c r="P33"/>
      <c r="Q33"/>
      <c r="R33"/>
      <c r="S33" s="52"/>
      <c r="T33" s="169"/>
      <c r="U33" s="167"/>
      <c r="V33" s="167"/>
      <c r="W33" s="167"/>
      <c r="X33" s="167"/>
      <c r="Y33" s="167"/>
      <c r="Z33" s="167"/>
      <c r="AA33" s="167"/>
      <c r="AB33" s="381"/>
      <c r="AC33" s="376"/>
      <c r="AD33" s="376"/>
      <c r="AE33" s="376"/>
      <c r="AF33" s="376"/>
      <c r="AG33" s="376"/>
      <c r="AH33" s="381"/>
      <c r="AI33" s="297">
        <v>0.61458333333333337</v>
      </c>
      <c r="AJ33" s="326"/>
      <c r="AK33" s="312"/>
      <c r="AL33" s="312"/>
      <c r="AM33" s="312"/>
      <c r="AN33" s="308"/>
      <c r="AO33" s="308"/>
      <c r="AP33" s="863"/>
      <c r="AQ33" s="376"/>
      <c r="AR33" s="307"/>
      <c r="AS33" s="307"/>
      <c r="AT33" s="604"/>
      <c r="AU33" s="169"/>
      <c r="AV33" s="167"/>
      <c r="AW33" s="167"/>
      <c r="AX33" s="167"/>
      <c r="AY33" s="167"/>
      <c r="AZ33" s="976" t="s">
        <v>908</v>
      </c>
      <c r="BA33" s="857"/>
      <c r="BB33" s="459"/>
      <c r="BC33" s="860"/>
      <c r="BD33" s="976" t="s">
        <v>908</v>
      </c>
      <c r="BE33" s="631"/>
      <c r="BF33" s="167"/>
      <c r="BG33" s="167"/>
      <c r="BH33" s="666"/>
      <c r="BI33" s="378"/>
      <c r="BJ33" s="317"/>
      <c r="BK33" s="166"/>
      <c r="BL33" s="166"/>
      <c r="BM33" s="166"/>
      <c r="BN33" s="874"/>
      <c r="BO33" s="874"/>
      <c r="BP33" s="308"/>
      <c r="BQ33" s="334"/>
      <c r="BR33" s="328"/>
      <c r="BS33" s="317"/>
      <c r="BT33" s="166"/>
      <c r="BU33" s="166"/>
      <c r="BV33" s="167"/>
      <c r="BW33" s="167"/>
      <c r="BX33" s="167"/>
      <c r="BY33" s="168"/>
      <c r="BZ33" s="874"/>
      <c r="CA33" s="874"/>
      <c r="CB33" s="308"/>
      <c r="CC33" s="334"/>
      <c r="CD33" s="299"/>
      <c r="CE33" s="300"/>
      <c r="CF33" s="300"/>
    </row>
    <row r="34" spans="1:84" ht="13" customHeight="1" x14ac:dyDescent="0.2">
      <c r="G34" s="194"/>
      <c r="M34" s="318">
        <v>0.61458333333333337</v>
      </c>
      <c r="N34" s="344"/>
      <c r="O34" s="345"/>
      <c r="P34" s="345"/>
      <c r="Q34" s="345"/>
      <c r="R34" s="345"/>
      <c r="S34" s="345"/>
      <c r="T34" s="169"/>
      <c r="U34" s="167"/>
      <c r="V34" s="167"/>
      <c r="W34" s="167"/>
      <c r="X34" s="167"/>
      <c r="Y34" s="167"/>
      <c r="Z34" s="167"/>
      <c r="AA34" s="167"/>
      <c r="AB34" s="382"/>
      <c r="AC34" s="166"/>
      <c r="AD34" s="166"/>
      <c r="AE34" s="166"/>
      <c r="AF34" s="166"/>
      <c r="AG34" s="166"/>
      <c r="AH34" s="231"/>
      <c r="AI34" s="297">
        <v>0.625</v>
      </c>
      <c r="AJ34" s="308"/>
      <c r="AK34" s="326"/>
      <c r="AL34" s="312"/>
      <c r="AM34" s="312"/>
      <c r="AN34" s="308"/>
      <c r="AO34" s="308"/>
      <c r="AP34" s="863"/>
      <c r="AQ34" s="365"/>
      <c r="AR34" s="307"/>
      <c r="AS34" s="307"/>
      <c r="AT34" s="604"/>
      <c r="AU34" s="169"/>
      <c r="AV34" s="167"/>
      <c r="AW34" s="167"/>
      <c r="AX34" s="167"/>
      <c r="AY34" s="167"/>
      <c r="AZ34" s="977"/>
      <c r="BA34" s="857"/>
      <c r="BB34" s="459"/>
      <c r="BC34" s="860"/>
      <c r="BD34" s="977"/>
      <c r="BE34" s="631"/>
      <c r="BF34" s="167"/>
      <c r="BG34" s="167"/>
      <c r="BH34" s="666"/>
      <c r="BI34" s="383"/>
      <c r="BJ34" s="317"/>
      <c r="BK34" s="166"/>
      <c r="BL34" s="166"/>
      <c r="BM34" s="166"/>
      <c r="BN34" s="874"/>
      <c r="BO34" s="874"/>
      <c r="BP34" s="308"/>
      <c r="BQ34" s="334"/>
      <c r="BR34" s="328"/>
      <c r="BS34" s="317"/>
      <c r="BT34" s="166"/>
      <c r="BU34" s="166"/>
      <c r="BV34" s="167"/>
      <c r="BW34" s="167"/>
      <c r="BX34" s="167"/>
      <c r="BY34" s="168"/>
      <c r="BZ34" s="874"/>
      <c r="CA34" s="874"/>
      <c r="CB34" s="308"/>
      <c r="CC34" s="334"/>
      <c r="CD34" s="299"/>
      <c r="CE34" s="300"/>
      <c r="CF34" s="300"/>
    </row>
    <row r="35" spans="1:84" ht="13" customHeight="1" x14ac:dyDescent="0.2">
      <c r="M35" s="318">
        <v>0.625</v>
      </c>
      <c r="N35" s="344"/>
      <c r="O35" s="345"/>
      <c r="P35" s="345"/>
      <c r="Q35" s="345"/>
      <c r="R35" s="345"/>
      <c r="S35" s="345"/>
      <c r="T35" s="169"/>
      <c r="U35" s="167"/>
      <c r="V35" s="167"/>
      <c r="W35" s="167"/>
      <c r="X35" s="167"/>
      <c r="Y35" s="167"/>
      <c r="Z35" s="167"/>
      <c r="AA35" s="167"/>
      <c r="AB35" s="382"/>
      <c r="AC35" s="166"/>
      <c r="AD35" s="166"/>
      <c r="AE35" s="166"/>
      <c r="AF35" s="166"/>
      <c r="AG35" s="166"/>
      <c r="AH35" s="231"/>
      <c r="AI35" s="297">
        <v>0.63541666666666663</v>
      </c>
      <c r="AJ35" s="308"/>
      <c r="AK35" s="326"/>
      <c r="AL35" s="312"/>
      <c r="AM35" s="312"/>
      <c r="AN35" s="308"/>
      <c r="AO35" s="308"/>
      <c r="AP35" s="860"/>
      <c r="AQ35" s="365"/>
      <c r="AR35" s="307"/>
      <c r="AS35" s="307"/>
      <c r="AT35" s="604"/>
      <c r="AU35" s="169"/>
      <c r="AV35" s="167"/>
      <c r="AW35" s="167"/>
      <c r="AX35" s="167"/>
      <c r="AY35" s="167"/>
      <c r="AZ35" s="977"/>
      <c r="BA35" s="857"/>
      <c r="BB35" s="459"/>
      <c r="BC35" s="860"/>
      <c r="BD35" s="977"/>
      <c r="BE35" s="312"/>
      <c r="BF35" s="167"/>
      <c r="BG35" s="167"/>
      <c r="BH35" s="358"/>
      <c r="BI35" s="383"/>
      <c r="BJ35" s="598"/>
      <c r="BK35" s="166"/>
      <c r="BL35" s="166"/>
      <c r="BM35" s="166"/>
      <c r="BN35" s="874"/>
      <c r="BO35" s="874"/>
      <c r="BP35" s="308"/>
      <c r="BQ35" s="334"/>
      <c r="BR35" s="328"/>
      <c r="BS35" s="598"/>
      <c r="BT35" s="166"/>
      <c r="BU35" s="166"/>
      <c r="BV35" s="167"/>
      <c r="BW35" s="167"/>
      <c r="BX35" s="167"/>
      <c r="BY35" s="168"/>
      <c r="BZ35" s="874"/>
      <c r="CA35" s="874"/>
      <c r="CB35" s="308"/>
      <c r="CC35" s="334"/>
      <c r="CD35" s="299"/>
      <c r="CE35" s="300"/>
      <c r="CF35" s="300"/>
    </row>
    <row r="36" spans="1:84" ht="13" customHeight="1" x14ac:dyDescent="0.2">
      <c r="M36" s="318">
        <v>0.63541666666666663</v>
      </c>
      <c r="N36" s="344"/>
      <c r="O36" s="345"/>
      <c r="P36" s="345"/>
      <c r="Q36" s="345"/>
      <c r="R36" s="345"/>
      <c r="S36" s="345"/>
      <c r="T36" s="169"/>
      <c r="U36" s="167"/>
      <c r="V36" s="167"/>
      <c r="W36" s="167"/>
      <c r="X36" s="167"/>
      <c r="Y36" s="167"/>
      <c r="Z36" s="167"/>
      <c r="AA36" s="167"/>
      <c r="AB36" s="381"/>
      <c r="AC36" s="166"/>
      <c r="AD36" s="166"/>
      <c r="AE36" s="166"/>
      <c r="AF36" s="166"/>
      <c r="AG36" s="166"/>
      <c r="AH36" s="231"/>
      <c r="AI36" s="297">
        <v>0.64583333333333337</v>
      </c>
      <c r="AJ36" s="308"/>
      <c r="AK36" s="326"/>
      <c r="AL36" s="312"/>
      <c r="AM36" s="312"/>
      <c r="AN36" s="308"/>
      <c r="AO36" s="308"/>
      <c r="AP36" s="862"/>
      <c r="AQ36" s="376"/>
      <c r="AR36" s="307"/>
      <c r="AS36" s="307"/>
      <c r="AT36" s="604"/>
      <c r="AU36" s="169"/>
      <c r="AV36" s="167"/>
      <c r="AW36" s="167"/>
      <c r="AX36" s="167"/>
      <c r="AY36" s="167"/>
      <c r="AZ36" s="977"/>
      <c r="BA36" s="857"/>
      <c r="BB36" s="459"/>
      <c r="BC36" s="860"/>
      <c r="BD36" s="977"/>
      <c r="BE36" s="630"/>
      <c r="BF36" s="167"/>
      <c r="BG36" s="167"/>
      <c r="BH36" s="358"/>
      <c r="BI36" s="378"/>
      <c r="BJ36" s="598"/>
      <c r="BK36" s="166"/>
      <c r="BL36" s="166"/>
      <c r="BM36" s="166"/>
      <c r="BN36" s="874"/>
      <c r="BO36" s="874"/>
      <c r="BP36" s="308"/>
      <c r="BQ36" s="334"/>
      <c r="BR36" s="328"/>
      <c r="BS36" s="598"/>
      <c r="BT36" s="166"/>
      <c r="BU36" s="166"/>
      <c r="BV36" s="167"/>
      <c r="BW36" s="167"/>
      <c r="BX36" s="167"/>
      <c r="BY36" s="168"/>
      <c r="BZ36" s="874"/>
      <c r="CA36" s="874"/>
      <c r="CB36" s="308"/>
      <c r="CC36" s="334"/>
      <c r="CD36" s="299"/>
      <c r="CE36" s="300"/>
      <c r="CF36" s="300"/>
    </row>
    <row r="37" spans="1:84" ht="13" customHeight="1" x14ac:dyDescent="0.2">
      <c r="A37" s="194"/>
      <c r="B37" s="194"/>
      <c r="C37" s="195"/>
      <c r="D37" s="194"/>
      <c r="E37" s="194"/>
      <c r="F37" s="194"/>
      <c r="G37" s="194"/>
      <c r="H37" s="194"/>
      <c r="I37" s="194"/>
      <c r="J37" s="194"/>
      <c r="K37" s="194"/>
      <c r="M37" s="318">
        <v>0.64583333333333337</v>
      </c>
      <c r="N37" s="344"/>
      <c r="O37" s="345"/>
      <c r="P37" s="345"/>
      <c r="Q37" s="345"/>
      <c r="R37" s="345"/>
      <c r="S37" s="345"/>
      <c r="T37" s="169"/>
      <c r="U37" s="167"/>
      <c r="V37" s="167"/>
      <c r="W37" s="167"/>
      <c r="X37" s="167"/>
      <c r="Y37" s="167"/>
      <c r="Z37" s="167"/>
      <c r="AA37" s="167"/>
      <c r="AB37" s="381"/>
      <c r="AC37" s="166"/>
      <c r="AD37" s="166"/>
      <c r="AE37" s="166"/>
      <c r="AF37" s="166"/>
      <c r="AG37" s="166"/>
      <c r="AH37" s="231"/>
      <c r="AI37" s="297">
        <v>0.65625</v>
      </c>
      <c r="AJ37" s="308"/>
      <c r="AK37" s="326"/>
      <c r="AL37" s="312"/>
      <c r="AM37" s="312"/>
      <c r="AN37" s="308"/>
      <c r="AO37" s="308"/>
      <c r="AP37" s="862"/>
      <c r="AQ37" s="376"/>
      <c r="AR37" s="307"/>
      <c r="AS37" s="307"/>
      <c r="AT37" s="604"/>
      <c r="AU37" s="169"/>
      <c r="AV37" s="167"/>
      <c r="AW37" s="167"/>
      <c r="AX37" s="167"/>
      <c r="AY37" s="167"/>
      <c r="AZ37" s="977"/>
      <c r="BA37" s="857"/>
      <c r="BB37" s="459"/>
      <c r="BC37" s="860"/>
      <c r="BD37" s="977"/>
      <c r="BE37" s="630"/>
      <c r="BF37" s="167"/>
      <c r="BG37" s="167"/>
      <c r="BH37" s="358"/>
      <c r="BI37" s="378"/>
      <c r="BJ37" s="295"/>
      <c r="BK37" s="296"/>
      <c r="BL37" s="296"/>
      <c r="BM37" s="873"/>
      <c r="BN37" s="874"/>
      <c r="BO37" s="874"/>
      <c r="BP37" s="308"/>
      <c r="BQ37" s="334"/>
      <c r="BR37" s="328"/>
      <c r="BS37" s="598"/>
      <c r="BT37" s="166"/>
      <c r="BU37" s="166"/>
      <c r="BV37" s="167"/>
      <c r="BW37" s="167"/>
      <c r="BX37" s="167"/>
      <c r="BY37" s="168"/>
      <c r="BZ37" s="874"/>
      <c r="CA37" s="874"/>
      <c r="CB37" s="308"/>
      <c r="CC37" s="334"/>
      <c r="CD37" s="299"/>
      <c r="CE37" s="300"/>
      <c r="CF37" s="300"/>
    </row>
    <row r="38" spans="1:84" ht="13" customHeight="1" x14ac:dyDescent="0.2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M38" s="318">
        <v>0.65625</v>
      </c>
      <c r="N38" s="344"/>
      <c r="O38" s="345"/>
      <c r="P38" s="345"/>
      <c r="Q38" s="345"/>
      <c r="R38" s="345"/>
      <c r="S38" s="345"/>
      <c r="T38" s="169"/>
      <c r="U38" s="167"/>
      <c r="V38" s="167"/>
      <c r="W38" s="167"/>
      <c r="X38" s="167"/>
      <c r="Y38" s="167"/>
      <c r="Z38" s="167"/>
      <c r="AA38" s="167"/>
      <c r="AB38" s="381"/>
      <c r="AC38" s="376"/>
      <c r="AD38" s="376"/>
      <c r="AE38" s="376"/>
      <c r="AF38" s="376"/>
      <c r="AG38" s="376"/>
      <c r="AH38" s="231"/>
      <c r="AI38" s="297">
        <v>0.66666666666666663</v>
      </c>
      <c r="AJ38" s="308"/>
      <c r="AK38" s="326"/>
      <c r="AL38" s="312"/>
      <c r="AM38" s="312"/>
      <c r="AN38" s="308"/>
      <c r="AO38" s="308"/>
      <c r="AP38" s="862"/>
      <c r="AQ38" s="376"/>
      <c r="AR38" s="307"/>
      <c r="AS38" s="307"/>
      <c r="AT38" s="604"/>
      <c r="AU38" s="169"/>
      <c r="AV38" s="167"/>
      <c r="AW38" s="167"/>
      <c r="AX38" s="167"/>
      <c r="AY38" s="167"/>
      <c r="AZ38" s="977"/>
      <c r="BA38" s="857"/>
      <c r="BB38" s="459"/>
      <c r="BC38" s="860"/>
      <c r="BD38" s="977"/>
      <c r="BE38" s="630"/>
      <c r="BF38" s="167"/>
      <c r="BG38" s="167"/>
      <c r="BH38" s="358"/>
      <c r="BI38" s="378"/>
      <c r="BJ38" s="295"/>
      <c r="BK38" s="296"/>
      <c r="BL38" s="296"/>
      <c r="BM38" s="873"/>
      <c r="BN38" s="874"/>
      <c r="BO38" s="874"/>
      <c r="BP38" s="308"/>
      <c r="BQ38" s="334"/>
      <c r="BR38" s="328"/>
      <c r="BS38" s="598"/>
      <c r="BT38" s="166"/>
      <c r="BU38" s="166"/>
      <c r="BV38" s="167"/>
      <c r="BW38" s="167"/>
      <c r="BX38" s="167"/>
      <c r="BY38" s="168"/>
      <c r="BZ38" s="874"/>
      <c r="CA38" s="874"/>
      <c r="CB38" s="308"/>
      <c r="CC38" s="334"/>
      <c r="CD38" s="299"/>
      <c r="CE38" s="300"/>
      <c r="CF38" s="300"/>
    </row>
    <row r="39" spans="1:84" ht="13" customHeight="1" x14ac:dyDescent="0.2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M39" s="318">
        <v>0.66666666666666663</v>
      </c>
      <c r="N39" s="344"/>
      <c r="O39" s="345"/>
      <c r="P39" s="345"/>
      <c r="T39" s="169"/>
      <c r="U39" s="167"/>
      <c r="V39" s="167"/>
      <c r="W39" s="167"/>
      <c r="X39" s="167"/>
      <c r="Y39" s="167"/>
      <c r="Z39" s="167"/>
      <c r="AA39" s="167"/>
      <c r="AB39" s="381"/>
      <c r="AC39" s="376"/>
      <c r="AD39" s="376"/>
      <c r="AE39" s="376"/>
      <c r="AF39" s="376"/>
      <c r="AG39" s="376"/>
      <c r="AH39" s="231"/>
      <c r="AI39" s="297">
        <v>0.67708333333333337</v>
      </c>
      <c r="AJ39" s="308"/>
      <c r="AK39" s="312"/>
      <c r="AL39" s="312"/>
      <c r="AM39" s="312"/>
      <c r="AN39" s="308"/>
      <c r="AO39" s="308"/>
      <c r="AP39" s="862"/>
      <c r="AQ39" s="376"/>
      <c r="AR39" s="307"/>
      <c r="AS39" s="307"/>
      <c r="AT39" s="604"/>
      <c r="AU39" s="169"/>
      <c r="AV39" s="167"/>
      <c r="AW39" s="167"/>
      <c r="AX39" s="167"/>
      <c r="AY39" s="167"/>
      <c r="AZ39" s="977"/>
      <c r="BA39" s="857"/>
      <c r="BB39" s="459"/>
      <c r="BC39" s="860"/>
      <c r="BD39" s="977"/>
      <c r="BE39" s="630"/>
      <c r="BF39" s="167"/>
      <c r="BG39" s="167"/>
      <c r="BH39" s="358"/>
      <c r="BI39" s="378"/>
      <c r="BJ39" s="295"/>
      <c r="BK39" s="296"/>
      <c r="BL39" s="296"/>
      <c r="BM39" s="873"/>
      <c r="BN39" s="874"/>
      <c r="BO39" s="874"/>
      <c r="BP39" s="308"/>
      <c r="BQ39" s="334"/>
      <c r="BR39" s="328"/>
      <c r="BS39" s="598"/>
      <c r="BT39" s="166"/>
      <c r="BU39" s="166"/>
      <c r="BV39" s="167"/>
      <c r="BW39" s="167"/>
      <c r="BX39" s="167"/>
      <c r="BY39" s="168"/>
      <c r="BZ39" s="874"/>
      <c r="CA39" s="874"/>
      <c r="CB39" s="308"/>
      <c r="CC39" s="334"/>
      <c r="CD39" s="299"/>
      <c r="CE39" s="300"/>
      <c r="CF39" s="300"/>
    </row>
    <row r="40" spans="1:84" ht="13" customHeight="1" x14ac:dyDescent="0.2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M40" s="318">
        <v>0.67708333333333337</v>
      </c>
      <c r="N40" s="344"/>
      <c r="O40" s="345"/>
      <c r="P40" s="345"/>
      <c r="T40" s="169"/>
      <c r="U40" s="167"/>
      <c r="V40" s="167"/>
      <c r="W40" s="167"/>
      <c r="X40" s="167"/>
      <c r="Y40" s="167"/>
      <c r="Z40" s="167"/>
      <c r="AA40" s="167"/>
      <c r="AB40" s="381"/>
      <c r="AC40" s="376"/>
      <c r="AD40" s="376"/>
      <c r="AE40" s="376"/>
      <c r="AF40" s="376"/>
      <c r="AG40" s="376"/>
      <c r="AH40" s="231"/>
      <c r="AI40" s="297">
        <v>0.6875</v>
      </c>
      <c r="AJ40" s="308"/>
      <c r="AK40" s="312"/>
      <c r="AL40" s="312"/>
      <c r="AM40" s="312"/>
      <c r="AN40" s="308"/>
      <c r="AO40" s="308"/>
      <c r="AP40" s="862"/>
      <c r="AQ40" s="376"/>
      <c r="AR40" s="307"/>
      <c r="AS40" s="307"/>
      <c r="AT40" s="604"/>
      <c r="AU40" s="169"/>
      <c r="AV40" s="167"/>
      <c r="AW40" s="167"/>
      <c r="AX40" s="167"/>
      <c r="AY40" s="167"/>
      <c r="AZ40" s="977"/>
      <c r="BA40" s="857"/>
      <c r="BB40" s="459"/>
      <c r="BC40" s="860"/>
      <c r="BD40" s="977"/>
      <c r="BE40" s="630"/>
      <c r="BF40" s="167"/>
      <c r="BG40" s="167"/>
      <c r="BH40" s="358"/>
      <c r="BI40" s="378"/>
      <c r="BJ40" s="295"/>
      <c r="BK40" s="296"/>
      <c r="BL40" s="296"/>
      <c r="BM40" s="873"/>
      <c r="BN40" s="874"/>
      <c r="BO40" s="874"/>
      <c r="BP40" s="308"/>
      <c r="BQ40" s="334"/>
      <c r="BR40" s="328"/>
      <c r="BS40" s="598"/>
      <c r="BT40" s="166"/>
      <c r="BU40" s="166"/>
      <c r="BV40" s="167"/>
      <c r="BW40" s="167"/>
      <c r="BX40" s="167"/>
      <c r="BY40" s="168"/>
      <c r="BZ40" s="874"/>
      <c r="CA40" s="874"/>
      <c r="CB40" s="308"/>
      <c r="CC40" s="334"/>
      <c r="CD40" s="299"/>
      <c r="CE40" s="300"/>
      <c r="CF40" s="300"/>
    </row>
    <row r="41" spans="1:84" ht="13" customHeight="1" x14ac:dyDescent="0.2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M41" s="318">
        <v>0.6875</v>
      </c>
      <c r="N41" s="344"/>
      <c r="O41" s="345"/>
      <c r="P41" s="345"/>
      <c r="T41" s="169"/>
      <c r="U41" s="167"/>
      <c r="V41" s="167"/>
      <c r="W41" s="167"/>
      <c r="X41" s="167"/>
      <c r="Y41" s="167"/>
      <c r="Z41" s="167"/>
      <c r="AA41" s="167"/>
      <c r="AB41" s="381"/>
      <c r="AC41" s="376"/>
      <c r="AD41" s="376"/>
      <c r="AE41" s="376"/>
      <c r="AF41" s="376"/>
      <c r="AG41" s="376"/>
      <c r="AH41" s="168"/>
      <c r="AI41" s="297">
        <v>0.69791666666666663</v>
      </c>
      <c r="AJ41" s="308"/>
      <c r="AK41" s="312"/>
      <c r="AL41" s="312"/>
      <c r="AM41" s="312"/>
      <c r="AN41" s="874"/>
      <c r="AO41" s="312"/>
      <c r="AP41" s="860"/>
      <c r="AQ41" s="376"/>
      <c r="AR41" s="307"/>
      <c r="AS41" s="307"/>
      <c r="AT41" s="604"/>
      <c r="AU41" s="169"/>
      <c r="AV41" s="167"/>
      <c r="AW41" s="167"/>
      <c r="AX41" s="167"/>
      <c r="AY41" s="167"/>
      <c r="AZ41" s="977"/>
      <c r="BA41" s="857"/>
      <c r="BB41" s="459"/>
      <c r="BC41" s="860"/>
      <c r="BD41" s="977"/>
      <c r="BE41" s="312"/>
      <c r="BF41" s="167"/>
      <c r="BG41" s="167"/>
      <c r="BH41" s="358"/>
      <c r="BI41" s="378"/>
      <c r="BJ41" s="295"/>
      <c r="BK41" s="296"/>
      <c r="BL41" s="296"/>
      <c r="BM41" s="873"/>
      <c r="BN41" s="347"/>
      <c r="BO41" s="347"/>
      <c r="BP41" s="308"/>
      <c r="BQ41" s="334"/>
      <c r="BR41" s="328"/>
      <c r="BS41" s="598"/>
      <c r="BT41" s="166"/>
      <c r="BU41" s="166"/>
      <c r="BV41" s="167"/>
      <c r="BW41" s="167"/>
      <c r="BX41" s="167"/>
      <c r="BY41" s="168"/>
      <c r="BZ41" s="347"/>
      <c r="CA41" s="347"/>
      <c r="CB41" s="308"/>
      <c r="CC41" s="334"/>
      <c r="CD41" s="299"/>
      <c r="CE41" s="300"/>
      <c r="CF41" s="300"/>
    </row>
    <row r="42" spans="1:84" ht="13" customHeight="1" x14ac:dyDescent="0.2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M42" s="323">
        <v>0.69791666666666663</v>
      </c>
      <c r="N42" s="294"/>
      <c r="O42" s="300"/>
      <c r="P42" s="300"/>
      <c r="T42" s="169"/>
      <c r="U42" s="167"/>
      <c r="V42" s="167"/>
      <c r="W42" s="167"/>
      <c r="X42" s="167"/>
      <c r="Y42" s="167"/>
      <c r="Z42" s="167"/>
      <c r="AA42" s="167"/>
      <c r="AB42" s="320"/>
      <c r="AC42" s="361"/>
      <c r="AD42" s="361"/>
      <c r="AE42" s="361"/>
      <c r="AF42" s="361"/>
      <c r="AG42" s="361"/>
      <c r="AH42" s="168"/>
      <c r="AI42" s="297">
        <v>0.70833333333333337</v>
      </c>
      <c r="AJ42" s="312"/>
      <c r="AK42" s="312"/>
      <c r="AL42" s="312"/>
      <c r="AM42" s="312"/>
      <c r="AN42" s="874"/>
      <c r="AO42" s="874"/>
      <c r="AP42" s="863"/>
      <c r="AQ42" s="361"/>
      <c r="AR42" s="307"/>
      <c r="AS42" s="307"/>
      <c r="AT42" s="604"/>
      <c r="AU42" s="169"/>
      <c r="AV42" s="167"/>
      <c r="AW42" s="167"/>
      <c r="AX42" s="167"/>
      <c r="AY42" s="167"/>
      <c r="AZ42" s="977"/>
      <c r="BA42" s="857"/>
      <c r="BB42" s="459"/>
      <c r="BC42" s="860"/>
      <c r="BD42" s="977"/>
      <c r="BE42" s="631"/>
      <c r="BF42" s="167"/>
      <c r="BG42" s="167"/>
      <c r="BH42" s="296"/>
      <c r="BI42" s="360"/>
      <c r="BJ42" s="295"/>
      <c r="BK42" s="296"/>
      <c r="BL42" s="296"/>
      <c r="BM42" s="424"/>
      <c r="BN42" s="296"/>
      <c r="BO42" s="296"/>
      <c r="BP42" s="296"/>
      <c r="BQ42" s="328"/>
      <c r="BR42" s="328"/>
      <c r="BS42" s="598"/>
      <c r="BT42" s="166"/>
      <c r="BU42" s="166"/>
      <c r="BV42" s="167"/>
      <c r="BW42" s="167"/>
      <c r="BX42" s="167"/>
      <c r="BY42" s="168"/>
      <c r="BZ42" s="296"/>
      <c r="CA42" s="296"/>
      <c r="CB42" s="296"/>
      <c r="CC42" s="328"/>
      <c r="CD42" s="299"/>
      <c r="CE42" s="300"/>
      <c r="CF42" s="300"/>
    </row>
    <row r="43" spans="1:84" ht="13" customHeight="1" x14ac:dyDescent="0.2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M43" s="323">
        <v>0.70833333333333337</v>
      </c>
      <c r="N43" s="294"/>
      <c r="O43" s="300"/>
      <c r="P43" s="300"/>
      <c r="T43" s="169"/>
      <c r="U43" s="167"/>
      <c r="V43" s="167"/>
      <c r="W43" s="167"/>
      <c r="X43" s="167"/>
      <c r="Y43" s="167"/>
      <c r="Z43" s="167"/>
      <c r="AA43" s="167"/>
      <c r="AB43" s="382"/>
      <c r="AC43" s="365"/>
      <c r="AD43" s="365"/>
      <c r="AE43" s="365"/>
      <c r="AF43" s="365"/>
      <c r="AG43" s="365"/>
      <c r="AH43" s="168"/>
      <c r="AI43" s="297">
        <v>0.71875</v>
      </c>
      <c r="AJ43" s="312"/>
      <c r="AK43" s="312"/>
      <c r="AL43" s="312"/>
      <c r="AM43" s="308"/>
      <c r="AN43" s="874"/>
      <c r="AO43" s="874"/>
      <c r="AP43" s="863"/>
      <c r="AQ43" s="365"/>
      <c r="AR43" s="307"/>
      <c r="AS43" s="307"/>
      <c r="AT43" s="604"/>
      <c r="AU43" s="169"/>
      <c r="AV43" s="167"/>
      <c r="AW43" s="167"/>
      <c r="AX43" s="167"/>
      <c r="AY43" s="167"/>
      <c r="AZ43" s="977"/>
      <c r="BA43" s="857"/>
      <c r="BB43" s="459"/>
      <c r="BC43" s="859"/>
      <c r="BD43" s="977"/>
      <c r="BE43" s="631"/>
      <c r="BF43" s="167"/>
      <c r="BG43" s="167"/>
      <c r="BH43" s="296"/>
      <c r="BI43" s="383"/>
      <c r="BJ43" s="295"/>
      <c r="BK43" s="296"/>
      <c r="BL43" s="296"/>
      <c r="BM43" s="296"/>
      <c r="BN43" s="296"/>
      <c r="BO43" s="296"/>
      <c r="BP43" s="296"/>
      <c r="BQ43" s="328"/>
      <c r="BR43" s="328"/>
      <c r="BS43" s="598"/>
      <c r="BT43" s="166"/>
      <c r="BU43" s="166"/>
      <c r="BV43" s="167"/>
      <c r="BW43" s="167"/>
      <c r="BX43" s="167"/>
      <c r="BY43" s="168"/>
      <c r="BZ43" s="296"/>
      <c r="CA43" s="296"/>
      <c r="CB43" s="296"/>
      <c r="CC43" s="328"/>
      <c r="CD43" s="299"/>
      <c r="CE43" s="300"/>
      <c r="CF43" s="300"/>
    </row>
    <row r="44" spans="1:84" ht="13" customHeight="1" x14ac:dyDescent="0.2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M44" s="323">
        <v>0.71875</v>
      </c>
      <c r="N44" s="169"/>
      <c r="T44" s="169"/>
      <c r="U44" s="167"/>
      <c r="V44" s="167"/>
      <c r="W44" s="167"/>
      <c r="X44" s="167"/>
      <c r="Y44" s="167"/>
      <c r="Z44" s="167"/>
      <c r="AA44" s="167"/>
      <c r="AB44" s="223"/>
      <c r="AC44" s="235"/>
      <c r="AD44" s="235"/>
      <c r="AE44" s="235"/>
      <c r="AF44" s="235"/>
      <c r="AG44" s="235"/>
      <c r="AH44" s="168"/>
      <c r="AI44" s="163">
        <v>0.72916666666666663</v>
      </c>
      <c r="AJ44" s="166"/>
      <c r="AK44" s="166"/>
      <c r="AL44" s="166"/>
      <c r="AM44" s="175"/>
      <c r="AN44" s="220"/>
      <c r="AO44" s="220"/>
      <c r="AP44" s="864"/>
      <c r="AQ44" s="235"/>
      <c r="AR44" s="277"/>
      <c r="AS44" s="277"/>
      <c r="AT44" s="605"/>
      <c r="AU44" s="169"/>
      <c r="AV44" s="167"/>
      <c r="AW44" s="167"/>
      <c r="AX44" s="167"/>
      <c r="AY44" s="167"/>
      <c r="AZ44" s="977"/>
      <c r="BA44" s="857"/>
      <c r="BB44" s="163"/>
      <c r="BC44" s="871"/>
      <c r="BD44" s="977"/>
      <c r="BE44" s="632"/>
      <c r="BF44" s="167"/>
      <c r="BG44" s="167"/>
      <c r="BH44" s="180"/>
      <c r="BI44" s="222"/>
      <c r="BJ44" s="184"/>
      <c r="BK44" s="180"/>
      <c r="BL44" s="180"/>
      <c r="BM44" s="180"/>
      <c r="BN44" s="180"/>
      <c r="BO44" s="180"/>
      <c r="BP44" s="180"/>
      <c r="BQ44" s="183"/>
      <c r="BR44" s="183"/>
      <c r="BS44" s="598"/>
      <c r="BT44" s="166"/>
      <c r="BU44" s="166"/>
      <c r="BV44" s="167"/>
      <c r="BW44" s="167"/>
      <c r="BX44" s="167"/>
      <c r="BY44" s="168"/>
      <c r="BZ44" s="180"/>
      <c r="CA44" s="180"/>
      <c r="CB44" s="180"/>
      <c r="CC44" s="183"/>
      <c r="CD44" s="167"/>
    </row>
    <row r="45" spans="1:84" ht="13" customHeight="1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M45" s="164">
        <v>0.72916666666666663</v>
      </c>
      <c r="N45" s="169"/>
      <c r="T45" s="169"/>
      <c r="U45" s="167"/>
      <c r="V45" s="167"/>
      <c r="W45" s="167"/>
      <c r="X45" s="167"/>
      <c r="Y45" s="167"/>
      <c r="Z45" s="167"/>
      <c r="AA45" s="167"/>
      <c r="AB45" s="223"/>
      <c r="AC45" s="235"/>
      <c r="AD45" s="235"/>
      <c r="AE45" s="235"/>
      <c r="AF45" s="235"/>
      <c r="AG45" s="235"/>
      <c r="AH45" s="168"/>
      <c r="AI45" s="163">
        <v>0.73958333333333337</v>
      </c>
      <c r="AJ45" s="166"/>
      <c r="AK45" s="166"/>
      <c r="AL45" s="166"/>
      <c r="AM45" s="175"/>
      <c r="AN45" s="166"/>
      <c r="AO45" s="166"/>
      <c r="AP45" s="865"/>
      <c r="AQ45" s="235"/>
      <c r="AR45" s="277"/>
      <c r="AS45" s="277"/>
      <c r="AT45" s="605"/>
      <c r="AU45" s="169"/>
      <c r="AV45" s="167"/>
      <c r="AW45" s="167"/>
      <c r="AX45" s="167"/>
      <c r="AY45" s="167"/>
      <c r="AZ45" s="978"/>
      <c r="BA45" s="857"/>
      <c r="BB45" s="163"/>
      <c r="BC45" s="871"/>
      <c r="BD45" s="978"/>
      <c r="BE45" s="166"/>
      <c r="BF45" s="167"/>
      <c r="BG45" s="167"/>
      <c r="BH45" s="167"/>
      <c r="BI45" s="222"/>
      <c r="BJ45" s="169"/>
      <c r="BK45" s="167"/>
      <c r="BL45" s="167"/>
      <c r="BM45" s="167"/>
      <c r="BN45" s="167"/>
      <c r="BO45" s="167"/>
      <c r="BP45" s="167"/>
      <c r="BQ45" s="168"/>
      <c r="BR45" s="168"/>
      <c r="BS45" s="598"/>
      <c r="BT45" s="166"/>
      <c r="BU45" s="166"/>
      <c r="BV45" s="167"/>
      <c r="BW45" s="167"/>
      <c r="BX45" s="167"/>
      <c r="BY45" s="168"/>
      <c r="BZ45" s="167"/>
      <c r="CA45" s="167"/>
      <c r="CB45" s="167"/>
      <c r="CC45" s="168"/>
      <c r="CD45" s="167"/>
    </row>
    <row r="46" spans="1:84" ht="13" customHeight="1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M46" s="164">
        <v>0.73958333333333337</v>
      </c>
      <c r="N46" s="169"/>
      <c r="O46" s="167"/>
      <c r="P46" s="167"/>
      <c r="T46" s="169"/>
      <c r="U46" s="167"/>
      <c r="V46" s="167"/>
      <c r="W46" s="167"/>
      <c r="X46" s="167"/>
      <c r="Y46" s="167"/>
      <c r="Z46" s="167"/>
      <c r="AA46" s="167"/>
      <c r="AB46" s="223"/>
      <c r="AC46" s="235"/>
      <c r="AD46" s="235"/>
      <c r="AE46" s="235"/>
      <c r="AF46" s="235"/>
      <c r="AG46" s="235"/>
      <c r="AH46" s="223"/>
      <c r="AI46" s="163">
        <v>0.75</v>
      </c>
      <c r="AJ46" s="166"/>
      <c r="AK46" s="166"/>
      <c r="AL46" s="166"/>
      <c r="AM46" s="175"/>
      <c r="AN46" s="166"/>
      <c r="AO46" s="166"/>
      <c r="AP46" s="866"/>
      <c r="AQ46" s="235"/>
      <c r="AR46" s="277"/>
      <c r="AS46" s="277"/>
      <c r="AT46" s="605"/>
      <c r="AU46" s="169"/>
      <c r="AV46" s="167"/>
      <c r="AW46" s="167"/>
      <c r="AX46" s="167"/>
      <c r="AY46" s="167"/>
      <c r="AZ46" s="167"/>
      <c r="BA46" s="857"/>
      <c r="BB46" s="163"/>
      <c r="BC46" s="871"/>
      <c r="BD46" s="275"/>
      <c r="BE46" s="633"/>
      <c r="BF46" s="167"/>
      <c r="BG46" s="167"/>
      <c r="BH46" s="167"/>
      <c r="BI46" s="222"/>
      <c r="BJ46" s="169"/>
      <c r="BK46" s="167"/>
      <c r="BL46" s="167"/>
      <c r="BM46" s="167"/>
      <c r="BN46" s="167"/>
      <c r="BO46" s="167"/>
      <c r="BP46" s="167"/>
      <c r="BQ46" s="168"/>
      <c r="BR46" s="168"/>
      <c r="BS46" s="598"/>
      <c r="BT46" s="166"/>
      <c r="BU46" s="166"/>
      <c r="BV46" s="167"/>
      <c r="BW46" s="167"/>
      <c r="BX46" s="167"/>
      <c r="BY46" s="168"/>
      <c r="BZ46" s="167"/>
      <c r="CA46" s="167"/>
      <c r="CB46" s="167"/>
      <c r="CC46" s="168"/>
      <c r="CD46" s="167"/>
    </row>
    <row r="47" spans="1:84" ht="13" customHeight="1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M47" s="164">
        <v>0.75</v>
      </c>
      <c r="N47" s="169"/>
      <c r="O47" s="167"/>
      <c r="P47" s="167"/>
      <c r="Q47" s="167"/>
      <c r="R47" s="167"/>
      <c r="S47" s="167"/>
      <c r="T47" s="169"/>
      <c r="U47" s="167"/>
      <c r="V47" s="167"/>
      <c r="W47" s="167"/>
      <c r="X47" s="167"/>
      <c r="Y47" s="167"/>
      <c r="Z47" s="167"/>
      <c r="AA47" s="167"/>
      <c r="AB47" s="223"/>
      <c r="AC47" s="235"/>
      <c r="AD47" s="235"/>
      <c r="AE47" s="235"/>
      <c r="AF47" s="235"/>
      <c r="AG47" s="235"/>
      <c r="AH47" s="223"/>
      <c r="AI47" s="163">
        <v>0.76041666666666663</v>
      </c>
      <c r="AJ47" s="275"/>
      <c r="AK47" s="275"/>
      <c r="AL47" s="166"/>
      <c r="AM47" s="175"/>
      <c r="AN47" s="166"/>
      <c r="AO47" s="166"/>
      <c r="AP47" s="866"/>
      <c r="AQ47" s="235"/>
      <c r="AR47" s="277"/>
      <c r="AS47" s="277"/>
      <c r="AT47" s="605"/>
      <c r="AU47" s="169"/>
      <c r="AV47" s="167"/>
      <c r="AW47" s="167"/>
      <c r="AX47" s="167"/>
      <c r="AY47" s="167"/>
      <c r="AZ47" s="167"/>
      <c r="BA47" s="857"/>
      <c r="BB47" s="163"/>
      <c r="BC47" s="871"/>
      <c r="BD47" s="275"/>
      <c r="BE47" s="633"/>
      <c r="BF47" s="167"/>
      <c r="BG47" s="167"/>
      <c r="BH47" s="167"/>
      <c r="BI47" s="222"/>
      <c r="BJ47" s="169"/>
      <c r="BK47" s="167"/>
      <c r="BL47" s="167"/>
      <c r="BM47" s="167"/>
      <c r="BN47" s="167"/>
      <c r="BO47" s="167"/>
      <c r="BP47" s="167"/>
      <c r="BQ47" s="168"/>
      <c r="BR47" s="168"/>
      <c r="BS47" s="392"/>
      <c r="BT47" s="166"/>
      <c r="BU47" s="166"/>
      <c r="BV47" s="167"/>
      <c r="BW47" s="167"/>
      <c r="BX47" s="167"/>
      <c r="BY47" s="168"/>
      <c r="BZ47" s="167"/>
      <c r="CA47" s="167"/>
      <c r="CB47" s="167"/>
      <c r="CC47" s="168"/>
      <c r="CD47" s="167"/>
    </row>
    <row r="48" spans="1:84" ht="13" customHeight="1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M48" s="164">
        <v>0.76041666666666663</v>
      </c>
      <c r="N48" s="169"/>
      <c r="O48" s="167"/>
      <c r="P48" s="167"/>
      <c r="Q48" s="167"/>
      <c r="R48" s="167"/>
      <c r="S48" s="167"/>
      <c r="T48" s="169"/>
      <c r="U48" s="167"/>
      <c r="V48" s="167"/>
      <c r="W48" s="167"/>
      <c r="X48" s="167"/>
      <c r="Y48" s="167"/>
      <c r="Z48" s="167"/>
      <c r="AA48" s="167"/>
      <c r="AB48" s="223"/>
      <c r="AC48" s="235"/>
      <c r="AD48" s="235"/>
      <c r="AE48" s="235"/>
      <c r="AF48" s="235"/>
      <c r="AG48" s="235"/>
      <c r="AH48" s="223"/>
      <c r="AI48" s="163">
        <v>0.77083333333333337</v>
      </c>
      <c r="AJ48" s="275"/>
      <c r="AK48" s="275"/>
      <c r="AL48" s="166"/>
      <c r="AM48" s="175"/>
      <c r="AN48" s="166"/>
      <c r="AO48" s="166"/>
      <c r="AP48" s="866"/>
      <c r="AQ48" s="235"/>
      <c r="AR48" s="277"/>
      <c r="AS48" s="277"/>
      <c r="AT48" s="605"/>
      <c r="AU48" s="169"/>
      <c r="AV48" s="167"/>
      <c r="AW48" s="167"/>
      <c r="AX48" s="167"/>
      <c r="AY48" s="167"/>
      <c r="AZ48" s="167"/>
      <c r="BA48" s="857"/>
      <c r="BB48" s="163"/>
      <c r="BC48" s="871"/>
      <c r="BD48" s="275"/>
      <c r="BE48" s="633"/>
      <c r="BF48" s="167"/>
      <c r="BG48" s="167"/>
      <c r="BH48" s="167"/>
      <c r="BI48" s="222"/>
      <c r="BJ48" s="169"/>
      <c r="BK48" s="167"/>
      <c r="BL48" s="167"/>
      <c r="BM48" s="167"/>
      <c r="BN48" s="167"/>
      <c r="BO48" s="167"/>
      <c r="BP48" s="167"/>
      <c r="BQ48" s="168"/>
      <c r="BR48" s="168"/>
      <c r="BS48" s="392"/>
      <c r="BT48" s="166"/>
      <c r="BU48" s="166"/>
      <c r="BV48" s="167"/>
      <c r="BW48" s="167"/>
      <c r="BX48" s="167"/>
      <c r="BY48" s="168"/>
      <c r="BZ48" s="167"/>
      <c r="CA48" s="167"/>
      <c r="CB48" s="167"/>
      <c r="CC48" s="168"/>
      <c r="CD48" s="167"/>
    </row>
    <row r="49" spans="1:82" ht="13" customHeight="1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M49" s="164">
        <v>0.77083333333333337</v>
      </c>
      <c r="N49" s="169"/>
      <c r="O49" s="167"/>
      <c r="P49" s="167"/>
      <c r="Q49" s="167"/>
      <c r="R49" s="167"/>
      <c r="S49" s="167"/>
      <c r="T49" s="169"/>
      <c r="U49" s="167"/>
      <c r="V49" s="167"/>
      <c r="W49" s="167"/>
      <c r="X49" s="167"/>
      <c r="Y49" s="167"/>
      <c r="Z49" s="167"/>
      <c r="AA49" s="167"/>
      <c r="AB49" s="223"/>
      <c r="AC49" s="235"/>
      <c r="AD49" s="235"/>
      <c r="AE49" s="235"/>
      <c r="AF49" s="235"/>
      <c r="AG49" s="235"/>
      <c r="AH49" s="223"/>
      <c r="AI49" s="163">
        <v>0.78125</v>
      </c>
      <c r="AJ49" s="275"/>
      <c r="AK49" s="275"/>
      <c r="AL49" s="166"/>
      <c r="AM49" s="175"/>
      <c r="AN49" s="166"/>
      <c r="AO49" s="166"/>
      <c r="AP49" s="866"/>
      <c r="AQ49" s="235"/>
      <c r="AR49" s="167"/>
      <c r="AS49" s="167"/>
      <c r="AT49" s="168"/>
      <c r="AU49" s="169"/>
      <c r="AV49" s="167"/>
      <c r="AW49" s="167"/>
      <c r="AX49" s="167"/>
      <c r="AY49" s="167"/>
      <c r="AZ49" s="167"/>
      <c r="BA49" s="857"/>
      <c r="BB49" s="163"/>
      <c r="BC49" s="871"/>
      <c r="BD49" s="275"/>
      <c r="BE49" s="633"/>
      <c r="BF49" s="167"/>
      <c r="BG49" s="167"/>
      <c r="BH49" s="167"/>
      <c r="BI49" s="222"/>
      <c r="BJ49" s="169"/>
      <c r="BK49" s="167"/>
      <c r="BL49" s="167"/>
      <c r="BM49" s="167"/>
      <c r="BN49" s="167"/>
      <c r="BO49" s="167"/>
      <c r="BP49" s="167"/>
      <c r="BQ49" s="168"/>
      <c r="BR49" s="168"/>
      <c r="BS49" s="392"/>
      <c r="BT49" s="166"/>
      <c r="BU49" s="166"/>
      <c r="BV49" s="167"/>
      <c r="BW49" s="167"/>
      <c r="BX49" s="167"/>
      <c r="BY49" s="168"/>
      <c r="BZ49" s="167"/>
      <c r="CA49" s="167"/>
      <c r="CB49" s="167"/>
      <c r="CC49" s="168"/>
      <c r="CD49" s="167"/>
    </row>
    <row r="50" spans="1:82" ht="13" customHeight="1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M50" s="164">
        <v>0.78125</v>
      </c>
      <c r="N50" s="170"/>
      <c r="O50" s="171"/>
      <c r="P50" s="171"/>
      <c r="Q50" s="171"/>
      <c r="R50" s="171"/>
      <c r="S50" s="171"/>
      <c r="T50" s="170"/>
      <c r="U50" s="171"/>
      <c r="V50" s="171"/>
      <c r="W50" s="171"/>
      <c r="X50" s="171"/>
      <c r="Y50" s="171"/>
      <c r="Z50" s="171"/>
      <c r="AA50" s="171"/>
      <c r="AB50" s="224"/>
      <c r="AC50" s="388"/>
      <c r="AD50" s="388"/>
      <c r="AE50" s="388"/>
      <c r="AF50" s="388"/>
      <c r="AG50" s="388"/>
      <c r="AH50" s="224"/>
      <c r="AI50" s="254">
        <v>0.79166666666666663</v>
      </c>
      <c r="AJ50" s="387"/>
      <c r="AK50" s="387"/>
      <c r="AL50" s="283"/>
      <c r="AM50" s="389"/>
      <c r="AN50" s="283"/>
      <c r="AO50" s="283"/>
      <c r="AP50" s="867"/>
      <c r="AQ50" s="388"/>
      <c r="AR50" s="171"/>
      <c r="AS50" s="171"/>
      <c r="AT50" s="172"/>
      <c r="AU50" s="170"/>
      <c r="AV50" s="171"/>
      <c r="AW50" s="171"/>
      <c r="AX50" s="171"/>
      <c r="AY50" s="171"/>
      <c r="AZ50" s="846"/>
      <c r="BA50" s="878"/>
      <c r="BB50" s="869"/>
      <c r="BC50" s="872"/>
      <c r="BD50" s="868"/>
      <c r="BE50" s="635"/>
      <c r="BF50" s="171"/>
      <c r="BG50" s="171"/>
      <c r="BH50" s="171"/>
      <c r="BI50" s="290"/>
      <c r="BJ50" s="170"/>
      <c r="BK50" s="171"/>
      <c r="BL50" s="171"/>
      <c r="BM50" s="171"/>
      <c r="BN50" s="171"/>
      <c r="BO50" s="171"/>
      <c r="BP50" s="171"/>
      <c r="BQ50" s="172"/>
      <c r="BR50" s="172"/>
      <c r="BS50" s="608"/>
      <c r="BT50" s="283"/>
      <c r="BU50" s="283"/>
      <c r="BV50" s="171"/>
      <c r="BW50" s="171"/>
      <c r="BX50" s="171"/>
      <c r="BY50" s="172"/>
      <c r="BZ50" s="171"/>
      <c r="CA50" s="171"/>
      <c r="CB50" s="171"/>
      <c r="CC50" s="172"/>
      <c r="CD50" s="167"/>
    </row>
    <row r="51" spans="1:82" ht="13" customHeight="1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M51" s="255">
        <v>0.79166666666666663</v>
      </c>
      <c r="AQ51" s="177"/>
      <c r="BM51" s="167"/>
      <c r="BN51" s="167"/>
      <c r="BO51" s="167"/>
      <c r="BP51" s="167"/>
      <c r="BS51" s="277"/>
      <c r="BT51" s="166"/>
      <c r="BU51" s="166"/>
      <c r="BZ51" s="167"/>
      <c r="CA51" s="167"/>
      <c r="CB51" s="167"/>
      <c r="CC51" s="167"/>
      <c r="CD51" s="167"/>
    </row>
    <row r="52" spans="1:82" ht="13" customHeight="1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BS52" s="166"/>
      <c r="BT52" s="166"/>
      <c r="BU52" s="166"/>
    </row>
    <row r="53" spans="1:82" ht="13" customHeight="1" x14ac:dyDescent="0.2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N53" s="206"/>
      <c r="O53" s="207"/>
      <c r="P53"/>
      <c r="S53" s="167"/>
      <c r="T53" s="167"/>
      <c r="U53" s="167"/>
      <c r="V53" s="167"/>
      <c r="BI53" s="166"/>
      <c r="BJ53" s="166"/>
      <c r="BK53" s="166"/>
      <c r="BL53" s="166"/>
      <c r="BM53" s="166"/>
      <c r="BN53" s="166"/>
      <c r="BO53" s="166"/>
      <c r="BP53" s="166"/>
      <c r="BQ53" s="166"/>
      <c r="BR53" s="166"/>
      <c r="BS53" s="166"/>
      <c r="BT53" s="166"/>
      <c r="BU53" s="166"/>
    </row>
    <row r="54" spans="1:82" ht="13" customHeight="1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S54" s="167"/>
      <c r="T54" s="167"/>
      <c r="U54" s="167"/>
      <c r="V54" s="167"/>
      <c r="BI54" s="166"/>
      <c r="BJ54" s="166"/>
      <c r="BK54" s="166"/>
      <c r="BL54" s="166"/>
      <c r="BM54" s="166"/>
      <c r="BN54" s="166"/>
      <c r="BO54" s="166"/>
      <c r="BP54" s="166"/>
      <c r="BQ54" s="166"/>
      <c r="BR54" s="166"/>
      <c r="BS54" s="166"/>
      <c r="BT54" s="166"/>
      <c r="BU54" s="166"/>
    </row>
    <row r="55" spans="1:82" ht="13" customHeight="1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S55" s="167"/>
      <c r="T55" s="167"/>
      <c r="U55" s="167"/>
      <c r="V55" s="167"/>
      <c r="BI55" s="275"/>
      <c r="BJ55" s="390"/>
      <c r="BK55" s="182"/>
      <c r="BL55" s="182"/>
      <c r="BM55" s="182"/>
      <c r="BN55" s="182"/>
      <c r="BO55" s="182"/>
      <c r="BP55" s="390"/>
      <c r="BQ55" s="182"/>
      <c r="BR55" s="182"/>
      <c r="BS55" s="166"/>
      <c r="BT55" s="166"/>
      <c r="BU55" s="166"/>
    </row>
    <row r="56" spans="1:82" ht="13" customHeight="1" x14ac:dyDescent="0.2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S56" s="167"/>
      <c r="T56" s="166"/>
      <c r="U56" s="166"/>
      <c r="AD56" s="177"/>
      <c r="AE56" s="177"/>
      <c r="AF56" s="177"/>
      <c r="AG56" s="177"/>
      <c r="BI56" s="326"/>
      <c r="BJ56" s="304"/>
      <c r="BK56" s="304"/>
      <c r="BL56" s="304"/>
      <c r="BM56" s="569"/>
      <c r="BN56" s="298"/>
      <c r="BO56" s="298"/>
      <c r="BP56" s="304"/>
      <c r="BQ56" s="304"/>
      <c r="BR56" s="304"/>
      <c r="BS56" s="569"/>
      <c r="BT56" s="166"/>
      <c r="BU56" s="166"/>
    </row>
    <row r="57" spans="1:82" ht="13" customHeight="1" x14ac:dyDescent="0.2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S57" s="167"/>
      <c r="T57" s="166"/>
      <c r="AD57" s="177"/>
      <c r="AE57" s="177"/>
      <c r="AF57" s="177"/>
      <c r="AG57" s="177"/>
      <c r="AR57" s="177"/>
      <c r="AS57" s="177"/>
      <c r="AT57" s="177"/>
      <c r="BI57" s="326"/>
      <c r="BJ57" s="307"/>
      <c r="BK57" s="307"/>
      <c r="BL57" s="307"/>
      <c r="BM57" s="307"/>
      <c r="BN57" s="166"/>
      <c r="BO57" s="597"/>
      <c r="BP57" s="307"/>
      <c r="BQ57" s="307"/>
      <c r="BR57" s="307"/>
      <c r="BS57" s="307"/>
      <c r="BT57" s="166"/>
      <c r="BU57" s="166"/>
    </row>
    <row r="58" spans="1:82" ht="13" customHeight="1" x14ac:dyDescent="0.2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S58" s="167"/>
      <c r="T58" s="166"/>
      <c r="AD58" s="177"/>
      <c r="AE58" s="177"/>
      <c r="AF58" s="177"/>
      <c r="AG58" s="177"/>
      <c r="AR58" s="177"/>
      <c r="AS58" s="177"/>
      <c r="AT58" s="177"/>
      <c r="BI58" s="326"/>
      <c r="BJ58" s="307"/>
      <c r="BK58" s="307"/>
      <c r="BL58" s="307"/>
      <c r="BM58" s="307"/>
      <c r="BN58" s="315"/>
      <c r="BO58" s="597"/>
      <c r="BP58" s="307"/>
      <c r="BQ58" s="307"/>
      <c r="BR58" s="307"/>
      <c r="BS58" s="307"/>
      <c r="BT58" s="166"/>
      <c r="BU58" s="166"/>
    </row>
    <row r="59" spans="1:82" ht="13" customHeight="1" x14ac:dyDescent="0.2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S59" s="167"/>
      <c r="T59" s="166"/>
      <c r="AD59" s="177"/>
      <c r="AE59" s="177"/>
      <c r="AF59" s="177"/>
      <c r="AG59" s="177"/>
      <c r="AR59" s="286"/>
      <c r="AS59" s="286"/>
      <c r="AT59" s="177"/>
      <c r="BI59" s="326"/>
      <c r="BJ59" s="307"/>
      <c r="BK59" s="307"/>
      <c r="BL59" s="307"/>
      <c r="BM59" s="307"/>
      <c r="BN59" s="315"/>
      <c r="BO59" s="597"/>
      <c r="BP59" s="307"/>
      <c r="BQ59" s="307"/>
      <c r="BR59" s="307"/>
      <c r="BS59" s="307"/>
      <c r="BT59" s="166"/>
      <c r="BU59" s="166"/>
    </row>
    <row r="60" spans="1:82" ht="13" customHeight="1" x14ac:dyDescent="0.2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S60" s="167"/>
      <c r="T60" s="166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R60" s="286"/>
      <c r="AS60" s="286"/>
      <c r="AT60" s="177"/>
      <c r="BI60" s="326"/>
      <c r="BJ60" s="307"/>
      <c r="BK60" s="307"/>
      <c r="BL60" s="307"/>
      <c r="BM60" s="307"/>
      <c r="BN60" s="315"/>
      <c r="BO60" s="597"/>
      <c r="BP60" s="307"/>
      <c r="BQ60" s="307"/>
      <c r="BR60" s="307"/>
      <c r="BS60" s="307"/>
      <c r="BT60" s="166"/>
      <c r="BU60" s="166"/>
    </row>
    <row r="61" spans="1:82" ht="13" customHeight="1" x14ac:dyDescent="0.2">
      <c r="A61" s="194"/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S61" s="167"/>
      <c r="T61" s="166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286"/>
      <c r="AS61" s="286"/>
      <c r="AT61" s="177"/>
      <c r="BI61" s="326"/>
      <c r="BJ61" s="307"/>
      <c r="BK61" s="307"/>
      <c r="BL61" s="307"/>
      <c r="BM61" s="307"/>
      <c r="BN61" s="315"/>
      <c r="BO61" s="597"/>
      <c r="BP61" s="307"/>
      <c r="BQ61" s="307"/>
      <c r="BR61" s="307"/>
      <c r="BS61" s="307"/>
      <c r="BT61" s="166"/>
      <c r="BU61" s="166"/>
    </row>
    <row r="62" spans="1:82" ht="13" customHeight="1" x14ac:dyDescent="0.2">
      <c r="A62" s="194"/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S62" s="167"/>
      <c r="T62" s="166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286"/>
      <c r="AS62" s="286"/>
      <c r="AT62" s="177"/>
      <c r="BI62" s="326"/>
      <c r="BJ62" s="307"/>
      <c r="BK62" s="307"/>
      <c r="BL62" s="307"/>
      <c r="BM62" s="307"/>
      <c r="BN62" s="315"/>
      <c r="BO62" s="597"/>
      <c r="BP62" s="307"/>
      <c r="BQ62" s="307"/>
      <c r="BR62" s="307"/>
      <c r="BS62" s="307"/>
      <c r="BT62" s="166"/>
      <c r="BU62" s="166"/>
    </row>
    <row r="63" spans="1:82" ht="13" customHeight="1" x14ac:dyDescent="0.2">
      <c r="A63" s="194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S63" s="167"/>
      <c r="T63" s="166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43"/>
      <c r="AP63" s="243"/>
      <c r="AQ63" s="243"/>
      <c r="AR63" s="286"/>
      <c r="AS63" s="286"/>
      <c r="AT63" s="177"/>
      <c r="BI63" s="326"/>
      <c r="BJ63" s="307"/>
      <c r="BK63" s="307"/>
      <c r="BL63" s="307"/>
      <c r="BM63" s="307"/>
      <c r="BN63" s="315"/>
      <c r="BO63" s="597"/>
      <c r="BP63" s="307"/>
      <c r="BQ63" s="307"/>
      <c r="BR63" s="307"/>
      <c r="BS63" s="307"/>
      <c r="BT63" s="166"/>
      <c r="BU63" s="166"/>
    </row>
    <row r="64" spans="1:82" ht="13" customHeight="1" x14ac:dyDescent="0.2">
      <c r="A64" s="194"/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S64" s="167"/>
      <c r="T64" s="166"/>
      <c r="AD64" s="243"/>
      <c r="AE64" s="243"/>
      <c r="AF64" s="243"/>
      <c r="AG64" s="243"/>
      <c r="AH64" s="243"/>
      <c r="AI64" s="243"/>
      <c r="AJ64" s="243"/>
      <c r="AK64" s="243"/>
      <c r="AL64" s="243"/>
      <c r="AM64" s="243"/>
      <c r="AN64" s="243"/>
      <c r="AO64" s="243"/>
      <c r="AP64" s="243"/>
      <c r="AQ64" s="243"/>
      <c r="AR64" s="286"/>
      <c r="AS64" s="286"/>
      <c r="AT64" s="177"/>
      <c r="BI64" s="326"/>
      <c r="BJ64" s="307"/>
      <c r="BK64" s="307"/>
      <c r="BL64" s="307"/>
      <c r="BM64" s="307"/>
      <c r="BN64" s="315"/>
      <c r="BO64" s="597"/>
      <c r="BP64" s="307"/>
      <c r="BQ64" s="307"/>
      <c r="BR64" s="307"/>
      <c r="BS64" s="307"/>
      <c r="BT64" s="166"/>
      <c r="BU64" s="166"/>
    </row>
    <row r="65" spans="1:73" ht="13" customHeight="1" x14ac:dyDescent="0.2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S65" s="167"/>
      <c r="T65" s="166"/>
      <c r="AD65" s="243"/>
      <c r="AE65" s="243"/>
      <c r="AF65" s="243"/>
      <c r="AG65" s="243"/>
      <c r="AH65" s="243"/>
      <c r="AI65" s="243"/>
      <c r="AJ65" s="243"/>
      <c r="AK65" s="243"/>
      <c r="AL65" s="243"/>
      <c r="AM65" s="243"/>
      <c r="AN65" s="243"/>
      <c r="AO65" s="243"/>
      <c r="AP65" s="243"/>
      <c r="AQ65" s="243"/>
      <c r="AR65" s="286"/>
      <c r="AS65" s="286"/>
      <c r="AT65" s="177"/>
      <c r="BI65" s="326"/>
      <c r="BJ65" s="307"/>
      <c r="BK65" s="307"/>
      <c r="BL65" s="307"/>
      <c r="BM65" s="307"/>
      <c r="BN65" s="315"/>
      <c r="BO65" s="597"/>
      <c r="BP65" s="307"/>
      <c r="BQ65" s="307"/>
      <c r="BR65" s="307"/>
      <c r="BS65" s="307"/>
      <c r="BT65" s="166"/>
      <c r="BU65" s="166"/>
    </row>
    <row r="66" spans="1:73" ht="13" customHeight="1" x14ac:dyDescent="0.2">
      <c r="A66" s="194"/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S66" s="167"/>
      <c r="T66" s="166"/>
      <c r="AD66" s="243"/>
      <c r="AE66" s="243"/>
      <c r="AF66" s="243"/>
      <c r="AG66" s="243"/>
      <c r="AH66" s="243"/>
      <c r="AI66" s="243"/>
      <c r="AJ66" s="243"/>
      <c r="AK66" s="243"/>
      <c r="AL66" s="243"/>
      <c r="AM66" s="243"/>
      <c r="AN66" s="243"/>
      <c r="AO66" s="243"/>
      <c r="AP66" s="243"/>
      <c r="AQ66" s="243"/>
      <c r="AR66" s="286"/>
      <c r="AS66" s="286"/>
      <c r="AT66" s="177"/>
      <c r="BI66" s="326"/>
      <c r="BJ66" s="307"/>
      <c r="BK66" s="307"/>
      <c r="BL66" s="307"/>
      <c r="BM66" s="307"/>
      <c r="BN66" s="315"/>
      <c r="BO66" s="597"/>
      <c r="BP66" s="307"/>
      <c r="BQ66" s="307"/>
      <c r="BR66" s="307"/>
      <c r="BS66" s="307"/>
      <c r="BT66" s="166"/>
      <c r="BU66" s="166"/>
    </row>
    <row r="67" spans="1:73" ht="13" customHeight="1" x14ac:dyDescent="0.2">
      <c r="A67" s="194"/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S67" s="167"/>
      <c r="T67" s="166"/>
      <c r="AD67" s="243"/>
      <c r="AE67" s="243"/>
      <c r="AF67" s="243"/>
      <c r="AG67" s="243"/>
      <c r="AH67" s="243"/>
      <c r="AI67" s="243"/>
      <c r="AJ67" s="243"/>
      <c r="AK67" s="243"/>
      <c r="AL67" s="243"/>
      <c r="AM67" s="243"/>
      <c r="AN67" s="243"/>
      <c r="AO67" s="243"/>
      <c r="AP67" s="243"/>
      <c r="AQ67" s="243"/>
      <c r="AR67" s="264"/>
      <c r="AS67" s="238"/>
      <c r="AT67" s="177"/>
      <c r="BI67" s="326"/>
      <c r="BJ67" s="307"/>
      <c r="BK67" s="307"/>
      <c r="BL67" s="307"/>
      <c r="BM67" s="307"/>
      <c r="BN67" s="315"/>
      <c r="BO67" s="597"/>
      <c r="BP67" s="307"/>
      <c r="BQ67" s="307"/>
      <c r="BR67" s="307"/>
      <c r="BS67" s="307"/>
      <c r="BT67" s="166"/>
      <c r="BU67" s="166"/>
    </row>
    <row r="68" spans="1:73" ht="13" customHeight="1" x14ac:dyDescent="0.2">
      <c r="A68" s="194"/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S68" s="167"/>
      <c r="T68" s="166"/>
      <c r="AD68" s="243"/>
      <c r="AE68" s="243"/>
      <c r="AF68" s="243"/>
      <c r="AG68" s="243"/>
      <c r="AH68" s="243"/>
      <c r="AI68" s="243"/>
      <c r="AJ68" s="243"/>
      <c r="AK68" s="243"/>
      <c r="AL68" s="243"/>
      <c r="AM68" s="243"/>
      <c r="AN68" s="243"/>
      <c r="AO68" s="243"/>
      <c r="AP68" s="243"/>
      <c r="AQ68" s="243"/>
      <c r="AR68" s="188"/>
      <c r="AS68" s="188"/>
      <c r="AT68" s="177"/>
      <c r="BI68" s="326"/>
      <c r="BJ68" s="307"/>
      <c r="BK68" s="307"/>
      <c r="BL68" s="307"/>
      <c r="BM68" s="307"/>
      <c r="BN68" s="315"/>
      <c r="BO68" s="597"/>
      <c r="BP68" s="307"/>
      <c r="BQ68" s="307"/>
      <c r="BR68" s="307"/>
      <c r="BS68" s="307"/>
      <c r="BT68" s="166"/>
      <c r="BU68" s="166"/>
    </row>
    <row r="69" spans="1:73" ht="13" customHeight="1" x14ac:dyDescent="0.2">
      <c r="A69" s="194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S69" s="167"/>
      <c r="T69" s="166"/>
      <c r="AD69" s="243"/>
      <c r="AE69" s="243"/>
      <c r="AF69" s="243"/>
      <c r="AG69" s="243"/>
      <c r="AH69" s="243"/>
      <c r="AI69" s="243"/>
      <c r="AJ69" s="243"/>
      <c r="AK69" s="243"/>
      <c r="AL69" s="243"/>
      <c r="AM69" s="243"/>
      <c r="AN69" s="243"/>
      <c r="AO69" s="243"/>
      <c r="AP69" s="243"/>
      <c r="AQ69" s="243"/>
      <c r="AR69" s="188"/>
      <c r="AS69" s="188"/>
      <c r="AT69" s="177"/>
      <c r="BI69" s="326"/>
      <c r="BJ69" s="307"/>
      <c r="BK69" s="307"/>
      <c r="BL69" s="307"/>
      <c r="BM69" s="307"/>
      <c r="BN69" s="315"/>
      <c r="BO69" s="597"/>
      <c r="BP69" s="307"/>
      <c r="BQ69" s="307"/>
      <c r="BR69" s="307"/>
      <c r="BS69" s="307"/>
      <c r="BT69" s="166"/>
      <c r="BU69" s="166"/>
    </row>
    <row r="70" spans="1:73" ht="13" customHeight="1" x14ac:dyDescent="0.2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S70" s="167"/>
      <c r="T70" s="166"/>
      <c r="AD70" s="243"/>
      <c r="AE70" s="243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188"/>
      <c r="AS70" s="188"/>
      <c r="AT70" s="177"/>
      <c r="BI70" s="326"/>
      <c r="BJ70" s="307"/>
      <c r="BK70" s="307"/>
      <c r="BL70" s="307"/>
      <c r="BM70" s="307"/>
      <c r="BN70" s="315"/>
      <c r="BO70" s="597"/>
      <c r="BP70" s="307"/>
      <c r="BQ70" s="307"/>
      <c r="BR70" s="307"/>
      <c r="BS70" s="307"/>
      <c r="BT70" s="166"/>
      <c r="BU70" s="166"/>
    </row>
    <row r="71" spans="1:73" ht="13" customHeight="1" x14ac:dyDescent="0.2">
      <c r="S71" s="167"/>
      <c r="T71" s="166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188"/>
      <c r="AS71" s="188"/>
      <c r="AT71" s="177"/>
      <c r="BI71" s="326"/>
      <c r="BJ71" s="459"/>
      <c r="BK71" s="459"/>
      <c r="BL71" s="459"/>
      <c r="BM71" s="459"/>
      <c r="BN71" s="312"/>
      <c r="BO71" s="597"/>
      <c r="BP71" s="459"/>
      <c r="BQ71" s="459"/>
      <c r="BR71" s="459"/>
      <c r="BS71" s="459"/>
      <c r="BT71" s="166"/>
      <c r="BU71" s="166"/>
    </row>
    <row r="72" spans="1:73" ht="13" customHeight="1" x14ac:dyDescent="0.2">
      <c r="S72" s="167"/>
      <c r="T72" s="166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188"/>
      <c r="AS72" s="188"/>
      <c r="AT72" s="177"/>
      <c r="BI72" s="326"/>
      <c r="BJ72" s="459"/>
      <c r="BK72" s="459"/>
      <c r="BL72" s="459"/>
      <c r="BM72" s="459"/>
      <c r="BN72" s="312"/>
      <c r="BO72" s="597"/>
      <c r="BP72" s="459"/>
      <c r="BQ72" s="459"/>
      <c r="BR72" s="459"/>
      <c r="BS72" s="459"/>
      <c r="BT72" s="166"/>
      <c r="BU72" s="166"/>
    </row>
    <row r="73" spans="1:73" ht="13" customHeight="1" x14ac:dyDescent="0.2">
      <c r="S73" s="167"/>
      <c r="T73" s="166"/>
      <c r="AD73" s="243"/>
      <c r="AE73" s="243"/>
      <c r="AF73" s="243"/>
      <c r="AG73" s="243"/>
      <c r="AH73" s="243"/>
      <c r="AI73" s="243"/>
      <c r="AJ73" s="243"/>
      <c r="AK73" s="243"/>
      <c r="AL73" s="243"/>
      <c r="AM73" s="243"/>
      <c r="AN73" s="243"/>
      <c r="AO73" s="243"/>
      <c r="AP73" s="243"/>
      <c r="AQ73" s="243"/>
      <c r="AR73" s="188"/>
      <c r="AS73" s="188"/>
      <c r="AT73" s="177"/>
      <c r="BI73" s="326"/>
      <c r="BJ73" s="307"/>
      <c r="BK73" s="307"/>
      <c r="BL73" s="307"/>
      <c r="BM73" s="307"/>
      <c r="BN73" s="312"/>
      <c r="BO73" s="597"/>
      <c r="BP73" s="307"/>
      <c r="BQ73" s="307"/>
      <c r="BR73" s="307"/>
      <c r="BS73" s="307"/>
      <c r="BT73" s="166"/>
      <c r="BU73" s="166"/>
    </row>
    <row r="74" spans="1:73" ht="13" customHeight="1" x14ac:dyDescent="0.2">
      <c r="S74" s="167"/>
      <c r="T74" s="166"/>
      <c r="AD74" s="243"/>
      <c r="AE74" s="243"/>
      <c r="AF74" s="243"/>
      <c r="AG74" s="243"/>
      <c r="AH74" s="243"/>
      <c r="AI74" s="243"/>
      <c r="AJ74" s="243"/>
      <c r="AK74" s="243"/>
      <c r="AL74" s="243"/>
      <c r="AM74" s="243"/>
      <c r="AN74" s="243"/>
      <c r="AO74" s="243"/>
      <c r="AP74" s="243"/>
      <c r="AQ74" s="243"/>
      <c r="AR74" s="188"/>
      <c r="AS74" s="188"/>
      <c r="AT74" s="177"/>
      <c r="BI74" s="326"/>
      <c r="BJ74" s="307"/>
      <c r="BK74" s="307"/>
      <c r="BL74" s="307"/>
      <c r="BM74" s="307"/>
      <c r="BN74" s="312"/>
      <c r="BO74" s="597"/>
      <c r="BP74" s="307"/>
      <c r="BQ74" s="307"/>
      <c r="BR74" s="307"/>
      <c r="BS74" s="307"/>
      <c r="BT74" s="166"/>
      <c r="BU74" s="166"/>
    </row>
    <row r="75" spans="1:73" ht="13" customHeight="1" x14ac:dyDescent="0.2">
      <c r="S75" s="167"/>
      <c r="T75" s="166"/>
      <c r="AD75" s="243"/>
      <c r="AE75" s="243"/>
      <c r="AF75" s="243"/>
      <c r="AG75" s="243"/>
      <c r="AH75" s="243"/>
      <c r="AI75" s="243"/>
      <c r="AJ75" s="243"/>
      <c r="AK75" s="243"/>
      <c r="AL75" s="243"/>
      <c r="AM75" s="243"/>
      <c r="AN75" s="243"/>
      <c r="AO75" s="243"/>
      <c r="AP75" s="243"/>
      <c r="AQ75" s="243"/>
      <c r="AR75" s="188"/>
      <c r="AS75" s="188"/>
      <c r="AT75" s="177"/>
      <c r="BI75" s="326"/>
      <c r="BJ75" s="307"/>
      <c r="BK75" s="307"/>
      <c r="BL75" s="307"/>
      <c r="BM75" s="307"/>
      <c r="BN75" s="312"/>
      <c r="BO75" s="597"/>
      <c r="BP75" s="307"/>
      <c r="BQ75" s="307"/>
      <c r="BR75" s="307"/>
      <c r="BS75" s="307"/>
      <c r="BT75" s="166"/>
      <c r="BU75" s="166"/>
    </row>
    <row r="76" spans="1:73" ht="13" customHeight="1" x14ac:dyDescent="0.2">
      <c r="S76" s="167"/>
      <c r="T76" s="166"/>
      <c r="AD76" s="243"/>
      <c r="AE76" s="243"/>
      <c r="AF76" s="243"/>
      <c r="AG76" s="243"/>
      <c r="AH76" s="243"/>
      <c r="AI76" s="243"/>
      <c r="AJ76" s="243"/>
      <c r="AK76" s="243"/>
      <c r="AL76" s="243"/>
      <c r="AM76" s="243"/>
      <c r="AN76" s="243"/>
      <c r="AO76" s="243"/>
      <c r="AP76" s="243"/>
      <c r="AQ76" s="243"/>
      <c r="AR76" s="177"/>
      <c r="AS76" s="177"/>
      <c r="AT76" s="177"/>
      <c r="BI76" s="326"/>
      <c r="BJ76" s="307"/>
      <c r="BK76" s="307"/>
      <c r="BL76" s="307"/>
      <c r="BM76" s="307"/>
      <c r="BN76" s="312"/>
      <c r="BO76" s="597"/>
      <c r="BP76" s="307"/>
      <c r="BQ76" s="307"/>
      <c r="BR76" s="307"/>
      <c r="BS76" s="307"/>
      <c r="BT76" s="166"/>
      <c r="BU76" s="166"/>
    </row>
    <row r="77" spans="1:73" ht="13" customHeight="1" x14ac:dyDescent="0.2">
      <c r="S77" s="167"/>
      <c r="T77" s="166"/>
      <c r="AD77" s="243"/>
      <c r="AE77" s="243"/>
      <c r="AF77" s="243"/>
      <c r="AG77" s="243"/>
      <c r="AH77" s="243"/>
      <c r="AI77" s="243"/>
      <c r="AJ77" s="243"/>
      <c r="AK77" s="243"/>
      <c r="AL77" s="243"/>
      <c r="AM77" s="243"/>
      <c r="AN77" s="243"/>
      <c r="AO77" s="243"/>
      <c r="AP77" s="243"/>
      <c r="AQ77" s="243"/>
      <c r="AR77" s="177"/>
      <c r="AS77" s="177"/>
      <c r="AT77" s="177"/>
      <c r="BI77" s="326"/>
      <c r="BJ77" s="307"/>
      <c r="BK77" s="307"/>
      <c r="BL77" s="307"/>
      <c r="BM77" s="307"/>
      <c r="BN77" s="312"/>
      <c r="BO77" s="597"/>
      <c r="BP77" s="307"/>
      <c r="BQ77" s="307"/>
      <c r="BR77" s="307"/>
      <c r="BS77" s="307"/>
      <c r="BT77" s="166"/>
      <c r="BU77" s="166"/>
    </row>
    <row r="78" spans="1:73" ht="13" customHeight="1" x14ac:dyDescent="0.2">
      <c r="S78" s="167"/>
      <c r="T78" s="166"/>
      <c r="AB78" s="177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  <c r="AP78" s="243"/>
      <c r="AQ78" s="243"/>
      <c r="AR78" s="177"/>
      <c r="AS78" s="177"/>
      <c r="AT78" s="177"/>
      <c r="BI78" s="326"/>
      <c r="BJ78" s="307"/>
      <c r="BK78" s="307"/>
      <c r="BL78" s="307"/>
      <c r="BM78" s="307"/>
      <c r="BN78" s="312"/>
      <c r="BO78" s="597"/>
      <c r="BP78" s="307"/>
      <c r="BQ78" s="307"/>
      <c r="BR78" s="307"/>
      <c r="BS78" s="307"/>
      <c r="BT78" s="166"/>
      <c r="BU78" s="166"/>
    </row>
    <row r="79" spans="1:73" ht="13" customHeight="1" x14ac:dyDescent="0.2">
      <c r="S79" s="167"/>
      <c r="T79" s="166"/>
      <c r="U79" s="874"/>
      <c r="V79" s="874"/>
      <c r="W79" s="899"/>
      <c r="X79" s="899"/>
      <c r="Y79" s="899"/>
      <c r="Z79" s="874"/>
      <c r="AA79" s="177"/>
      <c r="AB79" s="177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177"/>
      <c r="AS79" s="177"/>
      <c r="AT79" s="177"/>
      <c r="BI79" s="326"/>
      <c r="BJ79" s="307"/>
      <c r="BK79" s="307"/>
      <c r="BL79" s="307"/>
      <c r="BM79" s="307"/>
      <c r="BN79" s="312"/>
      <c r="BO79" s="597"/>
      <c r="BP79" s="307"/>
      <c r="BQ79" s="307"/>
      <c r="BR79" s="307"/>
      <c r="BS79" s="307"/>
      <c r="BT79" s="166"/>
      <c r="BU79" s="166"/>
    </row>
    <row r="80" spans="1:73" ht="13" customHeight="1" x14ac:dyDescent="0.2">
      <c r="S80" s="167"/>
      <c r="T80" s="166"/>
      <c r="U80" s="874"/>
      <c r="V80" s="874"/>
      <c r="W80" s="899"/>
      <c r="X80" s="899"/>
      <c r="Y80" s="899"/>
      <c r="Z80" s="874"/>
      <c r="AA80" s="177"/>
      <c r="AB80" s="177"/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  <c r="AP80" s="242"/>
      <c r="AQ80" s="242"/>
      <c r="AR80" s="177"/>
      <c r="AS80" s="177"/>
      <c r="AT80" s="177"/>
      <c r="BI80" s="326"/>
      <c r="BJ80" s="307"/>
      <c r="BK80" s="307"/>
      <c r="BL80" s="307"/>
      <c r="BM80" s="307"/>
      <c r="BN80" s="312"/>
      <c r="BO80" s="597"/>
      <c r="BP80" s="307"/>
      <c r="BQ80" s="307"/>
      <c r="BR80" s="307"/>
      <c r="BS80" s="307"/>
      <c r="BT80" s="166"/>
      <c r="BU80" s="166"/>
    </row>
    <row r="81" spans="19:73" ht="13" customHeight="1" x14ac:dyDescent="0.2">
      <c r="S81" s="167"/>
      <c r="T81" s="166"/>
      <c r="U81" s="874"/>
      <c r="V81" s="874"/>
      <c r="W81" s="899"/>
      <c r="X81" s="302"/>
      <c r="Y81" s="302"/>
      <c r="Z81" s="312"/>
      <c r="AA81" s="177"/>
      <c r="AB81" s="177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177"/>
      <c r="AS81" s="177"/>
      <c r="AT81" s="177"/>
      <c r="BI81" s="326"/>
      <c r="BJ81" s="312"/>
      <c r="BK81" s="312"/>
      <c r="BL81" s="312"/>
      <c r="BM81" s="312"/>
      <c r="BN81" s="312"/>
      <c r="BO81" s="597"/>
      <c r="BP81" s="312"/>
      <c r="BQ81" s="312"/>
      <c r="BR81" s="312"/>
      <c r="BS81" s="312"/>
      <c r="BT81" s="166"/>
      <c r="BU81" s="166"/>
    </row>
    <row r="82" spans="19:73" ht="13" customHeight="1" x14ac:dyDescent="0.2">
      <c r="S82" s="167"/>
      <c r="T82" s="166"/>
      <c r="U82" s="874"/>
      <c r="V82" s="874"/>
      <c r="W82" s="899"/>
      <c r="X82" s="302"/>
      <c r="Y82" s="329"/>
      <c r="Z82" s="312"/>
      <c r="AA82" s="177"/>
      <c r="AB82" s="177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177"/>
      <c r="AS82" s="177"/>
      <c r="AT82" s="177"/>
      <c r="BI82" s="326"/>
      <c r="BJ82" s="312"/>
      <c r="BK82" s="312"/>
      <c r="BL82" s="312"/>
      <c r="BM82" s="312"/>
      <c r="BN82" s="312"/>
      <c r="BO82" s="597"/>
      <c r="BP82" s="312"/>
      <c r="BQ82" s="312"/>
      <c r="BR82" s="312"/>
      <c r="BS82" s="312"/>
      <c r="BT82" s="166"/>
      <c r="BU82" s="166"/>
    </row>
    <row r="83" spans="19:73" ht="13" customHeight="1" x14ac:dyDescent="0.2">
      <c r="T83" s="166"/>
      <c r="U83" s="874"/>
      <c r="V83" s="899"/>
      <c r="W83" s="899"/>
      <c r="X83" s="302"/>
      <c r="Y83" s="329"/>
      <c r="Z83" s="312"/>
      <c r="AA83" s="177"/>
      <c r="AB83" s="177"/>
      <c r="AD83" s="243"/>
      <c r="AE83" s="243"/>
      <c r="AF83" s="243"/>
      <c r="AG83" s="243"/>
      <c r="AH83" s="243"/>
      <c r="AI83" s="243"/>
      <c r="AJ83" s="243"/>
      <c r="AK83" s="243"/>
      <c r="AL83" s="243"/>
      <c r="AM83" s="243"/>
      <c r="AN83" s="243"/>
      <c r="AO83" s="243"/>
      <c r="AP83" s="243"/>
      <c r="AQ83" s="243"/>
      <c r="AR83" s="177"/>
      <c r="AS83" s="177"/>
      <c r="AT83" s="177"/>
      <c r="BI83" s="326"/>
      <c r="BJ83" s="307"/>
      <c r="BK83" s="307"/>
      <c r="BL83" s="307"/>
      <c r="BM83" s="307"/>
      <c r="BN83" s="358"/>
      <c r="BO83" s="597"/>
      <c r="BP83" s="307"/>
      <c r="BQ83" s="307"/>
      <c r="BR83" s="307"/>
      <c r="BS83" s="307"/>
      <c r="BT83" s="166"/>
      <c r="BU83" s="166"/>
    </row>
    <row r="84" spans="19:73" ht="13" customHeight="1" x14ac:dyDescent="0.2">
      <c r="AB84" s="177"/>
      <c r="AD84" s="243"/>
      <c r="AE84" s="243"/>
      <c r="AF84" s="243"/>
      <c r="AG84" s="243"/>
      <c r="AH84" s="243"/>
      <c r="AI84" s="243"/>
      <c r="AJ84" s="243"/>
      <c r="AK84" s="243"/>
      <c r="AL84" s="243"/>
      <c r="AM84" s="243"/>
      <c r="AN84" s="243"/>
      <c r="AO84" s="243"/>
      <c r="AP84" s="243"/>
      <c r="AQ84" s="243"/>
      <c r="AR84" s="177"/>
      <c r="AS84" s="177"/>
      <c r="AT84" s="177"/>
      <c r="BI84" s="326"/>
      <c r="BJ84" s="307"/>
      <c r="BK84" s="307"/>
      <c r="BL84" s="307"/>
      <c r="BM84" s="307"/>
      <c r="BN84" s="358"/>
      <c r="BO84" s="597"/>
      <c r="BP84" s="307"/>
      <c r="BQ84" s="307"/>
      <c r="BR84" s="307"/>
      <c r="BS84" s="307"/>
      <c r="BT84" s="166"/>
      <c r="BU84" s="166"/>
    </row>
    <row r="85" spans="19:73" ht="13" customHeight="1" x14ac:dyDescent="0.2">
      <c r="AB85" s="177"/>
      <c r="AD85" s="243"/>
      <c r="AE85" s="243"/>
      <c r="AF85" s="243"/>
      <c r="AG85" s="243"/>
      <c r="AH85" s="243"/>
      <c r="AI85" s="243"/>
      <c r="AJ85" s="243"/>
      <c r="AK85" s="243"/>
      <c r="AL85" s="243"/>
      <c r="AM85" s="243"/>
      <c r="AN85" s="243"/>
      <c r="AO85" s="243"/>
      <c r="AP85" s="243"/>
      <c r="AQ85" s="243"/>
      <c r="AR85" s="177"/>
      <c r="AS85" s="177"/>
      <c r="AT85" s="177"/>
      <c r="BI85" s="326"/>
      <c r="BJ85" s="307"/>
      <c r="BK85" s="307"/>
      <c r="BL85" s="307"/>
      <c r="BM85" s="307"/>
      <c r="BN85" s="358"/>
      <c r="BO85" s="597"/>
      <c r="BP85" s="307"/>
      <c r="BQ85" s="307"/>
      <c r="BR85" s="307"/>
      <c r="BS85" s="307"/>
      <c r="BT85" s="166"/>
      <c r="BU85" s="166"/>
    </row>
    <row r="86" spans="19:73" ht="13" customHeight="1" x14ac:dyDescent="0.2">
      <c r="AB86" s="177"/>
      <c r="AD86" s="243"/>
      <c r="AE86" s="243"/>
      <c r="AF86" s="243"/>
      <c r="AG86" s="243"/>
      <c r="AH86" s="243"/>
      <c r="AI86" s="243"/>
      <c r="AJ86" s="243"/>
      <c r="AK86" s="243"/>
      <c r="AL86" s="243"/>
      <c r="AM86" s="243"/>
      <c r="AN86" s="243"/>
      <c r="AO86" s="243"/>
      <c r="AP86" s="243"/>
      <c r="AQ86" s="243"/>
      <c r="AR86" s="177"/>
      <c r="AS86" s="177"/>
      <c r="AT86" s="177"/>
      <c r="BI86" s="326"/>
      <c r="BJ86" s="307"/>
      <c r="BK86" s="307"/>
      <c r="BL86" s="307"/>
      <c r="BM86" s="307"/>
      <c r="BN86" s="358"/>
      <c r="BO86" s="358"/>
      <c r="BP86" s="307"/>
      <c r="BQ86" s="307"/>
      <c r="BR86" s="307"/>
      <c r="BS86" s="307"/>
      <c r="BT86" s="166"/>
      <c r="BU86" s="166"/>
    </row>
    <row r="87" spans="19:73" ht="13" customHeight="1" x14ac:dyDescent="0.2">
      <c r="AB87" s="177"/>
      <c r="AD87" s="243"/>
      <c r="AE87" s="243"/>
      <c r="AF87" s="243"/>
      <c r="AG87" s="243"/>
      <c r="AH87" s="243"/>
      <c r="AI87" s="243"/>
      <c r="AJ87" s="243"/>
      <c r="AK87" s="243"/>
      <c r="AL87" s="243"/>
      <c r="AM87" s="243"/>
      <c r="AN87" s="243"/>
      <c r="AO87" s="243"/>
      <c r="AP87" s="243"/>
      <c r="AQ87" s="243"/>
      <c r="AR87" s="177"/>
      <c r="AS87" s="177"/>
      <c r="AT87" s="177"/>
      <c r="BI87" s="326"/>
      <c r="BJ87" s="307"/>
      <c r="BK87" s="307"/>
      <c r="BL87" s="307"/>
      <c r="BM87" s="307"/>
      <c r="BN87" s="358"/>
      <c r="BO87" s="358"/>
      <c r="BP87" s="307"/>
      <c r="BQ87" s="307"/>
      <c r="BR87" s="307"/>
      <c r="BS87" s="307"/>
      <c r="BT87" s="166"/>
      <c r="BU87" s="166"/>
    </row>
    <row r="88" spans="19:73" ht="13" customHeight="1" x14ac:dyDescent="0.2">
      <c r="AB88" s="177"/>
      <c r="AD88" s="243"/>
      <c r="AE88" s="243"/>
      <c r="AF88" s="243"/>
      <c r="AG88" s="243"/>
      <c r="AH88" s="243"/>
      <c r="AI88" s="243"/>
      <c r="AJ88" s="243"/>
      <c r="AK88" s="243"/>
      <c r="AL88" s="243"/>
      <c r="AM88" s="243"/>
      <c r="AN88" s="243"/>
      <c r="AO88" s="243"/>
      <c r="AP88" s="243"/>
      <c r="AQ88" s="243"/>
      <c r="AR88" s="177"/>
      <c r="AS88" s="177"/>
      <c r="AT88" s="177"/>
      <c r="BI88" s="326"/>
      <c r="BJ88" s="307"/>
      <c r="BK88" s="307"/>
      <c r="BL88" s="307"/>
      <c r="BM88" s="307"/>
      <c r="BN88" s="358"/>
      <c r="BO88" s="358"/>
      <c r="BP88" s="307"/>
      <c r="BQ88" s="307"/>
      <c r="BR88" s="307"/>
      <c r="BS88" s="307"/>
      <c r="BT88" s="166"/>
      <c r="BU88" s="166"/>
    </row>
    <row r="89" spans="19:73" ht="13" customHeight="1" x14ac:dyDescent="0.2">
      <c r="AB89" s="177"/>
      <c r="AD89" s="243"/>
      <c r="AE89" s="243"/>
      <c r="AF89" s="243"/>
      <c r="AG89" s="243"/>
      <c r="AH89" s="243"/>
      <c r="AI89" s="243"/>
      <c r="AJ89" s="243"/>
      <c r="AK89" s="243"/>
      <c r="AL89" s="243"/>
      <c r="AM89" s="243"/>
      <c r="AN89" s="243"/>
      <c r="AO89" s="243"/>
      <c r="AP89" s="243"/>
      <c r="AQ89" s="243"/>
      <c r="AR89" s="177"/>
      <c r="AS89" s="177"/>
      <c r="AT89" s="177"/>
      <c r="BI89" s="326"/>
      <c r="BJ89" s="307"/>
      <c r="BK89" s="307"/>
      <c r="BL89" s="307"/>
      <c r="BM89" s="307"/>
      <c r="BN89" s="358"/>
      <c r="BO89" s="358"/>
      <c r="BP89" s="307"/>
      <c r="BQ89" s="307"/>
      <c r="BR89" s="307"/>
      <c r="BS89" s="307"/>
      <c r="BT89" s="166"/>
      <c r="BU89" s="166"/>
    </row>
    <row r="90" spans="19:73" ht="13" customHeight="1" x14ac:dyDescent="0.2">
      <c r="AB90" s="177"/>
      <c r="AD90" s="243"/>
      <c r="AE90" s="243"/>
      <c r="AF90" s="243"/>
      <c r="AG90" s="243"/>
      <c r="AH90" s="243"/>
      <c r="AI90" s="243"/>
      <c r="AJ90" s="243"/>
      <c r="AK90" s="243"/>
      <c r="AL90" s="243"/>
      <c r="AM90" s="243"/>
      <c r="AN90" s="243"/>
      <c r="AO90" s="243"/>
      <c r="AP90" s="243"/>
      <c r="AQ90" s="243"/>
      <c r="AR90" s="177"/>
      <c r="AS90" s="177"/>
      <c r="AT90" s="177"/>
      <c r="BI90" s="326"/>
      <c r="BJ90" s="307"/>
      <c r="BK90" s="307"/>
      <c r="BL90" s="307"/>
      <c r="BM90" s="307"/>
      <c r="BN90" s="358"/>
      <c r="BO90" s="358"/>
      <c r="BP90" s="307"/>
      <c r="BQ90" s="307"/>
      <c r="BR90" s="307"/>
      <c r="BS90" s="307"/>
      <c r="BT90" s="166"/>
      <c r="BU90" s="166"/>
    </row>
    <row r="91" spans="19:73" ht="13" customHeight="1" x14ac:dyDescent="0.2">
      <c r="AB91" s="177"/>
      <c r="AD91" s="243"/>
      <c r="AE91" s="243"/>
      <c r="AF91" s="243"/>
      <c r="AG91" s="243"/>
      <c r="AH91" s="243"/>
      <c r="AI91" s="243"/>
      <c r="AJ91" s="243"/>
      <c r="AK91" s="243"/>
      <c r="AL91" s="243"/>
      <c r="AM91" s="243"/>
      <c r="AN91" s="243"/>
      <c r="AO91" s="243"/>
      <c r="AP91" s="243"/>
      <c r="AQ91" s="243"/>
      <c r="AR91" s="177"/>
      <c r="AS91" s="177"/>
      <c r="AT91" s="177"/>
      <c r="BI91" s="326"/>
      <c r="BJ91" s="307"/>
      <c r="BK91" s="307"/>
      <c r="BL91" s="307"/>
      <c r="BM91" s="307"/>
      <c r="BN91" s="358"/>
      <c r="BO91" s="358"/>
      <c r="BP91" s="307"/>
      <c r="BQ91" s="307"/>
      <c r="BR91" s="307"/>
      <c r="BS91" s="307"/>
      <c r="BT91" s="166"/>
      <c r="BU91" s="166"/>
    </row>
    <row r="92" spans="19:73" ht="13" customHeight="1" x14ac:dyDescent="0.2">
      <c r="AB92" s="177"/>
      <c r="AD92" s="243"/>
      <c r="AE92" s="243"/>
      <c r="AF92" s="243"/>
      <c r="AG92" s="243"/>
      <c r="AH92" s="243"/>
      <c r="AI92" s="243"/>
      <c r="AJ92" s="243"/>
      <c r="AK92" s="243"/>
      <c r="AL92" s="243"/>
      <c r="AM92" s="243"/>
      <c r="AN92" s="243"/>
      <c r="AO92" s="243"/>
      <c r="AP92" s="243"/>
      <c r="AQ92" s="243"/>
      <c r="AR92" s="177"/>
      <c r="AS92" s="177"/>
      <c r="AT92" s="177"/>
      <c r="BI92" s="326"/>
      <c r="BJ92" s="307"/>
      <c r="BK92" s="307"/>
      <c r="BL92" s="307"/>
      <c r="BM92" s="307"/>
      <c r="BN92" s="358"/>
      <c r="BO92" s="358"/>
      <c r="BP92" s="307"/>
      <c r="BQ92" s="307"/>
      <c r="BR92" s="307"/>
      <c r="BS92" s="307"/>
      <c r="BT92" s="166"/>
      <c r="BU92" s="166"/>
    </row>
    <row r="93" spans="19:73" ht="13" customHeight="1" x14ac:dyDescent="0.2">
      <c r="AB93" s="177"/>
      <c r="AD93" s="243"/>
      <c r="AE93" s="243"/>
      <c r="AF93" s="243"/>
      <c r="AG93" s="243"/>
      <c r="AH93" s="243"/>
      <c r="AI93" s="243"/>
      <c r="AJ93" s="243"/>
      <c r="AK93" s="243"/>
      <c r="AL93" s="243"/>
      <c r="AM93" s="243"/>
      <c r="AN93" s="243"/>
      <c r="AO93" s="243"/>
      <c r="AP93" s="243"/>
      <c r="AQ93" s="243"/>
      <c r="AR93" s="177"/>
      <c r="AS93" s="177"/>
      <c r="AT93" s="177"/>
      <c r="BI93" s="326"/>
      <c r="BJ93" s="307"/>
      <c r="BK93" s="307"/>
      <c r="BL93" s="307"/>
      <c r="BM93" s="307"/>
      <c r="BN93" s="298"/>
      <c r="BO93" s="298"/>
      <c r="BP93" s="307"/>
      <c r="BQ93" s="307"/>
      <c r="BR93" s="307"/>
      <c r="BS93" s="307"/>
      <c r="BT93" s="166"/>
      <c r="BU93" s="166"/>
    </row>
    <row r="94" spans="19:73" ht="13" customHeight="1" x14ac:dyDescent="0.2">
      <c r="AB94" s="177"/>
      <c r="AD94" s="243"/>
      <c r="AE94" s="243"/>
      <c r="AF94" s="243"/>
      <c r="AG94" s="243"/>
      <c r="AH94" s="243"/>
      <c r="AI94" s="243"/>
      <c r="AJ94" s="243"/>
      <c r="AK94" s="243"/>
      <c r="AL94" s="243"/>
      <c r="AM94" s="243"/>
      <c r="AN94" s="243"/>
      <c r="AO94" s="243"/>
      <c r="AP94" s="243"/>
      <c r="AQ94" s="243"/>
      <c r="AR94" s="177"/>
      <c r="AS94" s="177"/>
      <c r="AT94" s="177"/>
      <c r="BI94" s="326"/>
      <c r="BJ94" s="307"/>
      <c r="BK94" s="307"/>
      <c r="BL94" s="307"/>
      <c r="BM94" s="307"/>
      <c r="BN94" s="298"/>
      <c r="BO94" s="298"/>
      <c r="BP94" s="307"/>
      <c r="BQ94" s="307"/>
      <c r="BR94" s="307"/>
      <c r="BS94" s="307"/>
      <c r="BT94" s="166"/>
      <c r="BU94" s="166"/>
    </row>
    <row r="95" spans="19:73" ht="13" customHeight="1" x14ac:dyDescent="0.15">
      <c r="AB95" s="177"/>
      <c r="AD95" s="243"/>
      <c r="AE95" s="243"/>
      <c r="AF95" s="243"/>
      <c r="AG95" s="243"/>
      <c r="AH95" s="243"/>
      <c r="AI95" s="243"/>
      <c r="AJ95" s="243"/>
      <c r="AK95" s="243"/>
      <c r="AL95" s="243"/>
      <c r="AM95" s="243"/>
      <c r="AN95" s="243"/>
      <c r="AO95" s="243"/>
      <c r="AP95" s="243"/>
      <c r="AQ95" s="243"/>
      <c r="AR95" s="177"/>
      <c r="AS95" s="177"/>
      <c r="AT95" s="177"/>
      <c r="BI95" s="275"/>
      <c r="BJ95" s="277"/>
      <c r="BK95" s="277"/>
      <c r="BL95" s="277"/>
      <c r="BM95" s="277"/>
      <c r="BN95" s="182"/>
      <c r="BO95" s="182"/>
      <c r="BP95" s="277"/>
      <c r="BQ95" s="277"/>
      <c r="BR95" s="277"/>
      <c r="BS95" s="277"/>
      <c r="BT95" s="166"/>
      <c r="BU95" s="166"/>
    </row>
    <row r="96" spans="19:73" ht="13" customHeight="1" x14ac:dyDescent="0.15">
      <c r="AB96" s="177"/>
      <c r="AC96" s="243"/>
      <c r="AD96" s="243"/>
      <c r="AE96" s="243"/>
      <c r="AF96" s="243"/>
      <c r="AG96" s="243"/>
      <c r="AH96" s="243"/>
      <c r="AI96" s="243"/>
      <c r="AJ96" s="243"/>
      <c r="AK96" s="243"/>
      <c r="AL96" s="243"/>
      <c r="AM96" s="243"/>
      <c r="AN96" s="243"/>
      <c r="AO96" s="243"/>
      <c r="AP96" s="243"/>
      <c r="AQ96" s="243"/>
      <c r="AR96" s="177"/>
      <c r="AS96" s="177"/>
      <c r="AT96" s="177"/>
      <c r="BI96" s="275"/>
      <c r="BJ96" s="277"/>
      <c r="BK96" s="277"/>
      <c r="BL96" s="277"/>
      <c r="BM96" s="277"/>
      <c r="BN96" s="166"/>
      <c r="BO96" s="166"/>
      <c r="BP96" s="277"/>
      <c r="BQ96" s="277"/>
      <c r="BR96" s="277"/>
      <c r="BS96" s="277"/>
      <c r="BT96" s="166"/>
      <c r="BU96" s="166"/>
    </row>
    <row r="97" spans="28:73" ht="13" customHeight="1" x14ac:dyDescent="0.15">
      <c r="AB97" s="177"/>
      <c r="AC97" s="243"/>
      <c r="AD97" s="243"/>
      <c r="AE97" s="243"/>
      <c r="AF97" s="243"/>
      <c r="AG97" s="243"/>
      <c r="AH97" s="243"/>
      <c r="AI97" s="243"/>
      <c r="AJ97" s="243"/>
      <c r="AK97" s="243"/>
      <c r="AL97" s="243"/>
      <c r="AM97" s="243"/>
      <c r="AN97" s="243"/>
      <c r="AO97" s="243"/>
      <c r="AP97" s="243"/>
      <c r="AQ97" s="243"/>
      <c r="AR97" s="177"/>
      <c r="AS97" s="177"/>
      <c r="AT97" s="177"/>
      <c r="BI97" s="275"/>
      <c r="BJ97" s="277"/>
      <c r="BK97" s="277"/>
      <c r="BL97" s="277"/>
      <c r="BM97" s="277"/>
      <c r="BN97" s="166"/>
      <c r="BO97" s="166"/>
      <c r="BP97" s="277"/>
      <c r="BQ97" s="277"/>
      <c r="BR97" s="277"/>
      <c r="BS97" s="277"/>
      <c r="BT97" s="166"/>
      <c r="BU97" s="166"/>
    </row>
    <row r="98" spans="28:73" ht="13" customHeight="1" x14ac:dyDescent="0.15">
      <c r="AB98" s="177"/>
      <c r="AC98" s="243"/>
      <c r="AD98" s="243"/>
      <c r="AE98" s="243"/>
      <c r="AF98" s="243"/>
      <c r="AG98" s="243"/>
      <c r="AH98" s="243"/>
      <c r="AI98" s="243"/>
      <c r="AJ98" s="243"/>
      <c r="AK98" s="243"/>
      <c r="AL98" s="243"/>
      <c r="AM98" s="243"/>
      <c r="AN98" s="243"/>
      <c r="AO98" s="243"/>
      <c r="AP98" s="243"/>
      <c r="AQ98" s="243"/>
      <c r="AR98" s="177"/>
      <c r="AS98" s="177"/>
      <c r="AT98" s="177"/>
      <c r="BI98" s="275"/>
      <c r="BJ98" s="277"/>
      <c r="BK98" s="277"/>
      <c r="BL98" s="277"/>
      <c r="BM98" s="277"/>
      <c r="BN98" s="166"/>
      <c r="BO98" s="166"/>
      <c r="BP98" s="277"/>
      <c r="BQ98" s="277"/>
      <c r="BR98" s="277"/>
      <c r="BS98" s="277"/>
      <c r="BT98" s="166"/>
      <c r="BU98" s="166"/>
    </row>
    <row r="99" spans="28:73" ht="13" customHeight="1" x14ac:dyDescent="0.15">
      <c r="AB99" s="177"/>
      <c r="AC99" s="243"/>
      <c r="AD99" s="243"/>
      <c r="AE99" s="243"/>
      <c r="AF99" s="243"/>
      <c r="AG99" s="243"/>
      <c r="AH99" s="243"/>
      <c r="AI99" s="243"/>
      <c r="AJ99" s="243"/>
      <c r="AK99" s="243"/>
      <c r="AL99" s="243"/>
      <c r="AM99" s="243"/>
      <c r="AN99" s="243"/>
      <c r="AO99" s="243"/>
      <c r="AP99" s="243"/>
      <c r="AQ99" s="243"/>
      <c r="BI99" s="275"/>
      <c r="BJ99" s="277"/>
      <c r="BK99" s="277"/>
      <c r="BL99" s="277"/>
      <c r="BM99" s="277"/>
      <c r="BN99" s="166"/>
      <c r="BO99" s="166"/>
      <c r="BP99" s="277"/>
      <c r="BQ99" s="277"/>
      <c r="BR99" s="277"/>
      <c r="BS99" s="277"/>
      <c r="BT99" s="166"/>
      <c r="BU99" s="166"/>
    </row>
    <row r="100" spans="28:73" ht="13" customHeight="1" x14ac:dyDescent="0.15">
      <c r="AB100" s="177"/>
      <c r="AC100" s="243"/>
      <c r="AD100" s="243"/>
      <c r="AE100" s="243"/>
      <c r="AF100" s="243"/>
      <c r="AG100" s="243"/>
      <c r="AH100" s="243"/>
      <c r="AI100" s="243"/>
      <c r="AJ100" s="243"/>
      <c r="AK100" s="243"/>
      <c r="AL100" s="243"/>
      <c r="AM100" s="243"/>
      <c r="AN100" s="243"/>
      <c r="AO100" s="243"/>
      <c r="AP100" s="243"/>
      <c r="AQ100" s="243"/>
      <c r="BI100" s="275"/>
      <c r="BJ100" s="166"/>
      <c r="BK100" s="166"/>
      <c r="BL100" s="166"/>
      <c r="BM100" s="166"/>
      <c r="BN100" s="166"/>
      <c r="BO100" s="166"/>
      <c r="BP100" s="166"/>
      <c r="BQ100" s="166"/>
      <c r="BR100" s="166"/>
      <c r="BS100" s="166"/>
      <c r="BT100" s="166"/>
      <c r="BU100" s="166"/>
    </row>
    <row r="101" spans="28:73" ht="13" customHeight="1" x14ac:dyDescent="0.15">
      <c r="AB101" s="177"/>
      <c r="AC101" s="216"/>
      <c r="AD101" s="216"/>
      <c r="AE101" s="216"/>
      <c r="AF101" s="216"/>
      <c r="AG101" s="216"/>
      <c r="AH101" s="208"/>
      <c r="AI101" s="208"/>
      <c r="AJ101" s="208"/>
      <c r="AK101" s="208"/>
      <c r="AL101" s="208"/>
      <c r="AM101" s="216"/>
      <c r="AN101" s="216"/>
      <c r="AO101" s="216"/>
      <c r="AP101" s="216"/>
      <c r="AQ101" s="216"/>
      <c r="BI101" s="275"/>
      <c r="BJ101" s="166"/>
      <c r="BK101" s="166"/>
      <c r="BL101" s="166"/>
      <c r="BM101" s="166"/>
      <c r="BN101" s="166"/>
      <c r="BO101" s="166"/>
      <c r="BP101" s="166"/>
      <c r="BQ101" s="166"/>
      <c r="BR101" s="166"/>
      <c r="BS101" s="166"/>
      <c r="BT101" s="166"/>
      <c r="BU101" s="166"/>
    </row>
    <row r="102" spans="28:73" ht="13" customHeight="1" x14ac:dyDescent="0.15">
      <c r="AB102" s="177"/>
      <c r="AC102" s="177"/>
      <c r="AD102" s="177"/>
      <c r="AE102" s="177"/>
      <c r="AF102" s="177"/>
      <c r="AG102" s="177"/>
      <c r="AM102" s="177"/>
      <c r="AN102" s="177"/>
      <c r="AO102" s="177"/>
      <c r="AP102" s="177"/>
      <c r="AQ102" s="177"/>
      <c r="BI102" s="166"/>
      <c r="BJ102" s="166"/>
      <c r="BK102" s="166"/>
      <c r="BL102" s="166"/>
      <c r="BM102" s="166"/>
      <c r="BN102" s="166"/>
      <c r="BO102" s="166"/>
      <c r="BP102" s="166"/>
      <c r="BQ102" s="166"/>
      <c r="BR102" s="166"/>
      <c r="BS102" s="166"/>
      <c r="BT102" s="166"/>
      <c r="BU102" s="166"/>
    </row>
    <row r="103" spans="28:73" ht="13" customHeight="1" x14ac:dyDescent="0.15">
      <c r="AB103" s="177"/>
      <c r="AC103" s="177"/>
      <c r="AD103" s="177"/>
      <c r="AE103" s="177"/>
      <c r="AF103" s="177"/>
      <c r="AG103" s="177"/>
      <c r="BI103" s="166"/>
      <c r="BJ103" s="166"/>
      <c r="BK103" s="166"/>
      <c r="BL103" s="166"/>
      <c r="BM103" s="166"/>
      <c r="BN103" s="166"/>
      <c r="BO103" s="166"/>
      <c r="BP103" s="166"/>
      <c r="BQ103" s="166"/>
      <c r="BR103" s="166"/>
      <c r="BS103" s="166"/>
      <c r="BT103" s="166"/>
      <c r="BU103" s="166"/>
    </row>
    <row r="104" spans="28:73" ht="13" customHeight="1" x14ac:dyDescent="0.15">
      <c r="AB104" s="177"/>
      <c r="AC104" s="177"/>
      <c r="AD104" s="177"/>
      <c r="AE104" s="177"/>
      <c r="AF104" s="177"/>
      <c r="AG104" s="177"/>
      <c r="BI104" s="166"/>
      <c r="BJ104" s="166"/>
      <c r="BK104" s="166"/>
      <c r="BL104" s="166"/>
      <c r="BM104" s="166"/>
      <c r="BN104" s="166"/>
      <c r="BO104" s="166"/>
      <c r="BP104" s="166"/>
      <c r="BQ104" s="166"/>
      <c r="BR104" s="166"/>
      <c r="BS104" s="166"/>
      <c r="BT104" s="166"/>
      <c r="BU104" s="166"/>
    </row>
    <row r="105" spans="28:73" ht="13" customHeight="1" x14ac:dyDescent="0.15">
      <c r="AB105" s="177"/>
      <c r="AC105" s="177"/>
      <c r="AD105" s="177"/>
      <c r="AE105" s="177"/>
      <c r="AF105" s="177"/>
      <c r="AG105" s="177"/>
      <c r="BI105" s="166"/>
      <c r="BJ105" s="166"/>
      <c r="BK105" s="166"/>
      <c r="BL105" s="166"/>
      <c r="BM105" s="166"/>
      <c r="BN105" s="166"/>
      <c r="BO105" s="166"/>
      <c r="BP105" s="166"/>
      <c r="BQ105" s="166"/>
      <c r="BR105" s="166"/>
      <c r="BS105" s="166"/>
      <c r="BT105" s="166"/>
      <c r="BU105" s="166"/>
    </row>
    <row r="106" spans="28:73" ht="13" customHeight="1" x14ac:dyDescent="0.15">
      <c r="BI106" s="166"/>
      <c r="BJ106" s="166"/>
      <c r="BK106" s="166"/>
      <c r="BL106" s="166"/>
      <c r="BM106" s="166"/>
      <c r="BN106" s="166"/>
      <c r="BO106" s="166"/>
      <c r="BP106" s="166"/>
      <c r="BQ106" s="166"/>
      <c r="BR106" s="166"/>
      <c r="BS106" s="166"/>
      <c r="BT106" s="166"/>
      <c r="BU106" s="166"/>
    </row>
    <row r="107" spans="28:73" ht="13" customHeight="1" x14ac:dyDescent="0.15"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66"/>
      <c r="BU107" s="166"/>
    </row>
    <row r="110" spans="28:73" ht="13" customHeight="1" x14ac:dyDescent="0.15">
      <c r="AC110" s="166"/>
      <c r="AD110" s="166"/>
      <c r="AE110" s="166"/>
      <c r="AF110" s="166"/>
      <c r="AG110" s="166"/>
      <c r="AH110" s="166"/>
    </row>
    <row r="111" spans="28:73" ht="13" customHeight="1" x14ac:dyDescent="0.15">
      <c r="AC111" s="166"/>
      <c r="AD111" s="166"/>
      <c r="AE111" s="166"/>
      <c r="AF111" s="166"/>
      <c r="AG111" s="166"/>
      <c r="AH111" s="166"/>
    </row>
    <row r="112" spans="28:73" ht="13" customHeight="1" x14ac:dyDescent="0.15">
      <c r="AC112" s="447"/>
      <c r="AD112" s="447"/>
      <c r="AE112" s="447"/>
      <c r="AF112" s="447"/>
      <c r="AG112" s="447"/>
      <c r="AH112" s="166"/>
    </row>
    <row r="113" spans="29:34" ht="13" customHeight="1" x14ac:dyDescent="0.15">
      <c r="AC113" s="204"/>
      <c r="AD113" s="204"/>
      <c r="AE113" s="204"/>
      <c r="AF113" s="204"/>
      <c r="AG113" s="204"/>
      <c r="AH113" s="166"/>
    </row>
    <row r="114" spans="29:34" ht="13" customHeight="1" x14ac:dyDescent="0.2">
      <c r="AC114" s="233"/>
      <c r="AD114" s="233"/>
      <c r="AE114" s="448"/>
      <c r="AF114" s="449"/>
      <c r="AG114" s="449"/>
      <c r="AH114" s="166"/>
    </row>
    <row r="115" spans="29:34" ht="13" customHeight="1" x14ac:dyDescent="0.2">
      <c r="AC115" s="175"/>
      <c r="AD115" s="175"/>
      <c r="AE115" s="450"/>
      <c r="AF115" s="449"/>
      <c r="AG115" s="212"/>
      <c r="AH115" s="166"/>
    </row>
    <row r="116" spans="29:34" ht="13" customHeight="1" x14ac:dyDescent="0.2">
      <c r="AC116" s="175"/>
      <c r="AD116" s="175"/>
      <c r="AE116" s="230"/>
      <c r="AF116" s="230"/>
      <c r="AG116" s="212"/>
      <c r="AH116" s="166"/>
    </row>
    <row r="117" spans="29:34" ht="13" customHeight="1" x14ac:dyDescent="0.2">
      <c r="AC117" s="175"/>
      <c r="AD117" s="175"/>
      <c r="AE117" s="212"/>
      <c r="AF117" s="212"/>
      <c r="AG117" s="212"/>
      <c r="AH117" s="166"/>
    </row>
    <row r="118" spans="29:34" ht="13" customHeight="1" x14ac:dyDescent="0.2">
      <c r="AC118" s="175"/>
      <c r="AD118" s="175"/>
      <c r="AE118" s="212"/>
      <c r="AF118" s="212"/>
      <c r="AG118" s="212"/>
      <c r="AH118" s="166"/>
    </row>
    <row r="119" spans="29:34" ht="13" customHeight="1" x14ac:dyDescent="0.15">
      <c r="AC119" s="175"/>
      <c r="AD119" s="175"/>
      <c r="AE119" s="188"/>
      <c r="AF119" s="188"/>
      <c r="AG119" s="188"/>
      <c r="AH119" s="166"/>
    </row>
    <row r="120" spans="29:34" ht="13" customHeight="1" x14ac:dyDescent="0.15">
      <c r="AC120" s="175"/>
      <c r="AD120" s="175"/>
      <c r="AE120" s="188"/>
      <c r="AF120" s="188"/>
      <c r="AG120" s="188"/>
      <c r="AH120" s="166"/>
    </row>
    <row r="121" spans="29:34" ht="13" customHeight="1" x14ac:dyDescent="0.15">
      <c r="AC121" s="175"/>
      <c r="AD121" s="175"/>
      <c r="AE121" s="188"/>
      <c r="AF121" s="188"/>
      <c r="AG121" s="188"/>
      <c r="AH121" s="166"/>
    </row>
    <row r="122" spans="29:34" ht="13" customHeight="1" x14ac:dyDescent="0.15">
      <c r="AC122" s="175"/>
      <c r="AD122" s="175"/>
      <c r="AE122" s="188"/>
      <c r="AF122" s="188"/>
      <c r="AG122" s="188"/>
      <c r="AH122" s="166"/>
    </row>
    <row r="123" spans="29:34" ht="13" customHeight="1" x14ac:dyDescent="0.15">
      <c r="AC123" s="175"/>
      <c r="AD123" s="175"/>
      <c r="AE123" s="188"/>
      <c r="AF123" s="188"/>
      <c r="AG123" s="188"/>
      <c r="AH123" s="166"/>
    </row>
    <row r="124" spans="29:34" ht="13" customHeight="1" x14ac:dyDescent="0.15">
      <c r="AC124" s="175"/>
      <c r="AD124" s="175"/>
      <c r="AE124" s="188"/>
      <c r="AF124" s="188"/>
      <c r="AG124" s="188"/>
      <c r="AH124" s="166"/>
    </row>
    <row r="125" spans="29:34" ht="13" customHeight="1" x14ac:dyDescent="0.15">
      <c r="AC125" s="175"/>
      <c r="AD125" s="175"/>
      <c r="AE125" s="188"/>
      <c r="AF125" s="188"/>
      <c r="AG125" s="188"/>
      <c r="AH125" s="166"/>
    </row>
    <row r="126" spans="29:34" ht="13" customHeight="1" x14ac:dyDescent="0.15">
      <c r="AC126" s="175"/>
      <c r="AD126" s="175"/>
      <c r="AE126" s="188"/>
      <c r="AF126" s="188"/>
      <c r="AG126" s="188"/>
      <c r="AH126" s="166"/>
    </row>
    <row r="127" spans="29:34" ht="13" customHeight="1" x14ac:dyDescent="0.2">
      <c r="AC127" s="175"/>
      <c r="AD127" s="212"/>
      <c r="AE127" s="212"/>
      <c r="AF127" s="212"/>
      <c r="AG127" s="212"/>
      <c r="AH127" s="166"/>
    </row>
    <row r="128" spans="29:34" ht="13" customHeight="1" x14ac:dyDescent="0.2">
      <c r="AC128" s="175"/>
      <c r="AD128" s="212"/>
      <c r="AE128" s="212"/>
      <c r="AF128" s="212"/>
      <c r="AG128" s="212"/>
      <c r="AH128" s="166"/>
    </row>
    <row r="129" spans="29:34" ht="13" customHeight="1" x14ac:dyDescent="0.2">
      <c r="AC129" s="451"/>
      <c r="AD129" s="451"/>
      <c r="AE129" s="175"/>
      <c r="AF129" s="175"/>
      <c r="AG129" s="175"/>
      <c r="AH129" s="166"/>
    </row>
    <row r="130" spans="29:34" ht="13" customHeight="1" x14ac:dyDescent="0.15">
      <c r="AC130" s="188"/>
      <c r="AD130" s="188"/>
      <c r="AE130" s="175"/>
      <c r="AF130" s="175"/>
      <c r="AG130" s="175"/>
      <c r="AH130" s="166"/>
    </row>
    <row r="131" spans="29:34" ht="13" customHeight="1" x14ac:dyDescent="0.15">
      <c r="AC131" s="188"/>
      <c r="AD131" s="188"/>
      <c r="AE131" s="175"/>
      <c r="AF131" s="175"/>
      <c r="AG131" s="175"/>
      <c r="AH131" s="166"/>
    </row>
    <row r="132" spans="29:34" ht="13" customHeight="1" x14ac:dyDescent="0.15">
      <c r="AC132" s="188"/>
      <c r="AD132" s="188"/>
      <c r="AE132" s="175"/>
      <c r="AF132" s="175"/>
      <c r="AG132" s="175"/>
      <c r="AH132" s="166"/>
    </row>
    <row r="133" spans="29:34" ht="13" customHeight="1" x14ac:dyDescent="0.15">
      <c r="AC133" s="188"/>
      <c r="AD133" s="188"/>
      <c r="AE133" s="175"/>
      <c r="AF133" s="175"/>
      <c r="AG133" s="175"/>
      <c r="AH133" s="166"/>
    </row>
    <row r="134" spans="29:34" ht="13" customHeight="1" x14ac:dyDescent="0.15">
      <c r="AC134" s="188"/>
      <c r="AD134" s="188"/>
      <c r="AE134" s="175"/>
      <c r="AF134" s="175"/>
      <c r="AG134" s="175"/>
      <c r="AH134" s="166"/>
    </row>
    <row r="135" spans="29:34" ht="13" customHeight="1" x14ac:dyDescent="0.15">
      <c r="AC135" s="188"/>
      <c r="AD135" s="188"/>
      <c r="AE135" s="175"/>
      <c r="AF135" s="175"/>
      <c r="AG135" s="175"/>
      <c r="AH135" s="166"/>
    </row>
    <row r="136" spans="29:34" ht="13" customHeight="1" x14ac:dyDescent="0.15">
      <c r="AC136" s="188"/>
      <c r="AD136" s="188"/>
      <c r="AE136" s="175"/>
      <c r="AF136" s="175"/>
      <c r="AG136" s="175"/>
      <c r="AH136" s="166"/>
    </row>
    <row r="137" spans="29:34" ht="13" customHeight="1" x14ac:dyDescent="0.15">
      <c r="AC137" s="188"/>
      <c r="AD137" s="188"/>
      <c r="AE137" s="175"/>
      <c r="AF137" s="175"/>
      <c r="AG137" s="175"/>
      <c r="AH137" s="166"/>
    </row>
    <row r="138" spans="29:34" ht="13" customHeight="1" x14ac:dyDescent="0.2">
      <c r="AC138" s="212"/>
      <c r="AD138" s="212"/>
      <c r="AE138" s="175"/>
      <c r="AF138" s="175"/>
      <c r="AG138" s="175"/>
      <c r="AH138" s="166"/>
    </row>
    <row r="139" spans="29:34" ht="13" customHeight="1" x14ac:dyDescent="0.2">
      <c r="AC139" s="212"/>
      <c r="AD139" s="212"/>
      <c r="AE139" s="175"/>
      <c r="AF139" s="175"/>
      <c r="AG139" s="175"/>
      <c r="AH139" s="166"/>
    </row>
    <row r="140" spans="29:34" ht="13" customHeight="1" x14ac:dyDescent="0.2">
      <c r="AC140" s="212"/>
      <c r="AD140" s="212"/>
      <c r="AE140" s="175"/>
      <c r="AF140" s="175"/>
      <c r="AG140" s="175"/>
      <c r="AH140" s="166"/>
    </row>
  </sheetData>
  <mergeCells count="42">
    <mergeCell ref="AZ33:AZ45"/>
    <mergeCell ref="BD33:BD45"/>
    <mergeCell ref="BD6:BD17"/>
    <mergeCell ref="BD21:BD28"/>
    <mergeCell ref="AV17:AV26"/>
    <mergeCell ref="AX18:AX25"/>
    <mergeCell ref="AZ6:AZ17"/>
    <mergeCell ref="AZ21:AZ28"/>
    <mergeCell ref="AQ7:AT19"/>
    <mergeCell ref="AX6:AX15"/>
    <mergeCell ref="AU7:AU14"/>
    <mergeCell ref="AV7:AV14"/>
    <mergeCell ref="AU17:AU26"/>
    <mergeCell ref="AN6:AN15"/>
    <mergeCell ref="AJ7:AJ14"/>
    <mergeCell ref="AK7:AK14"/>
    <mergeCell ref="AJ17:AJ26"/>
    <mergeCell ref="AK17:AK26"/>
    <mergeCell ref="AN18:AN25"/>
    <mergeCell ref="A1:K1"/>
    <mergeCell ref="M1:BY1"/>
    <mergeCell ref="N3:S3"/>
    <mergeCell ref="AV3:AY3"/>
    <mergeCell ref="BJ3:BQ3"/>
    <mergeCell ref="T3:AA3"/>
    <mergeCell ref="BS3:CC3"/>
    <mergeCell ref="AC3:AH3"/>
    <mergeCell ref="AI3:AP3"/>
    <mergeCell ref="BD3:BG3"/>
    <mergeCell ref="AQ3:AT3"/>
    <mergeCell ref="Q7:Q18"/>
    <mergeCell ref="R7:R18"/>
    <mergeCell ref="S7:S18"/>
    <mergeCell ref="N10:N17"/>
    <mergeCell ref="O10:O17"/>
    <mergeCell ref="P10:P17"/>
    <mergeCell ref="S22:S29"/>
    <mergeCell ref="N21:N32"/>
    <mergeCell ref="O21:O32"/>
    <mergeCell ref="P21:P32"/>
    <mergeCell ref="Q22:Q29"/>
    <mergeCell ref="R22:R2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DD7ED-BF68-FF46-B270-DD55BEDBD9EF}">
  <sheetPr>
    <tabColor theme="4"/>
  </sheetPr>
  <dimension ref="A1:BP106"/>
  <sheetViews>
    <sheetView topLeftCell="M1" zoomScale="110" zoomScaleNormal="110" workbookViewId="0">
      <pane xSplit="1" topLeftCell="N1" activePane="topRight" state="frozen"/>
      <selection activeCell="M1" sqref="M1"/>
      <selection pane="topRight" activeCell="AQ5" sqref="AQ5"/>
    </sheetView>
  </sheetViews>
  <sheetFormatPr baseColWidth="10" defaultColWidth="6.83203125" defaultRowHeight="13" customHeight="1" x14ac:dyDescent="0.15"/>
  <cols>
    <col min="1" max="2" width="11.1640625" style="162" hidden="1" customWidth="1"/>
    <col min="3" max="3" width="28.83203125" style="162" hidden="1" customWidth="1"/>
    <col min="4" max="4" width="11.5" style="162" hidden="1" customWidth="1"/>
    <col min="5" max="5" width="11.33203125" style="162" hidden="1" customWidth="1"/>
    <col min="6" max="6" width="14.5" style="162" hidden="1" customWidth="1"/>
    <col min="7" max="7" width="8.5" style="162" hidden="1" customWidth="1"/>
    <col min="8" max="8" width="14.5" style="162" hidden="1" customWidth="1"/>
    <col min="9" max="9" width="12.1640625" style="162" hidden="1" customWidth="1"/>
    <col min="10" max="11" width="14.5" style="162" hidden="1" customWidth="1"/>
    <col min="12" max="12" width="6.5" style="191" hidden="1" customWidth="1"/>
    <col min="13" max="67" width="13.1640625" style="162" customWidth="1"/>
    <col min="68" max="70" width="19.5" style="162" customWidth="1"/>
    <col min="71" max="16384" width="6.83203125" style="162"/>
  </cols>
  <sheetData>
    <row r="1" spans="1:68" ht="20.5" customHeight="1" x14ac:dyDescent="0.25">
      <c r="A1" s="1122" t="s">
        <v>776</v>
      </c>
      <c r="B1" s="1122"/>
      <c r="C1" s="1122"/>
      <c r="D1" s="1122"/>
      <c r="E1" s="1122"/>
      <c r="F1" s="1122"/>
      <c r="G1" s="1122"/>
      <c r="H1" s="1122"/>
      <c r="I1" s="1122"/>
      <c r="J1" s="1122"/>
      <c r="K1" s="1123"/>
      <c r="M1" s="955" t="s">
        <v>909</v>
      </c>
      <c r="N1" s="955"/>
      <c r="O1" s="955"/>
      <c r="P1" s="955"/>
      <c r="Q1" s="955"/>
      <c r="R1" s="955"/>
      <c r="S1" s="955"/>
      <c r="T1" s="955"/>
      <c r="U1" s="955"/>
      <c r="V1" s="955"/>
      <c r="W1" s="955"/>
      <c r="X1" s="955"/>
      <c r="Y1" s="955"/>
      <c r="Z1" s="955"/>
      <c r="AA1" s="955"/>
      <c r="AB1" s="955"/>
      <c r="AC1" s="955"/>
      <c r="AD1" s="955"/>
      <c r="AE1" s="955"/>
      <c r="AF1" s="955"/>
      <c r="AG1" s="955"/>
      <c r="AH1" s="955"/>
      <c r="AI1" s="955"/>
      <c r="AJ1" s="955"/>
      <c r="AK1" s="955"/>
      <c r="AL1" s="955"/>
      <c r="AM1" s="955"/>
      <c r="AN1" s="955"/>
      <c r="AO1" s="955"/>
      <c r="AP1" s="955"/>
      <c r="AQ1" s="955"/>
      <c r="AR1" s="955"/>
      <c r="AS1" s="955"/>
      <c r="AT1" s="955"/>
      <c r="AU1" s="955"/>
      <c r="AV1" s="955"/>
      <c r="AW1" s="955"/>
      <c r="AX1" s="955"/>
      <c r="AY1" s="955"/>
      <c r="AZ1" s="955"/>
      <c r="BA1" s="955"/>
      <c r="BB1" s="955"/>
      <c r="BC1" s="955"/>
      <c r="BD1" s="955"/>
      <c r="BE1" s="955"/>
      <c r="BF1" s="955"/>
      <c r="BG1" s="955"/>
      <c r="BH1" s="955"/>
      <c r="BI1" s="955"/>
      <c r="BJ1" s="955"/>
      <c r="BK1" s="955"/>
      <c r="BL1" s="955"/>
      <c r="BM1" s="955"/>
      <c r="BN1" s="955"/>
      <c r="BO1" s="955"/>
    </row>
    <row r="2" spans="1:68" s="271" customFormat="1" ht="54" customHeight="1" x14ac:dyDescent="0.25">
      <c r="A2" s="706" t="s">
        <v>778</v>
      </c>
      <c r="B2" s="706" t="s">
        <v>779</v>
      </c>
      <c r="C2" s="706" t="s">
        <v>780</v>
      </c>
      <c r="D2" s="706" t="s">
        <v>781</v>
      </c>
      <c r="E2" s="706" t="s">
        <v>782</v>
      </c>
      <c r="F2" s="706" t="s">
        <v>783</v>
      </c>
      <c r="G2" s="662" t="s">
        <v>784</v>
      </c>
      <c r="H2" s="662" t="s">
        <v>785</v>
      </c>
      <c r="I2" s="662" t="s">
        <v>786</v>
      </c>
      <c r="J2" s="662" t="s">
        <v>787</v>
      </c>
      <c r="K2" s="662" t="s">
        <v>788</v>
      </c>
      <c r="L2" s="272"/>
      <c r="N2" s="663"/>
      <c r="O2" s="663"/>
      <c r="P2" s="663"/>
      <c r="Q2" s="663"/>
      <c r="R2" s="663"/>
      <c r="S2" s="663"/>
      <c r="T2" s="663"/>
      <c r="U2" s="663"/>
      <c r="V2" s="663"/>
      <c r="W2" s="663"/>
      <c r="X2" s="663"/>
      <c r="Y2" s="663" t="s">
        <v>675</v>
      </c>
      <c r="Z2" s="663">
        <v>207</v>
      </c>
      <c r="AA2" s="663">
        <v>102</v>
      </c>
      <c r="AB2" s="663">
        <v>104</v>
      </c>
      <c r="AC2" s="663">
        <v>204</v>
      </c>
      <c r="AD2" s="663"/>
      <c r="AE2" s="663"/>
      <c r="AF2" s="271">
        <v>204</v>
      </c>
      <c r="AG2" s="663" t="s">
        <v>725</v>
      </c>
      <c r="AH2" s="663" t="s">
        <v>725</v>
      </c>
      <c r="AI2" s="663"/>
      <c r="AJ2" s="663"/>
      <c r="AK2" s="663"/>
      <c r="AL2" s="663"/>
      <c r="AM2" s="663"/>
      <c r="AN2" s="271">
        <v>204</v>
      </c>
      <c r="AO2" s="663" t="s">
        <v>725</v>
      </c>
      <c r="AP2" s="663" t="s">
        <v>726</v>
      </c>
      <c r="AQ2" s="663"/>
      <c r="AR2" s="663"/>
      <c r="AS2" s="663"/>
      <c r="AT2" s="663">
        <v>104</v>
      </c>
      <c r="AU2" s="663">
        <v>301</v>
      </c>
      <c r="AV2" s="663">
        <v>204</v>
      </c>
      <c r="AW2" s="663">
        <v>202</v>
      </c>
      <c r="AX2" s="663"/>
      <c r="AY2" s="663"/>
      <c r="AZ2" s="663"/>
      <c r="BA2" s="663" t="s">
        <v>674</v>
      </c>
      <c r="BB2" s="663" t="s">
        <v>910</v>
      </c>
      <c r="BC2" s="663">
        <v>207</v>
      </c>
      <c r="BD2" s="663" t="s">
        <v>727</v>
      </c>
      <c r="BE2" s="663" t="s">
        <v>728</v>
      </c>
      <c r="BF2" s="663" t="s">
        <v>790</v>
      </c>
      <c r="BG2" s="663" t="s">
        <v>791</v>
      </c>
      <c r="BI2" s="663" t="s">
        <v>674</v>
      </c>
      <c r="BJ2" s="663" t="s">
        <v>910</v>
      </c>
      <c r="BK2" s="663">
        <v>207</v>
      </c>
      <c r="BL2" s="663" t="s">
        <v>727</v>
      </c>
      <c r="BM2" s="663" t="s">
        <v>728</v>
      </c>
      <c r="BN2" s="663" t="s">
        <v>790</v>
      </c>
      <c r="BO2" s="663" t="s">
        <v>791</v>
      </c>
    </row>
    <row r="3" spans="1:68" s="271" customFormat="1" ht="48" customHeight="1" x14ac:dyDescent="0.25">
      <c r="A3" s="266" t="s">
        <v>792</v>
      </c>
      <c r="B3" s="267">
        <v>1</v>
      </c>
      <c r="C3" s="268" t="s">
        <v>793</v>
      </c>
      <c r="D3" s="269"/>
      <c r="E3" s="269"/>
      <c r="F3" s="267">
        <v>50</v>
      </c>
      <c r="G3" s="266"/>
      <c r="H3" s="270" t="s">
        <v>794</v>
      </c>
      <c r="I3" s="271" t="s">
        <v>795</v>
      </c>
      <c r="J3" s="271" t="s">
        <v>796</v>
      </c>
      <c r="K3" s="271" t="s">
        <v>797</v>
      </c>
      <c r="L3" s="272"/>
      <c r="N3" s="1009" t="s">
        <v>911</v>
      </c>
      <c r="O3" s="1010"/>
      <c r="P3" s="1010"/>
      <c r="Q3" s="1010"/>
      <c r="R3" s="1010"/>
      <c r="S3" s="1010"/>
      <c r="T3" s="1010"/>
      <c r="U3" s="1010"/>
      <c r="V3" s="1010"/>
      <c r="W3" s="1010"/>
      <c r="X3" s="1010"/>
      <c r="Y3" s="1010"/>
      <c r="Z3" s="1010"/>
      <c r="AA3" s="1010"/>
      <c r="AB3" s="1010"/>
      <c r="AC3" s="281"/>
      <c r="AE3" s="794"/>
      <c r="AF3" s="793" t="s">
        <v>912</v>
      </c>
      <c r="AG3" s="794"/>
      <c r="AH3" s="794"/>
      <c r="AI3" s="794"/>
      <c r="AJ3" s="794"/>
      <c r="AK3" s="794"/>
      <c r="AL3" s="792"/>
      <c r="AM3" s="795"/>
      <c r="AN3" s="895" t="s">
        <v>913</v>
      </c>
      <c r="AO3" s="795"/>
      <c r="AP3" s="795"/>
      <c r="AQ3" s="795"/>
      <c r="AR3" s="795"/>
      <c r="AS3" s="795"/>
      <c r="AT3" s="795"/>
      <c r="AU3" s="796"/>
      <c r="AV3" s="895" t="s">
        <v>914</v>
      </c>
      <c r="AW3" s="894"/>
      <c r="AX3" s="894" t="s">
        <v>914</v>
      </c>
      <c r="AY3" s="278" t="s">
        <v>915</v>
      </c>
      <c r="AZ3" s="278" t="s">
        <v>916</v>
      </c>
      <c r="BA3" s="1208" t="s">
        <v>917</v>
      </c>
      <c r="BB3" s="1210"/>
      <c r="BC3" s="1210"/>
      <c r="BD3" s="1210"/>
      <c r="BE3" s="1210"/>
      <c r="BF3" s="1210"/>
      <c r="BG3" s="1210"/>
      <c r="BH3" s="280"/>
      <c r="BI3" s="1208" t="s">
        <v>918</v>
      </c>
      <c r="BJ3" s="1209"/>
      <c r="BK3" s="1209"/>
      <c r="BL3" s="1209"/>
      <c r="BM3" s="1209"/>
      <c r="BN3" s="1209"/>
      <c r="BO3" s="1209"/>
      <c r="BP3" s="274"/>
    </row>
    <row r="4" spans="1:68" s="300" customFormat="1" ht="24" customHeight="1" x14ac:dyDescent="0.2">
      <c r="A4" s="245" t="s">
        <v>792</v>
      </c>
      <c r="B4" s="438">
        <v>1</v>
      </c>
      <c r="C4" s="245" t="s">
        <v>811</v>
      </c>
      <c r="D4" s="299"/>
      <c r="E4" s="299">
        <v>9</v>
      </c>
      <c r="F4" s="438">
        <v>50</v>
      </c>
      <c r="G4" s="245">
        <v>6</v>
      </c>
      <c r="H4" s="439" t="s">
        <v>812</v>
      </c>
      <c r="I4" s="300" t="s">
        <v>795</v>
      </c>
      <c r="J4" s="300" t="s">
        <v>813</v>
      </c>
      <c r="K4" s="300" t="s">
        <v>797</v>
      </c>
      <c r="L4" s="440"/>
      <c r="M4" s="297">
        <v>0.3125</v>
      </c>
      <c r="N4" s="317"/>
      <c r="O4" s="312"/>
      <c r="P4" s="312"/>
      <c r="Q4" s="299"/>
      <c r="R4" s="299"/>
      <c r="S4" s="299"/>
      <c r="T4" s="527"/>
      <c r="U4" s="406"/>
      <c r="V4" s="528"/>
      <c r="W4" s="406"/>
      <c r="X4" s="406"/>
      <c r="Y4" s="406"/>
      <c r="Z4" s="406"/>
      <c r="AA4" s="406"/>
      <c r="AB4" s="406"/>
      <c r="AC4" s="403"/>
      <c r="AD4" s="455">
        <v>0.3125</v>
      </c>
      <c r="AE4" s="761" t="s">
        <v>814</v>
      </c>
      <c r="AF4" s="577"/>
      <c r="AG4" s="578"/>
      <c r="AH4" s="578"/>
      <c r="AI4" s="578"/>
      <c r="AJ4" s="578"/>
      <c r="AK4" s="758"/>
      <c r="AL4" s="365"/>
      <c r="AM4" s="774">
        <v>0.3125</v>
      </c>
      <c r="AN4" s="299" t="s">
        <v>919</v>
      </c>
      <c r="AO4" s="297"/>
      <c r="AP4" s="312"/>
      <c r="AQ4" s="312"/>
      <c r="AR4" s="312"/>
      <c r="AS4" s="312"/>
      <c r="AT4" s="312"/>
      <c r="AU4" s="296"/>
      <c r="AV4" s="784" t="s">
        <v>920</v>
      </c>
      <c r="AW4" s="785"/>
      <c r="AX4" s="650"/>
      <c r="AY4" s="638"/>
      <c r="AZ4" s="638"/>
      <c r="BA4" s="403"/>
      <c r="BB4" s="403"/>
      <c r="BC4" s="403"/>
      <c r="BD4" s="403"/>
      <c r="BE4" s="403"/>
      <c r="BF4" s="403"/>
      <c r="BG4" s="403"/>
      <c r="BH4" s="404"/>
      <c r="BI4" s="405"/>
      <c r="BJ4" s="403"/>
      <c r="BK4" s="403"/>
      <c r="BL4" s="403"/>
      <c r="BM4" s="403"/>
      <c r="BN4" s="403"/>
      <c r="BO4" s="404"/>
      <c r="BP4" s="292"/>
    </row>
    <row r="5" spans="1:68" s="300" customFormat="1" ht="24" customHeight="1" x14ac:dyDescent="0.2">
      <c r="A5" s="245" t="s">
        <v>792</v>
      </c>
      <c r="B5" s="438">
        <v>1</v>
      </c>
      <c r="C5" s="245" t="s">
        <v>817</v>
      </c>
      <c r="D5" s="299"/>
      <c r="E5" s="299">
        <v>9</v>
      </c>
      <c r="F5" s="438">
        <v>50</v>
      </c>
      <c r="G5" s="245">
        <v>6</v>
      </c>
      <c r="H5" s="439" t="s">
        <v>818</v>
      </c>
      <c r="I5" s="300" t="s">
        <v>795</v>
      </c>
      <c r="J5" s="300" t="s">
        <v>796</v>
      </c>
      <c r="K5" s="300" t="s">
        <v>797</v>
      </c>
      <c r="L5" s="440"/>
      <c r="M5" s="323">
        <v>0.32291666666666669</v>
      </c>
      <c r="N5" s="597"/>
      <c r="O5" s="597"/>
      <c r="P5" s="597"/>
      <c r="Q5" s="591"/>
      <c r="R5" s="591"/>
      <c r="S5" s="756"/>
      <c r="T5" s="297"/>
      <c r="U5" s="297"/>
      <c r="V5" s="297"/>
      <c r="W5" s="324"/>
      <c r="X5" s="324"/>
      <c r="Y5" s="324"/>
      <c r="Z5" s="453"/>
      <c r="AA5" s="453"/>
      <c r="AB5" s="429"/>
      <c r="AC5" s="298"/>
      <c r="AD5" s="455">
        <v>0.32291666666666669</v>
      </c>
      <c r="AE5" s="757"/>
      <c r="AF5" s="661">
        <v>0.31944444444444448</v>
      </c>
      <c r="AG5" s="660">
        <v>0.3263888888888889</v>
      </c>
      <c r="AH5" s="299"/>
      <c r="AI5" s="558"/>
      <c r="AJ5" s="558"/>
      <c r="AK5" s="758"/>
      <c r="AL5" s="365"/>
      <c r="AM5" s="774">
        <v>0.32291666666666669</v>
      </c>
      <c r="AN5" s="661">
        <v>0.31944444444444448</v>
      </c>
      <c r="AO5" s="660">
        <v>0.3263888888888889</v>
      </c>
      <c r="AP5" s="299"/>
      <c r="AQ5" s="580"/>
      <c r="AR5" s="580"/>
      <c r="AS5" s="591"/>
      <c r="AT5" s="569"/>
      <c r="AU5" s="298"/>
      <c r="AV5" s="786"/>
      <c r="AW5" s="787"/>
      <c r="AX5" s="691"/>
      <c r="AY5" s="707"/>
      <c r="AZ5" s="707"/>
      <c r="BA5" s="365"/>
      <c r="BB5" s="365"/>
      <c r="BC5" s="365"/>
      <c r="BD5" s="365"/>
      <c r="BE5" s="365"/>
      <c r="BF5" s="365"/>
      <c r="BG5" s="296"/>
      <c r="BH5" s="328"/>
      <c r="BI5" s="383"/>
      <c r="BJ5" s="365"/>
      <c r="BK5" s="365"/>
      <c r="BL5" s="365"/>
      <c r="BM5" s="365"/>
      <c r="BN5" s="365"/>
      <c r="BO5" s="328"/>
      <c r="BP5" s="292"/>
    </row>
    <row r="6" spans="1:68" s="300" customFormat="1" ht="24" customHeight="1" x14ac:dyDescent="0.2">
      <c r="A6" s="245" t="s">
        <v>792</v>
      </c>
      <c r="B6" s="438">
        <v>2</v>
      </c>
      <c r="C6" s="245" t="s">
        <v>819</v>
      </c>
      <c r="D6" s="299"/>
      <c r="E6" s="299"/>
      <c r="F6" s="438">
        <v>50</v>
      </c>
      <c r="G6" s="245"/>
      <c r="H6" s="439" t="s">
        <v>794</v>
      </c>
      <c r="I6" s="300" t="s">
        <v>795</v>
      </c>
      <c r="J6" s="300" t="s">
        <v>796</v>
      </c>
      <c r="K6" s="300" t="s">
        <v>797</v>
      </c>
      <c r="L6" s="440"/>
      <c r="M6" s="323">
        <v>0.33333333333333331</v>
      </c>
      <c r="N6" s="1211" t="s">
        <v>921</v>
      </c>
      <c r="O6" s="1212"/>
      <c r="P6" s="1212"/>
      <c r="Q6" s="1212"/>
      <c r="R6" s="1212"/>
      <c r="S6" s="1212"/>
      <c r="T6" s="297"/>
      <c r="U6" s="308"/>
      <c r="V6" s="591"/>
      <c r="W6" s="591"/>
      <c r="X6" s="569"/>
      <c r="Y6" s="580"/>
      <c r="Z6" s="312"/>
      <c r="AA6" s="312"/>
      <c r="AB6" s="312"/>
      <c r="AC6" s="358"/>
      <c r="AD6" s="455">
        <v>0.33333333333333331</v>
      </c>
      <c r="AE6" s="759"/>
      <c r="AF6" s="735"/>
      <c r="AG6" s="1195" t="s">
        <v>826</v>
      </c>
      <c r="AH6" s="299"/>
      <c r="AI6" s="569"/>
      <c r="AJ6" s="569"/>
      <c r="AK6" s="760"/>
      <c r="AL6" s="370"/>
      <c r="AM6" s="774">
        <v>0.33333333333333331</v>
      </c>
      <c r="AN6" s="735"/>
      <c r="AO6" s="1195" t="s">
        <v>826</v>
      </c>
      <c r="AP6" s="299"/>
      <c r="AQ6" s="569"/>
      <c r="AR6" s="580"/>
      <c r="AS6" s="308"/>
      <c r="AT6" s="581"/>
      <c r="AU6" s="358"/>
      <c r="AV6" s="1201" t="s">
        <v>922</v>
      </c>
      <c r="AW6" s="1204" t="s">
        <v>828</v>
      </c>
      <c r="AY6" s="639"/>
      <c r="AZ6" s="639"/>
      <c r="BA6" s="365"/>
      <c r="BB6" s="365"/>
      <c r="BC6" s="365"/>
      <c r="BD6" s="365"/>
      <c r="BE6" s="365"/>
      <c r="BF6" s="365"/>
      <c r="BG6" s="296"/>
      <c r="BH6" s="328"/>
      <c r="BI6" s="383"/>
      <c r="BJ6" s="365"/>
      <c r="BK6" s="365"/>
      <c r="BL6" s="365"/>
      <c r="BM6" s="365"/>
      <c r="BN6" s="365"/>
      <c r="BO6" s="328"/>
      <c r="BP6" s="292"/>
    </row>
    <row r="7" spans="1:68" s="300" customFormat="1" ht="24" customHeight="1" x14ac:dyDescent="0.2">
      <c r="A7" s="245" t="s">
        <v>792</v>
      </c>
      <c r="B7" s="438">
        <v>2</v>
      </c>
      <c r="C7" s="245" t="s">
        <v>823</v>
      </c>
      <c r="D7" s="299"/>
      <c r="E7" s="299">
        <v>9</v>
      </c>
      <c r="F7" s="438">
        <v>50</v>
      </c>
      <c r="G7" s="245">
        <v>6</v>
      </c>
      <c r="H7" s="300" t="s">
        <v>824</v>
      </c>
      <c r="I7" s="300" t="s">
        <v>795</v>
      </c>
      <c r="J7" s="300" t="s">
        <v>796</v>
      </c>
      <c r="K7" s="300" t="s">
        <v>797</v>
      </c>
      <c r="L7" s="440"/>
      <c r="M7" s="323">
        <v>0.34375</v>
      </c>
      <c r="N7" s="1212"/>
      <c r="O7" s="1212"/>
      <c r="P7" s="1212"/>
      <c r="Q7" s="1212"/>
      <c r="R7" s="1212"/>
      <c r="S7" s="1212"/>
      <c r="T7" s="297"/>
      <c r="U7" s="308"/>
      <c r="V7" s="315"/>
      <c r="W7" s="315"/>
      <c r="X7" s="315"/>
      <c r="Y7" s="580"/>
      <c r="Z7" s="569"/>
      <c r="AA7" s="569"/>
      <c r="AB7" s="569"/>
      <c r="AC7" s="358"/>
      <c r="AD7" s="455">
        <v>0.34375</v>
      </c>
      <c r="AE7" s="759"/>
      <c r="AF7" s="1118" t="s">
        <v>825</v>
      </c>
      <c r="AG7" s="1196"/>
      <c r="AH7" s="299"/>
      <c r="AI7" s="308"/>
      <c r="AJ7" s="581"/>
      <c r="AK7" s="760"/>
      <c r="AL7" s="370"/>
      <c r="AM7" s="774">
        <v>0.34375</v>
      </c>
      <c r="AN7" s="1118" t="s">
        <v>825</v>
      </c>
      <c r="AO7" s="1196"/>
      <c r="AP7" s="299"/>
      <c r="AQ7" s="299"/>
      <c r="AR7" s="580"/>
      <c r="AS7" s="308"/>
      <c r="AT7" s="581"/>
      <c r="AU7" s="358"/>
      <c r="AV7" s="1202"/>
      <c r="AW7" s="1205"/>
      <c r="AY7" s="639"/>
      <c r="AZ7" s="639"/>
      <c r="BA7" s="365"/>
      <c r="BB7" s="365"/>
      <c r="BC7" s="365"/>
      <c r="BD7" s="365"/>
      <c r="BE7" s="365"/>
      <c r="BF7" s="365"/>
      <c r="BG7" s="299"/>
      <c r="BH7" s="319"/>
      <c r="BI7" s="383"/>
      <c r="BJ7" s="365"/>
      <c r="BK7" s="365"/>
      <c r="BL7" s="365"/>
      <c r="BM7" s="365"/>
      <c r="BN7" s="365"/>
      <c r="BO7" s="328"/>
    </row>
    <row r="8" spans="1:68" s="300" customFormat="1" ht="24" customHeight="1" x14ac:dyDescent="0.2">
      <c r="A8" s="245" t="s">
        <v>792</v>
      </c>
      <c r="B8" s="438">
        <v>2</v>
      </c>
      <c r="C8" s="245" t="s">
        <v>829</v>
      </c>
      <c r="D8" s="299"/>
      <c r="E8" s="299"/>
      <c r="F8" s="438">
        <v>50</v>
      </c>
      <c r="G8" s="245"/>
      <c r="H8" s="439" t="s">
        <v>794</v>
      </c>
      <c r="I8" s="300" t="s">
        <v>795</v>
      </c>
      <c r="J8" s="300" t="s">
        <v>796</v>
      </c>
      <c r="K8" s="300" t="s">
        <v>797</v>
      </c>
      <c r="L8" s="440"/>
      <c r="M8" s="323">
        <v>0.35416666666666669</v>
      </c>
      <c r="N8" s="1212"/>
      <c r="O8" s="1212"/>
      <c r="P8" s="1212"/>
      <c r="Q8" s="1212"/>
      <c r="R8" s="1212"/>
      <c r="S8" s="1212"/>
      <c r="T8" s="297"/>
      <c r="U8" s="308"/>
      <c r="V8" s="315"/>
      <c r="W8" s="315"/>
      <c r="X8" s="315"/>
      <c r="Y8" s="580"/>
      <c r="Z8" s="308"/>
      <c r="AA8" s="308"/>
      <c r="AB8" s="581"/>
      <c r="AC8" s="358"/>
      <c r="AD8" s="455">
        <v>0.35416666666666669</v>
      </c>
      <c r="AE8" s="759"/>
      <c r="AF8" s="1118"/>
      <c r="AG8" s="1196"/>
      <c r="AH8" s="299"/>
      <c r="AI8" s="308"/>
      <c r="AJ8" s="581"/>
      <c r="AK8" s="760"/>
      <c r="AL8" s="370"/>
      <c r="AM8" s="774">
        <v>0.35416666666666669</v>
      </c>
      <c r="AN8" s="1118"/>
      <c r="AO8" s="1196"/>
      <c r="AP8" s="299"/>
      <c r="AQ8" s="299"/>
      <c r="AR8" s="580"/>
      <c r="AS8" s="308"/>
      <c r="AT8" s="581"/>
      <c r="AU8" s="358"/>
      <c r="AV8" s="1202"/>
      <c r="AW8" s="1205"/>
      <c r="AY8" s="639"/>
      <c r="AZ8" s="639"/>
      <c r="BA8" s="365"/>
      <c r="BB8" s="365"/>
      <c r="BC8" s="365"/>
      <c r="BD8" s="365"/>
      <c r="BE8" s="365"/>
      <c r="BF8" s="365"/>
      <c r="BG8" s="299"/>
      <c r="BH8" s="319"/>
      <c r="BI8" s="383"/>
      <c r="BJ8" s="365"/>
      <c r="BK8" s="365"/>
      <c r="BL8" s="365"/>
      <c r="BM8" s="365"/>
      <c r="BN8" s="365"/>
      <c r="BO8" s="328"/>
    </row>
    <row r="9" spans="1:68" s="300" customFormat="1" ht="24" customHeight="1" x14ac:dyDescent="0.2">
      <c r="A9" s="245" t="s">
        <v>792</v>
      </c>
      <c r="B9" s="245">
        <v>2</v>
      </c>
      <c r="C9" s="245" t="s">
        <v>830</v>
      </c>
      <c r="D9" s="245"/>
      <c r="E9" s="245"/>
      <c r="F9" s="245">
        <v>50</v>
      </c>
      <c r="G9" s="245"/>
      <c r="H9" s="313" t="s">
        <v>812</v>
      </c>
      <c r="I9" s="300" t="s">
        <v>795</v>
      </c>
      <c r="J9" s="300" t="s">
        <v>813</v>
      </c>
      <c r="K9" s="300" t="s">
        <v>797</v>
      </c>
      <c r="L9" s="440"/>
      <c r="M9" s="323">
        <v>0.36458333333333331</v>
      </c>
      <c r="N9" s="1212"/>
      <c r="O9" s="1212"/>
      <c r="P9" s="1212"/>
      <c r="Q9" s="1212"/>
      <c r="R9" s="1212"/>
      <c r="S9" s="1212"/>
      <c r="T9" s="297"/>
      <c r="U9" s="308"/>
      <c r="V9" s="315"/>
      <c r="W9" s="315"/>
      <c r="X9" s="315"/>
      <c r="Y9" s="580"/>
      <c r="Z9" s="308"/>
      <c r="AA9" s="308"/>
      <c r="AB9" s="581"/>
      <c r="AC9" s="358"/>
      <c r="AD9" s="455">
        <v>0.36458333333333331</v>
      </c>
      <c r="AE9" s="759"/>
      <c r="AF9" s="1118"/>
      <c r="AG9" s="1196"/>
      <c r="AH9" s="299"/>
      <c r="AI9" s="308"/>
      <c r="AJ9" s="581"/>
      <c r="AK9" s="760"/>
      <c r="AL9" s="370"/>
      <c r="AM9" s="774">
        <v>0.36458333333333331</v>
      </c>
      <c r="AN9" s="1118"/>
      <c r="AO9" s="1196"/>
      <c r="AP9" s="299"/>
      <c r="AQ9" s="299"/>
      <c r="AR9" s="580"/>
      <c r="AS9" s="308"/>
      <c r="AT9" s="581"/>
      <c r="AU9" s="358"/>
      <c r="AV9" s="1202"/>
      <c r="AW9" s="1205"/>
      <c r="AY9" s="639"/>
      <c r="AZ9" s="639"/>
      <c r="BA9" s="365"/>
      <c r="BB9" s="365"/>
      <c r="BC9" s="365"/>
      <c r="BD9" s="365"/>
      <c r="BE9" s="365"/>
      <c r="BF9" s="365"/>
      <c r="BG9" s="299"/>
      <c r="BH9" s="319"/>
      <c r="BI9" s="383"/>
      <c r="BJ9" s="365"/>
      <c r="BK9" s="365"/>
      <c r="BL9" s="365"/>
      <c r="BM9" s="365"/>
      <c r="BN9" s="365"/>
      <c r="BO9" s="328"/>
    </row>
    <row r="10" spans="1:68" s="300" customFormat="1" ht="24" customHeight="1" x14ac:dyDescent="0.2">
      <c r="A10" s="245" t="s">
        <v>792</v>
      </c>
      <c r="B10" s="438">
        <v>3</v>
      </c>
      <c r="C10" s="245" t="s">
        <v>834</v>
      </c>
      <c r="D10" s="299"/>
      <c r="E10" s="299"/>
      <c r="F10" s="438">
        <v>56</v>
      </c>
      <c r="G10" s="245"/>
      <c r="H10" s="300" t="s">
        <v>835</v>
      </c>
      <c r="I10" s="300" t="s">
        <v>836</v>
      </c>
      <c r="J10" s="300" t="s">
        <v>796</v>
      </c>
      <c r="K10" s="300" t="s">
        <v>837</v>
      </c>
      <c r="L10" s="440"/>
      <c r="M10" s="323">
        <v>0.375</v>
      </c>
      <c r="N10" s="1212"/>
      <c r="O10" s="1212"/>
      <c r="P10" s="1212"/>
      <c r="Q10" s="1212"/>
      <c r="R10" s="1212"/>
      <c r="S10" s="1212"/>
      <c r="T10" s="297"/>
      <c r="U10" s="308"/>
      <c r="V10" s="315"/>
      <c r="W10" s="315"/>
      <c r="X10" s="315"/>
      <c r="Y10" s="580"/>
      <c r="Z10" s="308"/>
      <c r="AA10" s="308"/>
      <c r="AB10" s="581"/>
      <c r="AC10" s="358"/>
      <c r="AD10" s="455">
        <v>0.375</v>
      </c>
      <c r="AE10" s="759"/>
      <c r="AF10" s="1118"/>
      <c r="AG10" s="1196"/>
      <c r="AH10" s="299"/>
      <c r="AI10" s="308"/>
      <c r="AJ10" s="581"/>
      <c r="AK10" s="760"/>
      <c r="AL10" s="370"/>
      <c r="AM10" s="774">
        <v>0.375</v>
      </c>
      <c r="AN10" s="1118"/>
      <c r="AO10" s="1196"/>
      <c r="AP10" s="299"/>
      <c r="AQ10" s="299"/>
      <c r="AR10" s="580"/>
      <c r="AS10" s="308"/>
      <c r="AT10" s="581"/>
      <c r="AU10" s="358"/>
      <c r="AV10" s="1202"/>
      <c r="AW10" s="1205"/>
      <c r="AY10" s="639"/>
      <c r="AZ10" s="639"/>
      <c r="BA10" s="365"/>
      <c r="BB10" s="365"/>
      <c r="BC10" s="365"/>
      <c r="BD10" s="365"/>
      <c r="BE10" s="365"/>
      <c r="BF10" s="365"/>
      <c r="BG10" s="299"/>
      <c r="BH10" s="319"/>
      <c r="BI10" s="383"/>
      <c r="BJ10" s="365"/>
      <c r="BK10" s="365"/>
      <c r="BL10" s="365"/>
      <c r="BM10" s="365"/>
      <c r="BN10" s="365"/>
      <c r="BO10" s="328"/>
    </row>
    <row r="11" spans="1:68" s="300" customFormat="1" ht="24" customHeight="1" x14ac:dyDescent="0.2">
      <c r="A11" s="245" t="s">
        <v>792</v>
      </c>
      <c r="B11" s="438">
        <v>3</v>
      </c>
      <c r="C11" s="245" t="s">
        <v>838</v>
      </c>
      <c r="D11" s="299"/>
      <c r="E11" s="299"/>
      <c r="F11" s="438">
        <v>56</v>
      </c>
      <c r="G11" s="245"/>
      <c r="H11" s="300" t="s">
        <v>824</v>
      </c>
      <c r="I11" s="300" t="s">
        <v>795</v>
      </c>
      <c r="J11" s="300" t="s">
        <v>796</v>
      </c>
      <c r="K11" s="300" t="s">
        <v>797</v>
      </c>
      <c r="L11" s="440"/>
      <c r="M11" s="323">
        <v>0.38541666666666669</v>
      </c>
      <c r="N11" s="1212"/>
      <c r="O11" s="1212"/>
      <c r="P11" s="1212"/>
      <c r="Q11" s="1212"/>
      <c r="R11" s="1212"/>
      <c r="S11" s="1212"/>
      <c r="T11" s="297"/>
      <c r="U11" s="308"/>
      <c r="V11" s="315"/>
      <c r="W11" s="315"/>
      <c r="X11" s="315"/>
      <c r="Y11" s="580"/>
      <c r="Z11" s="308"/>
      <c r="AA11" s="308"/>
      <c r="AB11" s="581"/>
      <c r="AC11" s="358"/>
      <c r="AD11" s="455">
        <v>0.38541666666666669</v>
      </c>
      <c r="AE11" s="759"/>
      <c r="AF11" s="1118"/>
      <c r="AG11" s="1196"/>
      <c r="AH11" s="299"/>
      <c r="AI11" s="308"/>
      <c r="AJ11" s="581"/>
      <c r="AK11" s="760"/>
      <c r="AL11" s="370"/>
      <c r="AM11" s="774">
        <v>0.38541666666666669</v>
      </c>
      <c r="AN11" s="1118"/>
      <c r="AO11" s="1196"/>
      <c r="AP11" s="299"/>
      <c r="AQ11" s="299"/>
      <c r="AR11" s="580"/>
      <c r="AS11" s="308"/>
      <c r="AT11" s="581"/>
      <c r="AU11" s="358"/>
      <c r="AV11" s="1202"/>
      <c r="AW11" s="1205"/>
      <c r="AY11" s="639"/>
      <c r="AZ11" s="639"/>
      <c r="BA11" s="365"/>
      <c r="BB11" s="365"/>
      <c r="BC11" s="365"/>
      <c r="BD11" s="365"/>
      <c r="BE11" s="365"/>
      <c r="BF11" s="365"/>
      <c r="BG11" s="299"/>
      <c r="BH11" s="319"/>
      <c r="BI11" s="383"/>
      <c r="BJ11" s="365"/>
      <c r="BK11" s="365"/>
      <c r="BL11" s="365"/>
      <c r="BM11" s="365"/>
      <c r="BN11" s="365"/>
      <c r="BO11" s="328"/>
    </row>
    <row r="12" spans="1:68" s="300" customFormat="1" ht="24" customHeight="1" x14ac:dyDescent="0.2">
      <c r="A12" s="245" t="s">
        <v>792</v>
      </c>
      <c r="B12" s="438">
        <v>3</v>
      </c>
      <c r="C12" s="245" t="s">
        <v>839</v>
      </c>
      <c r="D12" s="299"/>
      <c r="E12" s="299"/>
      <c r="F12" s="438">
        <v>56</v>
      </c>
      <c r="G12" s="245"/>
      <c r="H12" s="300" t="s">
        <v>840</v>
      </c>
      <c r="I12" s="300" t="s">
        <v>795</v>
      </c>
      <c r="J12" s="300" t="s">
        <v>796</v>
      </c>
      <c r="K12" s="300" t="s">
        <v>797</v>
      </c>
      <c r="L12" s="440"/>
      <c r="M12" s="323">
        <v>0.39583333333333331</v>
      </c>
      <c r="N12" s="1212"/>
      <c r="O12" s="1212"/>
      <c r="P12" s="1212"/>
      <c r="Q12" s="1212"/>
      <c r="R12" s="1212"/>
      <c r="S12" s="1212"/>
      <c r="T12" s="297"/>
      <c r="U12" s="308"/>
      <c r="V12" s="315"/>
      <c r="W12" s="315"/>
      <c r="X12" s="315"/>
      <c r="Y12" s="580"/>
      <c r="Z12" s="308"/>
      <c r="AA12" s="308"/>
      <c r="AB12" s="581"/>
      <c r="AC12" s="358"/>
      <c r="AD12" s="455">
        <v>0.39583333333333331</v>
      </c>
      <c r="AE12" s="759"/>
      <c r="AF12" s="1118"/>
      <c r="AG12" s="1196"/>
      <c r="AH12" s="299"/>
      <c r="AI12" s="308"/>
      <c r="AJ12" s="581"/>
      <c r="AK12" s="760"/>
      <c r="AL12" s="370"/>
      <c r="AM12" s="774">
        <v>0.39583333333333331</v>
      </c>
      <c r="AN12" s="1118"/>
      <c r="AO12" s="1196"/>
      <c r="AP12" s="299"/>
      <c r="AQ12" s="299"/>
      <c r="AR12" s="580"/>
      <c r="AS12" s="308"/>
      <c r="AT12" s="581"/>
      <c r="AU12" s="358"/>
      <c r="AV12" s="1202"/>
      <c r="AW12" s="1205"/>
      <c r="AY12" s="639"/>
      <c r="AZ12" s="639"/>
      <c r="BA12" s="365"/>
      <c r="BB12" s="365"/>
      <c r="BC12" s="365"/>
      <c r="BD12" s="365"/>
      <c r="BE12" s="365"/>
      <c r="BF12" s="365"/>
      <c r="BG12" s="299"/>
      <c r="BH12" s="319"/>
      <c r="BI12" s="383"/>
      <c r="BJ12" s="365"/>
      <c r="BK12" s="365"/>
      <c r="BL12" s="365"/>
      <c r="BM12" s="365"/>
      <c r="BN12" s="365"/>
      <c r="BO12" s="328"/>
    </row>
    <row r="13" spans="1:68" s="300" customFormat="1" ht="24" customHeight="1" x14ac:dyDescent="0.2">
      <c r="A13" s="245" t="s">
        <v>792</v>
      </c>
      <c r="B13" s="245">
        <v>3</v>
      </c>
      <c r="C13" s="245" t="s">
        <v>841</v>
      </c>
      <c r="D13" s="245"/>
      <c r="E13" s="245"/>
      <c r="F13" s="245">
        <v>56</v>
      </c>
      <c r="G13" s="245"/>
      <c r="H13" s="245" t="s">
        <v>824</v>
      </c>
      <c r="I13" s="300" t="s">
        <v>795</v>
      </c>
      <c r="J13" s="300" t="s">
        <v>796</v>
      </c>
      <c r="K13" s="300" t="s">
        <v>797</v>
      </c>
      <c r="L13" s="440"/>
      <c r="M13" s="323">
        <v>0.40625</v>
      </c>
      <c r="N13" s="1212"/>
      <c r="O13" s="1212"/>
      <c r="P13" s="1212"/>
      <c r="Q13" s="1212"/>
      <c r="R13" s="1212"/>
      <c r="S13" s="1212"/>
      <c r="T13" s="297"/>
      <c r="U13" s="308"/>
      <c r="V13" s="315"/>
      <c r="W13" s="315"/>
      <c r="X13" s="315"/>
      <c r="Y13" s="308"/>
      <c r="Z13" s="308"/>
      <c r="AA13" s="308"/>
      <c r="AB13" s="581"/>
      <c r="AC13" s="358"/>
      <c r="AD13" s="455">
        <v>0.40625</v>
      </c>
      <c r="AE13" s="759"/>
      <c r="AF13" s="1118"/>
      <c r="AG13" s="1196"/>
      <c r="AH13" s="299"/>
      <c r="AI13" s="308"/>
      <c r="AJ13" s="581"/>
      <c r="AK13" s="760"/>
      <c r="AL13" s="370"/>
      <c r="AM13" s="774">
        <v>0.40625</v>
      </c>
      <c r="AN13" s="1118"/>
      <c r="AO13" s="1196"/>
      <c r="AP13" s="299"/>
      <c r="AQ13" s="299"/>
      <c r="AR13" s="308"/>
      <c r="AS13" s="308"/>
      <c r="AT13" s="581"/>
      <c r="AU13" s="358"/>
      <c r="AV13" s="1202"/>
      <c r="AW13" s="1205"/>
      <c r="AY13" s="639"/>
      <c r="AZ13" s="639"/>
      <c r="BA13" s="365"/>
      <c r="BB13" s="365"/>
      <c r="BC13" s="365"/>
      <c r="BD13" s="365"/>
      <c r="BE13" s="365"/>
      <c r="BF13" s="365"/>
      <c r="BG13" s="299"/>
      <c r="BH13" s="319"/>
      <c r="BI13" s="383"/>
      <c r="BJ13" s="365"/>
      <c r="BK13" s="365"/>
      <c r="BL13" s="365"/>
      <c r="BM13" s="365"/>
      <c r="BN13" s="365"/>
      <c r="BO13" s="328"/>
    </row>
    <row r="14" spans="1:68" s="300" customFormat="1" ht="24" customHeight="1" x14ac:dyDescent="0.2">
      <c r="A14" s="245" t="s">
        <v>792</v>
      </c>
      <c r="B14" s="438">
        <v>4</v>
      </c>
      <c r="C14" s="245" t="s">
        <v>842</v>
      </c>
      <c r="D14" s="299"/>
      <c r="E14" s="299"/>
      <c r="F14" s="438">
        <v>45</v>
      </c>
      <c r="G14" s="245"/>
      <c r="H14" s="300" t="s">
        <v>835</v>
      </c>
      <c r="I14" s="300" t="s">
        <v>836</v>
      </c>
      <c r="J14" s="300" t="s">
        <v>796</v>
      </c>
      <c r="K14" s="300" t="s">
        <v>837</v>
      </c>
      <c r="L14" s="440"/>
      <c r="M14" s="323">
        <v>0.41666666666666669</v>
      </c>
      <c r="N14" s="1212"/>
      <c r="O14" s="1212"/>
      <c r="P14" s="1212"/>
      <c r="Q14" s="1212"/>
      <c r="R14" s="1212"/>
      <c r="S14" s="1212"/>
      <c r="T14" s="297"/>
      <c r="U14" s="308"/>
      <c r="V14" s="315"/>
      <c r="W14" s="315"/>
      <c r="X14" s="315"/>
      <c r="Y14" s="308"/>
      <c r="Z14" s="308"/>
      <c r="AA14" s="308"/>
      <c r="AB14" s="581"/>
      <c r="AC14" s="358"/>
      <c r="AD14" s="455">
        <v>0.41666666666666669</v>
      </c>
      <c r="AE14" s="759"/>
      <c r="AF14" s="1118"/>
      <c r="AG14" s="1196"/>
      <c r="AH14" s="299"/>
      <c r="AI14" s="308"/>
      <c r="AJ14" s="581"/>
      <c r="AK14" s="760"/>
      <c r="AM14" s="774">
        <v>0.41666666666666669</v>
      </c>
      <c r="AN14" s="1118"/>
      <c r="AO14" s="1196"/>
      <c r="AP14" s="299"/>
      <c r="AQ14" s="299"/>
      <c r="AR14" s="308"/>
      <c r="AS14" s="308"/>
      <c r="AT14" s="581"/>
      <c r="AU14" s="358"/>
      <c r="AV14" s="1202"/>
      <c r="AW14" s="1205"/>
      <c r="AY14" s="639"/>
      <c r="AZ14" s="639"/>
      <c r="BA14" s="365"/>
      <c r="BB14" s="365"/>
      <c r="BC14" s="365"/>
      <c r="BD14" s="365"/>
      <c r="BE14" s="365"/>
      <c r="BF14" s="365"/>
      <c r="BG14" s="299"/>
      <c r="BH14" s="319"/>
      <c r="BI14" s="383"/>
      <c r="BJ14" s="365"/>
      <c r="BK14" s="365"/>
      <c r="BL14" s="365"/>
      <c r="BM14" s="365"/>
      <c r="BN14" s="365"/>
      <c r="BO14" s="328"/>
    </row>
    <row r="15" spans="1:68" s="300" customFormat="1" ht="24" customHeight="1" x14ac:dyDescent="0.2">
      <c r="A15" s="245" t="s">
        <v>792</v>
      </c>
      <c r="B15" s="438">
        <v>4</v>
      </c>
      <c r="C15" s="245" t="s">
        <v>843</v>
      </c>
      <c r="D15" s="299"/>
      <c r="E15" s="299">
        <v>9</v>
      </c>
      <c r="F15" s="438">
        <v>45</v>
      </c>
      <c r="G15" s="245">
        <v>6</v>
      </c>
      <c r="H15" s="439" t="s">
        <v>794</v>
      </c>
      <c r="I15" s="300" t="s">
        <v>795</v>
      </c>
      <c r="J15" s="300" t="s">
        <v>796</v>
      </c>
      <c r="K15" s="300" t="s">
        <v>797</v>
      </c>
      <c r="L15" s="440"/>
      <c r="M15" s="323">
        <v>0.42708333333333331</v>
      </c>
      <c r="N15" s="1212"/>
      <c r="O15" s="1212"/>
      <c r="P15" s="1212"/>
      <c r="Q15" s="1212"/>
      <c r="R15" s="1212"/>
      <c r="S15" s="1212"/>
      <c r="T15" s="297"/>
      <c r="U15" s="308"/>
      <c r="V15" s="315"/>
      <c r="W15" s="315"/>
      <c r="X15" s="315"/>
      <c r="Y15" s="308"/>
      <c r="Z15" s="308"/>
      <c r="AA15" s="308"/>
      <c r="AB15" s="581"/>
      <c r="AC15" s="358"/>
      <c r="AD15" s="455">
        <v>0.42708333333333331</v>
      </c>
      <c r="AE15" s="759"/>
      <c r="AF15" s="1118"/>
      <c r="AG15" s="1196"/>
      <c r="AH15" s="299"/>
      <c r="AI15" s="308"/>
      <c r="AJ15" s="581"/>
      <c r="AK15" s="760"/>
      <c r="AM15" s="774">
        <v>0.42708333333333331</v>
      </c>
      <c r="AN15" s="1118"/>
      <c r="AO15" s="1196"/>
      <c r="AP15" s="299"/>
      <c r="AQ15" s="299"/>
      <c r="AR15" s="308"/>
      <c r="AS15" s="308"/>
      <c r="AT15" s="581"/>
      <c r="AU15" s="358"/>
      <c r="AV15" s="1202"/>
      <c r="AW15" s="1205"/>
      <c r="AY15" s="639"/>
      <c r="AZ15" s="639"/>
      <c r="BA15" s="365"/>
      <c r="BB15" s="365"/>
      <c r="BC15" s="365"/>
      <c r="BD15" s="365"/>
      <c r="BE15" s="365"/>
      <c r="BF15" s="365"/>
      <c r="BG15" s="299"/>
      <c r="BH15" s="319"/>
      <c r="BI15" s="383"/>
      <c r="BJ15" s="365"/>
      <c r="BK15" s="365"/>
      <c r="BL15" s="365"/>
      <c r="BM15" s="365"/>
      <c r="BN15" s="365"/>
      <c r="BO15" s="328"/>
    </row>
    <row r="16" spans="1:68" s="300" customFormat="1" ht="24" customHeight="1" x14ac:dyDescent="0.2">
      <c r="A16" s="245" t="s">
        <v>792</v>
      </c>
      <c r="B16" s="438">
        <v>4</v>
      </c>
      <c r="C16" s="245" t="s">
        <v>844</v>
      </c>
      <c r="D16" s="299"/>
      <c r="E16" s="299"/>
      <c r="F16" s="438">
        <v>45</v>
      </c>
      <c r="G16" s="245"/>
      <c r="H16" s="300" t="s">
        <v>845</v>
      </c>
      <c r="I16" s="300" t="s">
        <v>795</v>
      </c>
      <c r="J16" s="300" t="s">
        <v>796</v>
      </c>
      <c r="K16" s="300" t="s">
        <v>846</v>
      </c>
      <c r="L16" s="440"/>
      <c r="M16" s="323">
        <v>0.4375</v>
      </c>
      <c r="N16" s="1212"/>
      <c r="O16" s="1212"/>
      <c r="P16" s="1212"/>
      <c r="Q16" s="1212"/>
      <c r="R16" s="1212"/>
      <c r="S16" s="1212"/>
      <c r="T16" s="297"/>
      <c r="U16" s="308"/>
      <c r="V16" s="315"/>
      <c r="W16" s="315"/>
      <c r="X16" s="315"/>
      <c r="Y16" s="308"/>
      <c r="Z16" s="308"/>
      <c r="AA16" s="308"/>
      <c r="AB16" s="581"/>
      <c r="AC16" s="358"/>
      <c r="AD16" s="455">
        <v>0.4375</v>
      </c>
      <c r="AE16" s="759"/>
      <c r="AF16" s="1118"/>
      <c r="AG16" s="1196"/>
      <c r="AH16" s="299"/>
      <c r="AI16" s="308"/>
      <c r="AJ16" s="581"/>
      <c r="AK16" s="760"/>
      <c r="AM16" s="774">
        <v>0.4375</v>
      </c>
      <c r="AN16" s="1118"/>
      <c r="AO16" s="1196"/>
      <c r="AP16" s="299"/>
      <c r="AQ16" s="299"/>
      <c r="AR16" s="308"/>
      <c r="AS16" s="364"/>
      <c r="AT16" s="364"/>
      <c r="AU16" s="358"/>
      <c r="AV16" s="1202"/>
      <c r="AW16" s="1205"/>
      <c r="AY16" s="639"/>
      <c r="AZ16" s="639"/>
      <c r="BA16" s="365"/>
      <c r="BB16" s="365"/>
      <c r="BC16" s="365"/>
      <c r="BD16" s="365"/>
      <c r="BE16" s="365"/>
      <c r="BF16" s="365"/>
      <c r="BG16" s="299"/>
      <c r="BH16" s="319"/>
      <c r="BI16" s="383"/>
      <c r="BJ16" s="365"/>
      <c r="BK16" s="365"/>
      <c r="BL16" s="365"/>
      <c r="BM16" s="365"/>
      <c r="BN16" s="365"/>
      <c r="BO16" s="328"/>
    </row>
    <row r="17" spans="1:68" s="300" customFormat="1" ht="24" customHeight="1" x14ac:dyDescent="0.2">
      <c r="A17" s="245" t="s">
        <v>792</v>
      </c>
      <c r="B17" s="438">
        <v>4</v>
      </c>
      <c r="C17" s="245" t="s">
        <v>847</v>
      </c>
      <c r="D17" s="299"/>
      <c r="E17" s="299"/>
      <c r="F17" s="438">
        <v>45</v>
      </c>
      <c r="G17" s="245"/>
      <c r="H17" s="300" t="s">
        <v>848</v>
      </c>
      <c r="I17" s="300" t="s">
        <v>849</v>
      </c>
      <c r="J17" s="300" t="s">
        <v>796</v>
      </c>
      <c r="K17" s="300" t="s">
        <v>797</v>
      </c>
      <c r="L17" s="440"/>
      <c r="M17" s="323">
        <v>0.44791666666666669</v>
      </c>
      <c r="N17" s="1212"/>
      <c r="O17" s="1212"/>
      <c r="P17" s="1212"/>
      <c r="Q17" s="1212"/>
      <c r="R17" s="1212"/>
      <c r="S17" s="1212"/>
      <c r="T17" s="297"/>
      <c r="U17" s="308"/>
      <c r="V17" s="315"/>
      <c r="W17" s="315"/>
      <c r="X17" s="315"/>
      <c r="Y17" s="308"/>
      <c r="Z17" s="308"/>
      <c r="AA17" s="308"/>
      <c r="AB17" s="581"/>
      <c r="AC17" s="358"/>
      <c r="AD17" s="455">
        <v>0.44791666666666669</v>
      </c>
      <c r="AE17" s="759"/>
      <c r="AF17" s="1118"/>
      <c r="AG17" s="1196"/>
      <c r="AH17" s="299"/>
      <c r="AI17" s="315"/>
      <c r="AJ17" s="315"/>
      <c r="AK17" s="760"/>
      <c r="AM17" s="774">
        <v>0.44791666666666669</v>
      </c>
      <c r="AN17" s="1118"/>
      <c r="AO17" s="1196"/>
      <c r="AP17" s="299"/>
      <c r="AQ17" s="299"/>
      <c r="AR17" s="308"/>
      <c r="AS17" s="364"/>
      <c r="AT17" s="364"/>
      <c r="AU17" s="358"/>
      <c r="AV17" s="1202"/>
      <c r="AW17" s="1205"/>
      <c r="AY17" s="639"/>
      <c r="AZ17" s="639"/>
      <c r="BA17" s="365"/>
      <c r="BB17" s="365"/>
      <c r="BC17" s="365"/>
      <c r="BD17" s="365"/>
      <c r="BE17" s="365"/>
      <c r="BF17" s="365"/>
      <c r="BG17" s="299"/>
      <c r="BH17" s="319"/>
      <c r="BI17" s="383"/>
      <c r="BJ17" s="365"/>
      <c r="BK17" s="365"/>
      <c r="BL17" s="365"/>
      <c r="BM17" s="365"/>
      <c r="BN17" s="365"/>
      <c r="BO17" s="328"/>
    </row>
    <row r="18" spans="1:68" s="300" customFormat="1" ht="24" customHeight="1" x14ac:dyDescent="0.2">
      <c r="A18" s="245" t="s">
        <v>792</v>
      </c>
      <c r="B18" s="438">
        <v>4</v>
      </c>
      <c r="C18" s="245" t="s">
        <v>850</v>
      </c>
      <c r="D18" s="299"/>
      <c r="E18" s="299">
        <v>9</v>
      </c>
      <c r="F18" s="438">
        <v>45</v>
      </c>
      <c r="G18" s="245">
        <v>6</v>
      </c>
      <c r="H18" s="300" t="s">
        <v>845</v>
      </c>
      <c r="I18" s="300" t="s">
        <v>795</v>
      </c>
      <c r="J18" s="300" t="s">
        <v>796</v>
      </c>
      <c r="K18" s="300" t="s">
        <v>846</v>
      </c>
      <c r="L18" s="440"/>
      <c r="M18" s="323">
        <v>0.45833333333333331</v>
      </c>
      <c r="N18" s="1212"/>
      <c r="O18" s="1212"/>
      <c r="P18" s="1212"/>
      <c r="Q18" s="1212"/>
      <c r="R18" s="1212"/>
      <c r="S18" s="1212"/>
      <c r="T18" s="297"/>
      <c r="U18" s="308"/>
      <c r="V18" s="315"/>
      <c r="W18" s="315"/>
      <c r="X18" s="315"/>
      <c r="Y18" s="308"/>
      <c r="Z18" s="315"/>
      <c r="AA18" s="315"/>
      <c r="AB18" s="315"/>
      <c r="AC18" s="358"/>
      <c r="AD18" s="455">
        <v>0.45833333333333331</v>
      </c>
      <c r="AE18" s="759"/>
      <c r="AF18" s="1118"/>
      <c r="AG18" s="1196"/>
      <c r="AH18" s="299"/>
      <c r="AI18" s="364"/>
      <c r="AJ18" s="364"/>
      <c r="AK18" s="760"/>
      <c r="AM18" s="774">
        <v>0.45833333333333331</v>
      </c>
      <c r="AN18" s="1118"/>
      <c r="AO18" s="1196"/>
      <c r="AP18" s="299"/>
      <c r="AQ18" s="299"/>
      <c r="AR18" s="308"/>
      <c r="AS18" s="315"/>
      <c r="AT18" s="315"/>
      <c r="AU18" s="358"/>
      <c r="AV18" s="1202"/>
      <c r="AW18" s="1205"/>
      <c r="AY18" s="640"/>
      <c r="AZ18" s="640"/>
      <c r="BA18" s="365"/>
      <c r="BB18" s="365"/>
      <c r="BC18" s="365"/>
      <c r="BD18" s="365"/>
      <c r="BE18" s="365"/>
      <c r="BF18" s="365"/>
      <c r="BG18" s="299"/>
      <c r="BH18" s="319"/>
      <c r="BI18" s="383"/>
      <c r="BJ18" s="365"/>
      <c r="BK18" s="365"/>
      <c r="BL18" s="365"/>
      <c r="BM18" s="365"/>
      <c r="BN18" s="365"/>
      <c r="BO18" s="328"/>
    </row>
    <row r="19" spans="1:68" s="300" customFormat="1" ht="24" customHeight="1" x14ac:dyDescent="0.2">
      <c r="A19" s="245" t="s">
        <v>792</v>
      </c>
      <c r="B19" s="438">
        <v>6</v>
      </c>
      <c r="C19" s="245" t="s">
        <v>851</v>
      </c>
      <c r="D19" s="299"/>
      <c r="E19" s="299"/>
      <c r="F19" s="438">
        <v>48</v>
      </c>
      <c r="G19" s="245"/>
      <c r="H19" s="439" t="s">
        <v>794</v>
      </c>
      <c r="I19" s="300" t="s">
        <v>795</v>
      </c>
      <c r="J19" s="300" t="s">
        <v>796</v>
      </c>
      <c r="K19" s="300" t="s">
        <v>797</v>
      </c>
      <c r="L19" s="440"/>
      <c r="M19" s="323">
        <v>0.46875</v>
      </c>
      <c r="N19" s="1212"/>
      <c r="O19" s="1212"/>
      <c r="P19" s="1212"/>
      <c r="Q19" s="1212"/>
      <c r="R19" s="1212"/>
      <c r="S19" s="1212"/>
      <c r="T19" s="297"/>
      <c r="U19" s="308"/>
      <c r="V19" s="308"/>
      <c r="W19" s="308"/>
      <c r="X19" s="312"/>
      <c r="Y19" s="312"/>
      <c r="Z19" s="364"/>
      <c r="AA19" s="364"/>
      <c r="AB19" s="364"/>
      <c r="AC19" s="358"/>
      <c r="AD19" s="455">
        <v>0.46875</v>
      </c>
      <c r="AE19" s="759"/>
      <c r="AF19" s="736"/>
      <c r="AG19" s="1196"/>
      <c r="AH19" s="299"/>
      <c r="AI19" s="315"/>
      <c r="AJ19" s="315"/>
      <c r="AK19" s="760"/>
      <c r="AM19" s="774">
        <v>0.46875</v>
      </c>
      <c r="AN19" s="736"/>
      <c r="AO19" s="1196"/>
      <c r="AP19" s="299"/>
      <c r="AQ19" s="299"/>
      <c r="AR19" s="312"/>
      <c r="AS19" s="315"/>
      <c r="AT19" s="315"/>
      <c r="AU19" s="358"/>
      <c r="AV19" s="1202"/>
      <c r="AW19" s="1205"/>
      <c r="AY19" s="640"/>
      <c r="AZ19" s="640"/>
      <c r="BA19" s="365"/>
      <c r="BB19" s="365"/>
      <c r="BC19" s="365"/>
      <c r="BD19" s="365"/>
      <c r="BE19" s="365"/>
      <c r="BF19" s="365"/>
      <c r="BG19" s="299"/>
      <c r="BH19" s="319"/>
      <c r="BI19" s="383"/>
      <c r="BJ19" s="365"/>
      <c r="BK19" s="365"/>
      <c r="BL19" s="365"/>
      <c r="BM19" s="365"/>
      <c r="BN19" s="365"/>
      <c r="BO19" s="328"/>
    </row>
    <row r="20" spans="1:68" s="300" customFormat="1" ht="24" customHeight="1" x14ac:dyDescent="0.2">
      <c r="A20" s="245" t="s">
        <v>792</v>
      </c>
      <c r="B20" s="438">
        <v>6</v>
      </c>
      <c r="C20" s="245" t="s">
        <v>852</v>
      </c>
      <c r="D20" s="299"/>
      <c r="E20" s="299"/>
      <c r="F20" s="438">
        <v>48</v>
      </c>
      <c r="G20" s="245"/>
      <c r="H20" s="300" t="s">
        <v>835</v>
      </c>
      <c r="I20" s="300" t="s">
        <v>836</v>
      </c>
      <c r="J20" s="300" t="s">
        <v>796</v>
      </c>
      <c r="K20" s="300" t="s">
        <v>837</v>
      </c>
      <c r="L20" s="440"/>
      <c r="M20" s="323">
        <v>0.47916666666666669</v>
      </c>
      <c r="N20" s="1212"/>
      <c r="O20" s="1212"/>
      <c r="P20" s="1212"/>
      <c r="Q20" s="1212"/>
      <c r="R20" s="1212"/>
      <c r="S20" s="1212"/>
      <c r="T20" s="297"/>
      <c r="U20" s="308"/>
      <c r="V20" s="308"/>
      <c r="W20" s="308"/>
      <c r="X20" s="312"/>
      <c r="Y20" s="312"/>
      <c r="Z20" s="315"/>
      <c r="AA20" s="315"/>
      <c r="AB20" s="315"/>
      <c r="AC20" s="358"/>
      <c r="AD20" s="455">
        <v>0.47916666666666669</v>
      </c>
      <c r="AE20" s="759"/>
      <c r="AF20" s="736"/>
      <c r="AG20" s="1196"/>
      <c r="AH20" s="299"/>
      <c r="AI20" s="315"/>
      <c r="AJ20" s="315"/>
      <c r="AK20" s="760"/>
      <c r="AM20" s="774">
        <v>0.47916666666666669</v>
      </c>
      <c r="AN20" s="736"/>
      <c r="AO20" s="1196"/>
      <c r="AP20" s="299"/>
      <c r="AQ20" s="299"/>
      <c r="AR20" s="312"/>
      <c r="AS20" s="315"/>
      <c r="AT20" s="315"/>
      <c r="AU20" s="358"/>
      <c r="AV20" s="1202"/>
      <c r="AW20" s="1205"/>
      <c r="AY20" s="640"/>
      <c r="AZ20" s="640"/>
      <c r="BA20" s="365"/>
      <c r="BB20" s="365"/>
      <c r="BC20" s="365"/>
      <c r="BD20" s="365"/>
      <c r="BE20" s="365"/>
      <c r="BF20" s="365"/>
      <c r="BG20" s="296"/>
      <c r="BH20" s="328"/>
      <c r="BI20" s="383"/>
      <c r="BJ20" s="365"/>
      <c r="BK20" s="365"/>
      <c r="BL20" s="365"/>
      <c r="BM20" s="365"/>
      <c r="BN20" s="365"/>
      <c r="BO20" s="328"/>
      <c r="BP20" s="292"/>
    </row>
    <row r="21" spans="1:68" s="300" customFormat="1" ht="24" customHeight="1" x14ac:dyDescent="0.2">
      <c r="A21" s="245" t="s">
        <v>853</v>
      </c>
      <c r="B21" s="299">
        <v>2</v>
      </c>
      <c r="C21" s="245" t="s">
        <v>22</v>
      </c>
      <c r="D21" s="299"/>
      <c r="E21" s="299"/>
      <c r="F21" s="299">
        <v>16</v>
      </c>
      <c r="G21" s="245"/>
      <c r="H21" s="439" t="s">
        <v>812</v>
      </c>
      <c r="I21" s="300" t="s">
        <v>795</v>
      </c>
      <c r="J21" s="300" t="s">
        <v>813</v>
      </c>
      <c r="K21" s="300" t="s">
        <v>797</v>
      </c>
      <c r="L21" s="440"/>
      <c r="M21" s="323">
        <v>0.48958333333333331</v>
      </c>
      <c r="N21" s="1212"/>
      <c r="O21" s="1212"/>
      <c r="P21" s="1212"/>
      <c r="Q21" s="1212"/>
      <c r="R21" s="1212"/>
      <c r="S21" s="1212"/>
      <c r="T21" s="297"/>
      <c r="U21" s="308"/>
      <c r="V21" s="308"/>
      <c r="W21" s="308"/>
      <c r="X21" s="308"/>
      <c r="Y21" s="312"/>
      <c r="Z21" s="315"/>
      <c r="AA21" s="315"/>
      <c r="AB21" s="315"/>
      <c r="AC21" s="358"/>
      <c r="AD21" s="455">
        <v>0.48958333333333331</v>
      </c>
      <c r="AE21" s="759"/>
      <c r="AF21" s="740"/>
      <c r="AG21" s="1196"/>
      <c r="AH21" s="299"/>
      <c r="AI21" s="315"/>
      <c r="AJ21" s="315"/>
      <c r="AK21" s="760"/>
      <c r="AM21" s="774">
        <v>0.48958333333333331</v>
      </c>
      <c r="AN21" s="740"/>
      <c r="AO21" s="1196"/>
      <c r="AP21" s="299"/>
      <c r="AQ21" s="299"/>
      <c r="AR21" s="312"/>
      <c r="AS21" s="315"/>
      <c r="AT21" s="315"/>
      <c r="AU21" s="358"/>
      <c r="AV21" s="1202"/>
      <c r="AW21" s="1205"/>
      <c r="AY21" s="640"/>
      <c r="AZ21" s="640"/>
      <c r="BA21" s="365"/>
      <c r="BB21" s="365"/>
      <c r="BC21" s="365"/>
      <c r="BD21" s="365"/>
      <c r="BE21" s="365"/>
      <c r="BF21" s="365"/>
      <c r="BG21" s="296"/>
      <c r="BH21" s="328"/>
      <c r="BI21" s="383"/>
      <c r="BJ21" s="365"/>
      <c r="BK21" s="365"/>
      <c r="BL21" s="365"/>
      <c r="BM21" s="365"/>
      <c r="BN21" s="365"/>
      <c r="BO21" s="328"/>
      <c r="BP21" s="292"/>
    </row>
    <row r="22" spans="1:68" s="300" customFormat="1" ht="24" customHeight="1" x14ac:dyDescent="0.2">
      <c r="A22" s="245" t="s">
        <v>853</v>
      </c>
      <c r="B22" s="299">
        <v>2</v>
      </c>
      <c r="C22" s="245" t="s">
        <v>819</v>
      </c>
      <c r="D22" s="299"/>
      <c r="E22" s="299"/>
      <c r="F22" s="299">
        <v>16</v>
      </c>
      <c r="G22" s="245"/>
      <c r="H22" s="439" t="s">
        <v>794</v>
      </c>
      <c r="I22" s="300" t="s">
        <v>795</v>
      </c>
      <c r="J22" s="300" t="s">
        <v>796</v>
      </c>
      <c r="K22" s="300" t="s">
        <v>797</v>
      </c>
      <c r="L22" s="440"/>
      <c r="M22" s="323">
        <v>0.5</v>
      </c>
      <c r="N22" s="1212"/>
      <c r="O22" s="1212"/>
      <c r="P22" s="1212"/>
      <c r="Q22" s="1212"/>
      <c r="R22" s="1212"/>
      <c r="S22" s="1212"/>
      <c r="T22" s="297"/>
      <c r="U22" s="308"/>
      <c r="V22" s="308"/>
      <c r="W22" s="308"/>
      <c r="X22" s="308"/>
      <c r="Y22" s="312"/>
      <c r="Z22" s="315"/>
      <c r="AA22" s="315"/>
      <c r="AB22" s="315"/>
      <c r="AC22" s="358"/>
      <c r="AD22" s="455">
        <v>0.5</v>
      </c>
      <c r="AE22" s="759"/>
      <c r="AF22" s="881"/>
      <c r="AG22" s="1196"/>
      <c r="AH22" s="299"/>
      <c r="AI22" s="315"/>
      <c r="AJ22" s="315"/>
      <c r="AK22" s="760"/>
      <c r="AM22" s="774">
        <v>0.5</v>
      </c>
      <c r="AN22" s="881"/>
      <c r="AO22" s="1196"/>
      <c r="AP22" s="299"/>
      <c r="AQ22" s="299"/>
      <c r="AR22" s="312"/>
      <c r="AS22" s="315"/>
      <c r="AT22" s="315"/>
      <c r="AU22" s="358"/>
      <c r="AV22" s="1202"/>
      <c r="AW22" s="1205"/>
      <c r="AY22" s="640"/>
      <c r="AZ22" s="640"/>
      <c r="BA22" s="365"/>
      <c r="BB22" s="365"/>
      <c r="BC22" s="365"/>
      <c r="BD22" s="365"/>
      <c r="BE22" s="365"/>
      <c r="BF22" s="365"/>
      <c r="BG22" s="296"/>
      <c r="BH22" s="328"/>
      <c r="BI22" s="383"/>
      <c r="BJ22" s="365"/>
      <c r="BK22" s="365"/>
      <c r="BL22" s="365"/>
      <c r="BM22" s="365"/>
      <c r="BN22" s="365"/>
      <c r="BO22" s="328"/>
      <c r="BP22" s="292"/>
    </row>
    <row r="23" spans="1:68" s="300" customFormat="1" ht="24" customHeight="1" x14ac:dyDescent="0.2">
      <c r="A23" s="245" t="s">
        <v>853</v>
      </c>
      <c r="B23" s="299">
        <v>3</v>
      </c>
      <c r="C23" s="245" t="s">
        <v>823</v>
      </c>
      <c r="D23" s="299"/>
      <c r="E23" s="299"/>
      <c r="F23" s="299">
        <v>15</v>
      </c>
      <c r="G23" s="245"/>
      <c r="H23" s="300" t="s">
        <v>824</v>
      </c>
      <c r="I23" s="300" t="s">
        <v>795</v>
      </c>
      <c r="J23" s="300" t="s">
        <v>796</v>
      </c>
      <c r="K23" s="300" t="s">
        <v>797</v>
      </c>
      <c r="L23" s="440"/>
      <c r="M23" s="323">
        <v>0.51041666666666663</v>
      </c>
      <c r="N23" s="1212"/>
      <c r="O23" s="1212"/>
      <c r="P23" s="1212"/>
      <c r="Q23" s="1212"/>
      <c r="R23" s="1212"/>
      <c r="S23" s="1212"/>
      <c r="T23" s="297"/>
      <c r="U23" s="308"/>
      <c r="V23" s="308"/>
      <c r="W23" s="308"/>
      <c r="X23" s="308"/>
      <c r="Y23" s="312"/>
      <c r="Z23" s="315"/>
      <c r="AA23" s="315"/>
      <c r="AB23" s="315"/>
      <c r="AC23" s="358"/>
      <c r="AD23" s="455">
        <v>0.51041666666666663</v>
      </c>
      <c r="AE23" s="759"/>
      <c r="AF23" s="545"/>
      <c r="AG23" s="1196"/>
      <c r="AH23" s="299"/>
      <c r="AI23" s="315"/>
      <c r="AJ23" s="315"/>
      <c r="AK23" s="760"/>
      <c r="AM23" s="774">
        <v>0.51041666666666663</v>
      </c>
      <c r="AN23" s="545"/>
      <c r="AO23" s="1196"/>
      <c r="AP23" s="299"/>
      <c r="AQ23" s="299"/>
      <c r="AR23" s="312"/>
      <c r="AS23" s="315"/>
      <c r="AT23" s="315"/>
      <c r="AU23" s="358"/>
      <c r="AV23" s="1202"/>
      <c r="AW23" s="1205"/>
      <c r="AY23" s="640"/>
      <c r="AZ23" s="640"/>
      <c r="BA23" s="365"/>
      <c r="BB23" s="365"/>
      <c r="BC23" s="365"/>
      <c r="BD23" s="365"/>
      <c r="BE23" s="365"/>
      <c r="BF23" s="365"/>
      <c r="BG23" s="296"/>
      <c r="BH23" s="328"/>
      <c r="BI23" s="383"/>
      <c r="BJ23" s="365"/>
      <c r="BK23" s="365"/>
      <c r="BL23" s="365"/>
      <c r="BM23" s="365"/>
      <c r="BN23" s="365"/>
      <c r="BO23" s="328"/>
      <c r="BP23" s="292"/>
    </row>
    <row r="24" spans="1:68" s="300" customFormat="1" ht="24" customHeight="1" x14ac:dyDescent="0.2">
      <c r="A24" s="245" t="s">
        <v>853</v>
      </c>
      <c r="B24" s="299">
        <v>3</v>
      </c>
      <c r="C24" s="245" t="s">
        <v>829</v>
      </c>
      <c r="D24" s="299"/>
      <c r="E24" s="299"/>
      <c r="F24" s="299">
        <v>15</v>
      </c>
      <c r="G24" s="245"/>
      <c r="H24" s="439" t="s">
        <v>794</v>
      </c>
      <c r="I24" s="300" t="s">
        <v>795</v>
      </c>
      <c r="J24" s="300" t="s">
        <v>796</v>
      </c>
      <c r="K24" s="300" t="s">
        <v>797</v>
      </c>
      <c r="L24" s="440"/>
      <c r="M24" s="323">
        <v>0.52083333333333337</v>
      </c>
      <c r="N24" s="1212"/>
      <c r="O24" s="1212"/>
      <c r="P24" s="1212"/>
      <c r="Q24" s="1212"/>
      <c r="R24" s="1212"/>
      <c r="S24" s="1212"/>
      <c r="T24" s="297"/>
      <c r="U24" s="308"/>
      <c r="V24" s="308"/>
      <c r="W24" s="308"/>
      <c r="X24" s="308"/>
      <c r="Y24" s="312"/>
      <c r="Z24" s="315"/>
      <c r="AA24" s="315"/>
      <c r="AB24" s="315"/>
      <c r="AC24" s="358"/>
      <c r="AD24" s="455">
        <v>0.52083333333333337</v>
      </c>
      <c r="AE24" s="759"/>
      <c r="AF24" s="545"/>
      <c r="AG24" s="1196"/>
      <c r="AH24" s="299"/>
      <c r="AI24" s="315"/>
      <c r="AJ24" s="315"/>
      <c r="AK24" s="760"/>
      <c r="AM24" s="774">
        <v>0.52083333333333337</v>
      </c>
      <c r="AN24" s="545"/>
      <c r="AO24" s="1196"/>
      <c r="AP24" s="299"/>
      <c r="AQ24" s="299"/>
      <c r="AR24" s="312"/>
      <c r="AS24" s="315"/>
      <c r="AT24" s="315"/>
      <c r="AU24" s="358"/>
      <c r="AV24" s="1202"/>
      <c r="AW24" s="1205"/>
      <c r="AY24" s="640"/>
      <c r="AZ24" s="640"/>
      <c r="BA24" s="365"/>
      <c r="BB24" s="365"/>
      <c r="BC24" s="365"/>
      <c r="BD24" s="365"/>
      <c r="BE24" s="365"/>
      <c r="BF24" s="365"/>
      <c r="BG24" s="296"/>
      <c r="BH24" s="328"/>
      <c r="BI24" s="383"/>
      <c r="BJ24" s="365"/>
      <c r="BK24" s="365"/>
      <c r="BL24" s="365"/>
      <c r="BM24" s="365"/>
      <c r="BN24" s="365"/>
      <c r="BO24" s="328"/>
      <c r="BP24" s="292"/>
    </row>
    <row r="25" spans="1:68" s="300" customFormat="1" ht="24" customHeight="1" x14ac:dyDescent="0.2">
      <c r="A25" s="245" t="s">
        <v>853</v>
      </c>
      <c r="B25" s="299">
        <v>4</v>
      </c>
      <c r="C25" s="245" t="s">
        <v>838</v>
      </c>
      <c r="D25" s="299"/>
      <c r="E25" s="299"/>
      <c r="F25" s="299">
        <v>3</v>
      </c>
      <c r="G25" s="245"/>
      <c r="H25" s="300" t="s">
        <v>824</v>
      </c>
      <c r="I25" s="300" t="s">
        <v>795</v>
      </c>
      <c r="J25" s="300" t="s">
        <v>796</v>
      </c>
      <c r="K25" s="300" t="s">
        <v>797</v>
      </c>
      <c r="L25" s="440"/>
      <c r="M25" s="323">
        <v>0.53125</v>
      </c>
      <c r="N25" s="1212"/>
      <c r="O25" s="1212"/>
      <c r="P25" s="1212"/>
      <c r="Q25" s="1212"/>
      <c r="R25" s="1212"/>
      <c r="S25" s="1212"/>
      <c r="T25" s="297"/>
      <c r="U25" s="308"/>
      <c r="V25" s="308"/>
      <c r="W25" s="308"/>
      <c r="X25" s="308"/>
      <c r="Y25" s="312"/>
      <c r="Z25" s="315"/>
      <c r="AA25" s="315"/>
      <c r="AB25" s="315"/>
      <c r="AC25" s="358"/>
      <c r="AD25" s="455">
        <v>0.53125</v>
      </c>
      <c r="AE25" s="759"/>
      <c r="AF25" s="545"/>
      <c r="AG25" s="1196"/>
      <c r="AH25" s="299"/>
      <c r="AI25" s="315"/>
      <c r="AJ25" s="315"/>
      <c r="AK25" s="760"/>
      <c r="AM25" s="774">
        <v>0.53125</v>
      </c>
      <c r="AN25" s="545"/>
      <c r="AO25" s="1196"/>
      <c r="AP25" s="299"/>
      <c r="AQ25" s="299"/>
      <c r="AR25" s="312"/>
      <c r="AS25" s="315"/>
      <c r="AT25" s="315"/>
      <c r="AU25" s="358"/>
      <c r="AV25" s="1203"/>
      <c r="AW25" s="1206"/>
      <c r="AX25" s="334"/>
      <c r="AY25" s="640"/>
      <c r="AZ25" s="640"/>
      <c r="BA25" s="365"/>
      <c r="BB25" s="365"/>
      <c r="BC25" s="365"/>
      <c r="BD25" s="365"/>
      <c r="BE25" s="365"/>
      <c r="BF25" s="365"/>
      <c r="BG25" s="296"/>
      <c r="BH25" s="328"/>
      <c r="BI25" s="383"/>
      <c r="BJ25" s="365"/>
      <c r="BK25" s="365"/>
      <c r="BL25" s="365"/>
      <c r="BM25" s="365"/>
      <c r="BN25" s="365"/>
      <c r="BO25" s="328"/>
      <c r="BP25" s="292"/>
    </row>
    <row r="26" spans="1:68" s="300" customFormat="1" ht="24" customHeight="1" x14ac:dyDescent="0.2">
      <c r="A26" s="245" t="s">
        <v>853</v>
      </c>
      <c r="B26" s="299">
        <v>4</v>
      </c>
      <c r="C26" s="245" t="s">
        <v>847</v>
      </c>
      <c r="D26" s="299"/>
      <c r="E26" s="299"/>
      <c r="F26" s="299">
        <v>3</v>
      </c>
      <c r="G26" s="245"/>
      <c r="H26" s="300" t="s">
        <v>848</v>
      </c>
      <c r="I26" s="300" t="s">
        <v>849</v>
      </c>
      <c r="J26" s="300" t="s">
        <v>796</v>
      </c>
      <c r="K26" s="300" t="s">
        <v>797</v>
      </c>
      <c r="L26" s="440"/>
      <c r="M26" s="323">
        <v>0.54166666666666663</v>
      </c>
      <c r="N26" s="1212"/>
      <c r="O26" s="1212"/>
      <c r="P26" s="1212"/>
      <c r="Q26" s="1212"/>
      <c r="R26" s="1212"/>
      <c r="S26" s="1212"/>
      <c r="T26" s="297"/>
      <c r="U26" s="308"/>
      <c r="V26" s="308"/>
      <c r="W26" s="308"/>
      <c r="X26" s="308"/>
      <c r="Y26" s="312"/>
      <c r="Z26" s="315"/>
      <c r="AA26" s="315"/>
      <c r="AB26" s="315"/>
      <c r="AC26" s="358"/>
      <c r="AD26" s="455">
        <v>0.54166666666666663</v>
      </c>
      <c r="AE26" s="759"/>
      <c r="AF26" s="1197" t="s">
        <v>857</v>
      </c>
      <c r="AG26" s="312"/>
      <c r="AH26" s="299"/>
      <c r="AI26" s="315"/>
      <c r="AJ26" s="315"/>
      <c r="AK26" s="760"/>
      <c r="AM26" s="774">
        <v>0.54166666666666663</v>
      </c>
      <c r="AN26" s="1197" t="s">
        <v>857</v>
      </c>
      <c r="AO26" s="312"/>
      <c r="AP26" s="299"/>
      <c r="AQ26" s="299"/>
      <c r="AR26" s="312"/>
      <c r="AS26" s="315"/>
      <c r="AT26" s="315"/>
      <c r="AU26" s="296"/>
      <c r="AV26" s="906"/>
      <c r="AW26" s="788"/>
      <c r="AX26" s="334"/>
      <c r="AY26" s="640"/>
      <c r="AZ26" s="640"/>
      <c r="BA26" s="365"/>
      <c r="BB26" s="365"/>
      <c r="BC26" s="365"/>
      <c r="BD26" s="365"/>
      <c r="BE26" s="365"/>
      <c r="BF26" s="365"/>
      <c r="BG26" s="296"/>
      <c r="BH26" s="328"/>
      <c r="BI26" s="383"/>
      <c r="BJ26" s="365"/>
      <c r="BK26" s="365"/>
      <c r="BL26" s="365"/>
      <c r="BM26" s="365"/>
      <c r="BN26" s="365"/>
      <c r="BO26" s="328"/>
      <c r="BP26" s="292"/>
    </row>
    <row r="27" spans="1:68" s="300" customFormat="1" ht="24" customHeight="1" x14ac:dyDescent="0.2">
      <c r="A27" s="245" t="s">
        <v>853</v>
      </c>
      <c r="B27" s="299">
        <v>5</v>
      </c>
      <c r="C27" s="245" t="s">
        <v>834</v>
      </c>
      <c r="D27" s="299"/>
      <c r="E27" s="299"/>
      <c r="F27" s="299">
        <v>21</v>
      </c>
      <c r="G27" s="245"/>
      <c r="H27" s="300" t="s">
        <v>835</v>
      </c>
      <c r="I27" s="300" t="s">
        <v>836</v>
      </c>
      <c r="J27" s="300" t="s">
        <v>796</v>
      </c>
      <c r="K27" s="300" t="s">
        <v>837</v>
      </c>
      <c r="L27" s="440"/>
      <c r="M27" s="323">
        <v>0.55208333333333337</v>
      </c>
      <c r="N27" s="1212"/>
      <c r="O27" s="1212"/>
      <c r="P27" s="1212"/>
      <c r="Q27" s="1212"/>
      <c r="R27" s="1212"/>
      <c r="S27" s="1212"/>
      <c r="T27" s="297"/>
      <c r="U27" s="308"/>
      <c r="V27" s="308"/>
      <c r="W27" s="308"/>
      <c r="X27" s="308"/>
      <c r="Y27" s="308"/>
      <c r="Z27" s="315"/>
      <c r="AA27" s="315"/>
      <c r="AB27" s="315"/>
      <c r="AC27" s="358"/>
      <c r="AD27" s="455">
        <v>0.55208333333333337</v>
      </c>
      <c r="AE27" s="759"/>
      <c r="AF27" s="1197"/>
      <c r="AG27" s="873"/>
      <c r="AH27" s="873"/>
      <c r="AI27" s="315"/>
      <c r="AJ27" s="315"/>
      <c r="AK27" s="760"/>
      <c r="AM27" s="774">
        <v>0.55208333333333337</v>
      </c>
      <c r="AN27" s="1197"/>
      <c r="AO27" s="873"/>
      <c r="AP27" s="873"/>
      <c r="AQ27" s="299"/>
      <c r="AR27" s="308"/>
      <c r="AS27" s="315"/>
      <c r="AT27" s="315"/>
      <c r="AU27" s="769"/>
      <c r="AV27" s="906"/>
      <c r="AW27" s="788"/>
      <c r="AX27" s="334"/>
      <c r="AY27" s="640"/>
      <c r="AZ27" s="640"/>
      <c r="BA27" s="365"/>
      <c r="BB27" s="365"/>
      <c r="BC27" s="365"/>
      <c r="BD27" s="365"/>
      <c r="BE27" s="365"/>
      <c r="BF27" s="365"/>
      <c r="BG27" s="296"/>
      <c r="BH27" s="328"/>
      <c r="BI27" s="383"/>
      <c r="BJ27" s="365"/>
      <c r="BK27" s="365"/>
      <c r="BL27" s="365"/>
      <c r="BM27" s="365"/>
      <c r="BN27" s="365"/>
      <c r="BO27" s="328"/>
      <c r="BP27" s="292"/>
    </row>
    <row r="28" spans="1:68" s="300" customFormat="1" ht="24" customHeight="1" x14ac:dyDescent="0.2">
      <c r="A28" s="245" t="s">
        <v>853</v>
      </c>
      <c r="B28" s="299">
        <v>5</v>
      </c>
      <c r="C28" s="245" t="s">
        <v>839</v>
      </c>
      <c r="D28" s="299"/>
      <c r="E28" s="299"/>
      <c r="F28" s="299">
        <v>21</v>
      </c>
      <c r="G28" s="245"/>
      <c r="H28" s="300" t="s">
        <v>840</v>
      </c>
      <c r="I28" s="300" t="s">
        <v>795</v>
      </c>
      <c r="J28" s="300" t="s">
        <v>796</v>
      </c>
      <c r="K28" s="300" t="s">
        <v>797</v>
      </c>
      <c r="L28" s="440"/>
      <c r="M28" s="323">
        <v>0.5625</v>
      </c>
      <c r="N28" s="1212"/>
      <c r="O28" s="1212"/>
      <c r="P28" s="1212"/>
      <c r="Q28" s="1212"/>
      <c r="R28" s="1212"/>
      <c r="S28" s="1212"/>
      <c r="T28" s="297"/>
      <c r="U28" s="308"/>
      <c r="V28" s="308"/>
      <c r="W28" s="308"/>
      <c r="X28" s="308"/>
      <c r="Y28" s="308"/>
      <c r="Z28" s="315"/>
      <c r="AA28" s="315"/>
      <c r="AB28" s="315"/>
      <c r="AC28" s="358"/>
      <c r="AD28" s="455">
        <v>0.5625</v>
      </c>
      <c r="AE28" s="759"/>
      <c r="AF28" s="1197"/>
      <c r="AG28" s="873"/>
      <c r="AH28" s="873"/>
      <c r="AI28" s="315"/>
      <c r="AJ28" s="315"/>
      <c r="AK28" s="760"/>
      <c r="AM28" s="774">
        <v>0.5625</v>
      </c>
      <c r="AN28" s="1197"/>
      <c r="AO28" s="873"/>
      <c r="AP28" s="873"/>
      <c r="AQ28" s="299"/>
      <c r="AR28" s="308"/>
      <c r="AS28" s="315"/>
      <c r="AT28" s="315"/>
      <c r="AU28" s="306"/>
      <c r="AV28" s="906"/>
      <c r="AW28" s="788"/>
      <c r="AX28" s="334"/>
      <c r="AY28" s="640"/>
      <c r="AZ28" s="640"/>
      <c r="BA28" s="365"/>
      <c r="BB28" s="365"/>
      <c r="BC28" s="365"/>
      <c r="BD28" s="365"/>
      <c r="BE28" s="365"/>
      <c r="BF28" s="365"/>
      <c r="BG28" s="296"/>
      <c r="BH28" s="328"/>
      <c r="BI28" s="383"/>
      <c r="BJ28" s="365"/>
      <c r="BK28" s="365"/>
      <c r="BL28" s="365"/>
      <c r="BM28" s="365"/>
      <c r="BN28" s="365"/>
      <c r="BO28" s="328"/>
      <c r="BP28" s="292"/>
    </row>
    <row r="29" spans="1:68" s="300" customFormat="1" ht="24" customHeight="1" x14ac:dyDescent="0.2">
      <c r="A29" s="245" t="s">
        <v>853</v>
      </c>
      <c r="B29" s="299">
        <v>6</v>
      </c>
      <c r="C29" s="245" t="s">
        <v>842</v>
      </c>
      <c r="D29" s="299"/>
      <c r="E29" s="299"/>
      <c r="F29" s="299">
        <v>24</v>
      </c>
      <c r="G29" s="245"/>
      <c r="H29" s="300" t="s">
        <v>835</v>
      </c>
      <c r="I29" s="300" t="s">
        <v>836</v>
      </c>
      <c r="J29" s="300" t="s">
        <v>796</v>
      </c>
      <c r="K29" s="300" t="s">
        <v>837</v>
      </c>
      <c r="L29" s="440"/>
      <c r="M29" s="323">
        <v>0.57291666666666663</v>
      </c>
      <c r="N29" s="1212"/>
      <c r="O29" s="1212"/>
      <c r="P29" s="1212"/>
      <c r="Q29" s="1212"/>
      <c r="R29" s="1212"/>
      <c r="S29" s="1212"/>
      <c r="T29" s="297"/>
      <c r="U29" s="312"/>
      <c r="V29" s="308"/>
      <c r="W29" s="308"/>
      <c r="X29" s="308"/>
      <c r="Y29" s="315"/>
      <c r="Z29" s="315"/>
      <c r="AA29" s="315"/>
      <c r="AB29" s="315"/>
      <c r="AC29" s="358"/>
      <c r="AD29" s="455">
        <v>0.57291666666666663</v>
      </c>
      <c r="AE29" s="761"/>
      <c r="AF29" s="1197"/>
      <c r="AG29" s="873"/>
      <c r="AH29" s="873"/>
      <c r="AI29" s="315"/>
      <c r="AJ29" s="315"/>
      <c r="AK29" s="760"/>
      <c r="AM29" s="774">
        <v>0.57291666666666663</v>
      </c>
      <c r="AN29" s="1197"/>
      <c r="AO29" s="873"/>
      <c r="AP29" s="873"/>
      <c r="AQ29" s="299"/>
      <c r="AR29" s="315"/>
      <c r="AS29" s="315"/>
      <c r="AT29" s="315"/>
      <c r="AU29" s="306"/>
      <c r="AV29" s="906"/>
      <c r="AW29" s="788"/>
      <c r="AX29" s="334"/>
      <c r="AY29" s="640"/>
      <c r="AZ29" s="640"/>
      <c r="BA29" s="365"/>
      <c r="BB29" s="365"/>
      <c r="BC29" s="365"/>
      <c r="BD29" s="365"/>
      <c r="BE29" s="365"/>
      <c r="BF29" s="365"/>
      <c r="BG29" s="296"/>
      <c r="BH29" s="328"/>
      <c r="BI29" s="383"/>
      <c r="BJ29" s="365"/>
      <c r="BK29" s="365"/>
      <c r="BL29" s="365"/>
      <c r="BM29" s="365"/>
      <c r="BN29" s="365"/>
      <c r="BO29" s="328"/>
      <c r="BP29" s="292"/>
    </row>
    <row r="30" spans="1:68" s="300" customFormat="1" ht="24" customHeight="1" x14ac:dyDescent="0.2">
      <c r="A30" s="245" t="s">
        <v>853</v>
      </c>
      <c r="B30" s="299">
        <v>6</v>
      </c>
      <c r="C30" s="245" t="s">
        <v>850</v>
      </c>
      <c r="D30" s="299"/>
      <c r="E30" s="299"/>
      <c r="F30" s="299">
        <v>24</v>
      </c>
      <c r="G30" s="245"/>
      <c r="H30" s="300" t="s">
        <v>845</v>
      </c>
      <c r="I30" s="300" t="s">
        <v>795</v>
      </c>
      <c r="J30" s="300" t="s">
        <v>796</v>
      </c>
      <c r="K30" s="300" t="s">
        <v>846</v>
      </c>
      <c r="L30" s="440"/>
      <c r="M30" s="323">
        <v>0.58333333333333337</v>
      </c>
      <c r="N30" s="1212"/>
      <c r="O30" s="1212"/>
      <c r="P30" s="1212"/>
      <c r="Q30" s="1212"/>
      <c r="R30" s="1212"/>
      <c r="S30" s="1212"/>
      <c r="T30" s="297"/>
      <c r="U30" s="308"/>
      <c r="V30" s="308"/>
      <c r="W30" s="308"/>
      <c r="X30" s="308"/>
      <c r="Y30" s="315"/>
      <c r="Z30" s="315"/>
      <c r="AA30" s="315"/>
      <c r="AB30" s="315"/>
      <c r="AC30" s="358"/>
      <c r="AD30" s="455">
        <v>0.58333333333333337</v>
      </c>
      <c r="AE30" s="759"/>
      <c r="AF30" s="1198"/>
      <c r="AG30" s="1199" t="s">
        <v>858</v>
      </c>
      <c r="AH30" s="1199" t="s">
        <v>923</v>
      </c>
      <c r="AI30" s="315"/>
      <c r="AJ30" s="315"/>
      <c r="AK30" s="760"/>
      <c r="AL30" s="376"/>
      <c r="AM30" s="774">
        <v>0.58333333333333337</v>
      </c>
      <c r="AN30" s="1198"/>
      <c r="AO30" s="1199" t="s">
        <v>858</v>
      </c>
      <c r="AP30" s="1199" t="s">
        <v>923</v>
      </c>
      <c r="AQ30" s="299"/>
      <c r="AR30" s="315"/>
      <c r="AS30" s="312"/>
      <c r="AT30" s="312"/>
      <c r="AU30" s="306"/>
      <c r="AV30" s="906"/>
      <c r="AW30" s="788"/>
      <c r="AX30" s="334"/>
      <c r="AY30" s="640"/>
      <c r="AZ30" s="640"/>
      <c r="BA30" s="365"/>
      <c r="BB30" s="365"/>
      <c r="BC30" s="365"/>
      <c r="BD30" s="365"/>
      <c r="BE30" s="365"/>
      <c r="BF30" s="365"/>
      <c r="BG30" s="296"/>
      <c r="BH30" s="328"/>
      <c r="BI30" s="383"/>
      <c r="BJ30" s="365"/>
      <c r="BK30" s="365"/>
      <c r="BL30" s="365"/>
      <c r="BM30" s="365"/>
      <c r="BN30" s="365"/>
      <c r="BO30" s="328"/>
      <c r="BP30" s="292"/>
    </row>
    <row r="31" spans="1:68" s="300" customFormat="1" ht="24" customHeight="1" x14ac:dyDescent="0.2">
      <c r="A31" s="245" t="s">
        <v>853</v>
      </c>
      <c r="B31" s="299">
        <v>10</v>
      </c>
      <c r="C31" s="245" t="s">
        <v>851</v>
      </c>
      <c r="D31" s="299"/>
      <c r="E31" s="299"/>
      <c r="F31" s="299">
        <v>5</v>
      </c>
      <c r="G31" s="245"/>
      <c r="H31" s="439" t="s">
        <v>794</v>
      </c>
      <c r="I31" s="300" t="s">
        <v>795</v>
      </c>
      <c r="J31" s="300" t="s">
        <v>796</v>
      </c>
      <c r="K31" s="300" t="s">
        <v>797</v>
      </c>
      <c r="L31" s="440"/>
      <c r="M31" s="323">
        <v>0.59375</v>
      </c>
      <c r="N31" s="1212"/>
      <c r="O31" s="1212"/>
      <c r="P31" s="1212"/>
      <c r="Q31" s="1212"/>
      <c r="R31" s="1212"/>
      <c r="S31" s="1212"/>
      <c r="T31" s="297"/>
      <c r="U31" s="364"/>
      <c r="V31" s="308"/>
      <c r="W31" s="308"/>
      <c r="X31" s="308"/>
      <c r="Y31" s="315"/>
      <c r="Z31" s="315"/>
      <c r="AA31" s="315"/>
      <c r="AB31" s="315"/>
      <c r="AC31" s="358"/>
      <c r="AD31" s="455">
        <v>0.59375</v>
      </c>
      <c r="AE31" s="762"/>
      <c r="AF31" s="1198"/>
      <c r="AG31" s="1200"/>
      <c r="AH31" s="1200"/>
      <c r="AI31" s="312"/>
      <c r="AJ31" s="312"/>
      <c r="AK31" s="760"/>
      <c r="AL31" s="376"/>
      <c r="AM31" s="774">
        <v>0.59375</v>
      </c>
      <c r="AN31" s="1198"/>
      <c r="AO31" s="1200"/>
      <c r="AP31" s="1200"/>
      <c r="AQ31" s="299"/>
      <c r="AR31" s="315"/>
      <c r="AS31" s="312"/>
      <c r="AT31" s="312"/>
      <c r="AU31" s="306"/>
      <c r="AV31" s="906"/>
      <c r="AW31" s="788"/>
      <c r="AX31" s="334"/>
      <c r="AY31" s="640"/>
      <c r="AZ31" s="640"/>
      <c r="BA31" s="365"/>
      <c r="BB31" s="365"/>
      <c r="BC31" s="365"/>
      <c r="BD31" s="365"/>
      <c r="BE31" s="365"/>
      <c r="BF31" s="365"/>
      <c r="BG31" s="296"/>
      <c r="BH31" s="328"/>
      <c r="BI31" s="383"/>
      <c r="BJ31" s="365"/>
      <c r="BK31" s="365"/>
      <c r="BL31" s="365"/>
      <c r="BM31" s="365"/>
      <c r="BN31" s="365"/>
      <c r="BO31" s="328"/>
      <c r="BP31" s="292"/>
    </row>
    <row r="32" spans="1:68" s="300" customFormat="1" ht="24" customHeight="1" x14ac:dyDescent="0.2">
      <c r="A32" s="245" t="s">
        <v>853</v>
      </c>
      <c r="B32" s="299">
        <v>10</v>
      </c>
      <c r="C32" s="245" t="s">
        <v>852</v>
      </c>
      <c r="D32" s="299"/>
      <c r="E32" s="299"/>
      <c r="F32" s="299">
        <v>5</v>
      </c>
      <c r="G32" s="245"/>
      <c r="H32" s="300" t="s">
        <v>835</v>
      </c>
      <c r="I32" s="300" t="s">
        <v>836</v>
      </c>
      <c r="J32" s="300" t="s">
        <v>796</v>
      </c>
      <c r="K32" s="300" t="s">
        <v>837</v>
      </c>
      <c r="L32" s="440"/>
      <c r="M32" s="323">
        <v>0.60416666666666663</v>
      </c>
      <c r="N32" s="1212"/>
      <c r="O32" s="1212"/>
      <c r="P32" s="1212"/>
      <c r="Q32" s="1212"/>
      <c r="R32" s="1212"/>
      <c r="S32" s="1212"/>
      <c r="T32" s="323"/>
      <c r="U32" s="364"/>
      <c r="V32" s="308"/>
      <c r="W32" s="308"/>
      <c r="X32" s="308"/>
      <c r="Y32" s="315"/>
      <c r="Z32" s="312"/>
      <c r="AA32" s="312"/>
      <c r="AB32" s="312"/>
      <c r="AC32" s="358"/>
      <c r="AD32" s="455">
        <v>0.60416666666666663</v>
      </c>
      <c r="AE32" s="762"/>
      <c r="AF32" s="1198"/>
      <c r="AG32" s="1200"/>
      <c r="AH32" s="1200"/>
      <c r="AI32" s="312"/>
      <c r="AJ32" s="312"/>
      <c r="AK32" s="760"/>
      <c r="AL32" s="376"/>
      <c r="AM32" s="774">
        <v>0.60416666666666663</v>
      </c>
      <c r="AN32" s="1198"/>
      <c r="AO32" s="1200"/>
      <c r="AP32" s="1200"/>
      <c r="AQ32" s="299"/>
      <c r="AR32" s="315"/>
      <c r="AS32" s="315"/>
      <c r="AT32" s="312"/>
      <c r="AU32" s="306"/>
      <c r="AV32" s="762"/>
      <c r="AW32" s="789"/>
      <c r="AX32" s="589"/>
      <c r="AY32" s="641"/>
      <c r="AZ32" s="641"/>
      <c r="BA32" s="365"/>
      <c r="BB32" s="365"/>
      <c r="BC32" s="365"/>
      <c r="BD32" s="365"/>
      <c r="BE32" s="365"/>
      <c r="BF32" s="365"/>
      <c r="BG32" s="296"/>
      <c r="BH32" s="328"/>
      <c r="BI32" s="383"/>
      <c r="BJ32" s="365"/>
      <c r="BK32" s="365"/>
      <c r="BL32" s="365"/>
      <c r="BM32" s="365"/>
      <c r="BN32" s="365"/>
      <c r="BO32" s="328"/>
      <c r="BP32" s="292"/>
    </row>
    <row r="33" spans="1:68" s="300" customFormat="1" ht="24" customHeight="1" x14ac:dyDescent="0.2">
      <c r="G33" s="245"/>
      <c r="L33" s="440"/>
      <c r="M33" s="323">
        <v>0.61458333333333337</v>
      </c>
      <c r="N33" s="1212"/>
      <c r="O33" s="1212"/>
      <c r="P33" s="1212"/>
      <c r="Q33" s="1212"/>
      <c r="R33" s="1212"/>
      <c r="S33" s="1212"/>
      <c r="T33" s="323"/>
      <c r="U33" s="364"/>
      <c r="V33" s="364"/>
      <c r="W33" s="364"/>
      <c r="X33" s="364"/>
      <c r="Y33" s="315"/>
      <c r="Z33" s="312"/>
      <c r="AA33" s="312"/>
      <c r="AB33" s="312"/>
      <c r="AC33" s="358"/>
      <c r="AD33" s="455">
        <v>0.61458333333333337</v>
      </c>
      <c r="AE33" s="762"/>
      <c r="AF33" s="1198"/>
      <c r="AG33" s="1200"/>
      <c r="AH33" s="1200"/>
      <c r="AI33" s="315"/>
      <c r="AJ33" s="312"/>
      <c r="AK33" s="760"/>
      <c r="AL33" s="376"/>
      <c r="AM33" s="774">
        <v>0.61458333333333337</v>
      </c>
      <c r="AN33" s="1198"/>
      <c r="AO33" s="1200"/>
      <c r="AP33" s="1200"/>
      <c r="AQ33" s="299"/>
      <c r="AR33" s="315"/>
      <c r="AS33" s="308"/>
      <c r="AT33" s="308"/>
      <c r="AU33" s="306"/>
      <c r="AV33" s="762"/>
      <c r="AW33" s="789"/>
      <c r="AX33" s="589"/>
      <c r="AY33" s="641"/>
      <c r="AZ33" s="641"/>
      <c r="BA33" s="365"/>
      <c r="BB33" s="365"/>
      <c r="BC33" s="365"/>
      <c r="BD33" s="365"/>
      <c r="BE33" s="365"/>
      <c r="BF33" s="365"/>
      <c r="BG33" s="296"/>
      <c r="BH33" s="328"/>
      <c r="BI33" s="383"/>
      <c r="BJ33" s="365"/>
      <c r="BK33" s="365"/>
      <c r="BL33" s="365"/>
      <c r="BM33" s="365"/>
      <c r="BN33" s="365"/>
      <c r="BO33" s="328"/>
      <c r="BP33" s="292"/>
    </row>
    <row r="34" spans="1:68" s="300" customFormat="1" ht="24" customHeight="1" x14ac:dyDescent="0.2">
      <c r="G34" s="245"/>
      <c r="L34" s="440"/>
      <c r="M34" s="323">
        <v>0.625</v>
      </c>
      <c r="N34" s="1212"/>
      <c r="O34" s="1212"/>
      <c r="P34" s="1212"/>
      <c r="Q34" s="1212"/>
      <c r="R34" s="1212"/>
      <c r="S34" s="1212"/>
      <c r="T34" s="323"/>
      <c r="U34" s="312"/>
      <c r="V34" s="364"/>
      <c r="W34" s="364"/>
      <c r="X34" s="364"/>
      <c r="Y34" s="312"/>
      <c r="Z34" s="315"/>
      <c r="AA34" s="315"/>
      <c r="AB34" s="312"/>
      <c r="AC34" s="358"/>
      <c r="AD34" s="455">
        <v>0.625</v>
      </c>
      <c r="AE34" s="761"/>
      <c r="AF34" s="1198"/>
      <c r="AG34" s="1200"/>
      <c r="AH34" s="1200"/>
      <c r="AI34" s="308"/>
      <c r="AJ34" s="308"/>
      <c r="AK34" s="760"/>
      <c r="AL34" s="365"/>
      <c r="AM34" s="774">
        <v>0.625</v>
      </c>
      <c r="AN34" s="1198"/>
      <c r="AO34" s="1200"/>
      <c r="AP34" s="1200"/>
      <c r="AQ34" s="299"/>
      <c r="AR34" s="312"/>
      <c r="AS34" s="308"/>
      <c r="AT34" s="308"/>
      <c r="AU34" s="296"/>
      <c r="AV34" s="762"/>
      <c r="AW34" s="789"/>
      <c r="AX34" s="589"/>
      <c r="AY34" s="641"/>
      <c r="AZ34" s="641"/>
      <c r="BA34" s="365"/>
      <c r="BB34" s="365"/>
      <c r="BC34" s="365"/>
      <c r="BD34" s="365"/>
      <c r="BE34" s="365"/>
      <c r="BF34" s="365"/>
      <c r="BG34" s="296"/>
      <c r="BH34" s="328"/>
      <c r="BI34" s="383"/>
      <c r="BJ34" s="365"/>
      <c r="BK34" s="365"/>
      <c r="BL34" s="365"/>
      <c r="BM34" s="365"/>
      <c r="BN34" s="365"/>
      <c r="BO34" s="328"/>
      <c r="BP34" s="292"/>
    </row>
    <row r="35" spans="1:68" s="300" customFormat="1" ht="24" customHeight="1" x14ac:dyDescent="0.2">
      <c r="L35" s="440"/>
      <c r="M35" s="323">
        <v>0.63541666666666663</v>
      </c>
      <c r="N35" s="1212"/>
      <c r="O35" s="1212"/>
      <c r="P35" s="1212"/>
      <c r="Q35" s="1212"/>
      <c r="R35" s="1212"/>
      <c r="S35" s="1212"/>
      <c r="T35" s="323"/>
      <c r="U35" s="312"/>
      <c r="V35" s="364"/>
      <c r="W35" s="364"/>
      <c r="X35" s="364"/>
      <c r="Y35" s="315"/>
      <c r="Z35" s="308"/>
      <c r="AA35" s="308"/>
      <c r="AB35" s="308"/>
      <c r="AC35" s="358"/>
      <c r="AD35" s="455">
        <v>0.63541666666666663</v>
      </c>
      <c r="AE35" s="761"/>
      <c r="AF35" s="1198"/>
      <c r="AG35" s="1200"/>
      <c r="AH35" s="1200"/>
      <c r="AI35" s="308"/>
      <c r="AJ35" s="308"/>
      <c r="AK35" s="760"/>
      <c r="AL35" s="365"/>
      <c r="AM35" s="774">
        <v>0.63541666666666663</v>
      </c>
      <c r="AN35" s="1198"/>
      <c r="AO35" s="1200"/>
      <c r="AP35" s="1200"/>
      <c r="AQ35" s="299"/>
      <c r="AR35" s="315"/>
      <c r="AS35" s="308"/>
      <c r="AT35" s="308"/>
      <c r="AU35" s="296"/>
      <c r="AV35" s="1207"/>
      <c r="AW35" s="788"/>
      <c r="AX35" s="334"/>
      <c r="AY35" s="640"/>
      <c r="AZ35" s="640"/>
      <c r="BA35" s="365"/>
      <c r="BB35" s="365"/>
      <c r="BC35" s="365"/>
      <c r="BD35" s="365"/>
      <c r="BE35" s="365"/>
      <c r="BF35" s="365"/>
      <c r="BG35" s="296"/>
      <c r="BH35" s="328"/>
      <c r="BI35" s="383"/>
      <c r="BJ35" s="365"/>
      <c r="BK35" s="365"/>
      <c r="BL35" s="365"/>
      <c r="BM35" s="365"/>
      <c r="BN35" s="365"/>
      <c r="BO35" s="328"/>
      <c r="BP35" s="292"/>
    </row>
    <row r="36" spans="1:68" s="300" customFormat="1" ht="24" customHeight="1" x14ac:dyDescent="0.2">
      <c r="L36" s="440"/>
      <c r="M36" s="323">
        <v>0.64583333333333337</v>
      </c>
      <c r="N36" s="1212"/>
      <c r="O36" s="1212"/>
      <c r="P36" s="1212"/>
      <c r="Q36" s="1212"/>
      <c r="R36" s="1212"/>
      <c r="S36" s="1212"/>
      <c r="T36" s="323"/>
      <c r="U36" s="308"/>
      <c r="V36" s="308"/>
      <c r="W36" s="308"/>
      <c r="X36" s="581"/>
      <c r="Y36" s="315"/>
      <c r="Z36" s="308"/>
      <c r="AA36" s="308"/>
      <c r="AB36" s="308"/>
      <c r="AC36" s="358"/>
      <c r="AD36" s="455">
        <v>0.64583333333333337</v>
      </c>
      <c r="AE36" s="759"/>
      <c r="AF36" s="1198"/>
      <c r="AG36" s="1200"/>
      <c r="AH36" s="1200"/>
      <c r="AI36" s="308"/>
      <c r="AJ36" s="308"/>
      <c r="AK36" s="760"/>
      <c r="AL36" s="376"/>
      <c r="AM36" s="774">
        <v>0.64583333333333337</v>
      </c>
      <c r="AN36" s="1198"/>
      <c r="AO36" s="1200"/>
      <c r="AP36" s="1200"/>
      <c r="AQ36" s="299"/>
      <c r="AR36" s="315"/>
      <c r="AS36" s="308"/>
      <c r="AT36" s="308"/>
      <c r="AU36" s="306"/>
      <c r="AV36" s="1207"/>
      <c r="AW36" s="788"/>
      <c r="AX36" s="334"/>
      <c r="AY36" s="640"/>
      <c r="AZ36" s="640"/>
      <c r="BA36" s="365"/>
      <c r="BB36" s="365"/>
      <c r="BC36" s="365"/>
      <c r="BD36" s="365"/>
      <c r="BE36" s="365"/>
      <c r="BF36" s="365"/>
      <c r="BG36" s="296"/>
      <c r="BH36" s="328"/>
      <c r="BI36" s="383"/>
      <c r="BJ36" s="365"/>
      <c r="BK36" s="365"/>
      <c r="BL36" s="365"/>
      <c r="BM36" s="365"/>
      <c r="BN36" s="365"/>
      <c r="BO36" s="328"/>
      <c r="BP36" s="292"/>
    </row>
    <row r="37" spans="1:68" s="300" customFormat="1" ht="24" customHeight="1" x14ac:dyDescent="0.2">
      <c r="A37" s="245"/>
      <c r="B37" s="245"/>
      <c r="C37" s="708"/>
      <c r="D37" s="245"/>
      <c r="E37" s="245"/>
      <c r="F37" s="245"/>
      <c r="G37" s="245"/>
      <c r="H37" s="245"/>
      <c r="I37" s="245"/>
      <c r="J37" s="245"/>
      <c r="K37" s="245"/>
      <c r="L37" s="440"/>
      <c r="M37" s="323">
        <v>0.65625</v>
      </c>
      <c r="N37" s="1212"/>
      <c r="O37" s="1212"/>
      <c r="P37" s="1212"/>
      <c r="Q37" s="1212"/>
      <c r="R37" s="1212"/>
      <c r="S37" s="1212"/>
      <c r="T37" s="323"/>
      <c r="U37" s="308"/>
      <c r="V37" s="308"/>
      <c r="W37" s="308"/>
      <c r="X37" s="581"/>
      <c r="Y37" s="315"/>
      <c r="Z37" s="308"/>
      <c r="AA37" s="308"/>
      <c r="AB37" s="308"/>
      <c r="AC37" s="358"/>
      <c r="AD37" s="455">
        <v>0.65625</v>
      </c>
      <c r="AE37" s="759"/>
      <c r="AF37" s="1198"/>
      <c r="AG37" s="1200"/>
      <c r="AH37" s="1200"/>
      <c r="AI37" s="308"/>
      <c r="AJ37" s="308"/>
      <c r="AK37" s="760"/>
      <c r="AL37" s="376"/>
      <c r="AM37" s="774">
        <v>0.65625</v>
      </c>
      <c r="AN37" s="1198"/>
      <c r="AO37" s="1200"/>
      <c r="AP37" s="1200"/>
      <c r="AQ37" s="299"/>
      <c r="AR37" s="315"/>
      <c r="AS37" s="308"/>
      <c r="AT37" s="308"/>
      <c r="AU37" s="306"/>
      <c r="AV37" s="1207"/>
      <c r="AW37" s="788"/>
      <c r="AX37" s="334"/>
      <c r="AY37" s="640"/>
      <c r="AZ37" s="640"/>
      <c r="BA37" s="365"/>
      <c r="BB37" s="365"/>
      <c r="BC37" s="365"/>
      <c r="BD37" s="365"/>
      <c r="BE37" s="365"/>
      <c r="BF37" s="365"/>
      <c r="BG37" s="296"/>
      <c r="BH37" s="328"/>
      <c r="BI37" s="383"/>
      <c r="BJ37" s="365"/>
      <c r="BK37" s="365"/>
      <c r="BL37" s="365"/>
      <c r="BM37" s="365"/>
      <c r="BN37" s="365"/>
      <c r="BO37" s="319"/>
    </row>
    <row r="38" spans="1:68" s="300" customFormat="1" ht="24" customHeight="1" x14ac:dyDescent="0.2">
      <c r="A38" s="245"/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440"/>
      <c r="M38" s="323">
        <v>0.66666666666666663</v>
      </c>
      <c r="N38" s="1212"/>
      <c r="O38" s="1212"/>
      <c r="P38" s="1212"/>
      <c r="Q38" s="1212"/>
      <c r="R38" s="1212"/>
      <c r="S38" s="1212"/>
      <c r="T38" s="323"/>
      <c r="U38" s="308"/>
      <c r="V38" s="308"/>
      <c r="W38" s="308"/>
      <c r="X38" s="581"/>
      <c r="Y38" s="315"/>
      <c r="Z38" s="308"/>
      <c r="AA38" s="308"/>
      <c r="AB38" s="308"/>
      <c r="AC38" s="358"/>
      <c r="AD38" s="455">
        <v>0.66666666666666663</v>
      </c>
      <c r="AE38" s="759"/>
      <c r="AF38" s="1198"/>
      <c r="AG38" s="1200"/>
      <c r="AH38" s="1200"/>
      <c r="AI38" s="308"/>
      <c r="AJ38" s="308"/>
      <c r="AK38" s="760"/>
      <c r="AL38" s="376"/>
      <c r="AM38" s="774">
        <v>0.66666666666666663</v>
      </c>
      <c r="AN38" s="1198"/>
      <c r="AO38" s="1200"/>
      <c r="AP38" s="1200"/>
      <c r="AQ38" s="299"/>
      <c r="AR38" s="315"/>
      <c r="AS38" s="308"/>
      <c r="AT38" s="308"/>
      <c r="AU38" s="306"/>
      <c r="AV38" s="1207"/>
      <c r="AW38" s="788"/>
      <c r="AX38" s="334"/>
      <c r="AY38" s="640"/>
      <c r="AZ38" s="640"/>
      <c r="BA38" s="365"/>
      <c r="BB38" s="365"/>
      <c r="BC38" s="365"/>
      <c r="BD38" s="365"/>
      <c r="BE38" s="365"/>
      <c r="BF38" s="365"/>
      <c r="BG38" s="296"/>
      <c r="BH38" s="328"/>
      <c r="BI38" s="383"/>
      <c r="BJ38" s="365"/>
      <c r="BK38" s="365"/>
      <c r="BL38" s="365"/>
      <c r="BM38" s="365"/>
      <c r="BN38" s="365"/>
      <c r="BO38" s="319"/>
    </row>
    <row r="39" spans="1:68" s="300" customFormat="1" ht="24" customHeight="1" x14ac:dyDescent="0.2">
      <c r="A39" s="245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440"/>
      <c r="M39" s="323">
        <v>0.67708333333333337</v>
      </c>
      <c r="N39" s="1212"/>
      <c r="O39" s="1212"/>
      <c r="P39" s="1212"/>
      <c r="Q39" s="1212"/>
      <c r="R39" s="1212"/>
      <c r="S39" s="1212"/>
      <c r="T39" s="323"/>
      <c r="U39" s="308"/>
      <c r="V39" s="308"/>
      <c r="W39" s="308"/>
      <c r="X39" s="581"/>
      <c r="Y39" s="312"/>
      <c r="Z39" s="308"/>
      <c r="AA39" s="308"/>
      <c r="AB39" s="308"/>
      <c r="AC39" s="358"/>
      <c r="AD39" s="455">
        <v>0.67708333333333337</v>
      </c>
      <c r="AE39" s="759"/>
      <c r="AF39" s="1198"/>
      <c r="AG39" s="1200"/>
      <c r="AH39" s="1200"/>
      <c r="AI39" s="308"/>
      <c r="AJ39" s="308"/>
      <c r="AK39" s="760"/>
      <c r="AM39" s="774">
        <v>0.67708333333333337</v>
      </c>
      <c r="AN39" s="1198"/>
      <c r="AO39" s="1200"/>
      <c r="AP39" s="1200"/>
      <c r="AQ39" s="299"/>
      <c r="AR39" s="312"/>
      <c r="AS39" s="308"/>
      <c r="AT39" s="308"/>
      <c r="AU39" s="306"/>
      <c r="AV39" s="1207"/>
      <c r="AW39" s="788"/>
      <c r="AX39" s="334"/>
      <c r="AY39" s="640"/>
      <c r="AZ39" s="640"/>
      <c r="BA39" s="365"/>
      <c r="BB39" s="365"/>
      <c r="BC39" s="365"/>
      <c r="BD39" s="365"/>
      <c r="BE39" s="365"/>
      <c r="BF39" s="365"/>
      <c r="BG39" s="296"/>
      <c r="BH39" s="328"/>
      <c r="BI39" s="383"/>
      <c r="BJ39" s="365"/>
      <c r="BK39" s="365"/>
      <c r="BL39" s="365"/>
      <c r="BM39" s="365"/>
      <c r="BN39" s="365"/>
      <c r="BO39" s="319"/>
    </row>
    <row r="40" spans="1:68" s="300" customFormat="1" ht="24" customHeight="1" x14ac:dyDescent="0.2">
      <c r="A40" s="245"/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440"/>
      <c r="M40" s="323">
        <v>0.6875</v>
      </c>
      <c r="N40" s="1212"/>
      <c r="O40" s="1212"/>
      <c r="P40" s="1212"/>
      <c r="Q40" s="1212"/>
      <c r="R40" s="1212"/>
      <c r="S40" s="1212"/>
      <c r="T40" s="323"/>
      <c r="U40" s="308"/>
      <c r="V40" s="308"/>
      <c r="W40" s="308"/>
      <c r="X40" s="581"/>
      <c r="Y40" s="312"/>
      <c r="Z40" s="308"/>
      <c r="AA40" s="308"/>
      <c r="AB40" s="308"/>
      <c r="AC40" s="358"/>
      <c r="AD40" s="455">
        <v>0.6875</v>
      </c>
      <c r="AE40" s="759"/>
      <c r="AF40" s="1198"/>
      <c r="AG40" s="1200"/>
      <c r="AH40" s="1200"/>
      <c r="AI40" s="308"/>
      <c r="AJ40" s="308"/>
      <c r="AK40" s="760"/>
      <c r="AM40" s="774">
        <v>0.6875</v>
      </c>
      <c r="AN40" s="1198"/>
      <c r="AO40" s="1200"/>
      <c r="AP40" s="1200"/>
      <c r="AQ40" s="299"/>
      <c r="AR40" s="312"/>
      <c r="AS40" s="308"/>
      <c r="AT40" s="308"/>
      <c r="AU40" s="306"/>
      <c r="AV40" s="1207"/>
      <c r="AW40" s="788"/>
      <c r="AX40" s="334"/>
      <c r="AY40" s="640"/>
      <c r="AZ40" s="640"/>
      <c r="BA40" s="365"/>
      <c r="BB40" s="365"/>
      <c r="BC40" s="365"/>
      <c r="BD40" s="365"/>
      <c r="BE40" s="365"/>
      <c r="BF40" s="365"/>
      <c r="BG40" s="296"/>
      <c r="BH40" s="328"/>
      <c r="BI40" s="383"/>
      <c r="BJ40" s="365"/>
      <c r="BK40" s="365"/>
      <c r="BL40" s="365"/>
      <c r="BM40" s="365"/>
      <c r="BN40" s="365"/>
      <c r="BO40" s="319"/>
    </row>
    <row r="41" spans="1:68" s="300" customFormat="1" ht="24" customHeight="1" x14ac:dyDescent="0.2">
      <c r="A41" s="245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440"/>
      <c r="M41" s="297">
        <v>0.69791666666666663</v>
      </c>
      <c r="N41" s="1212"/>
      <c r="O41" s="1212"/>
      <c r="P41" s="1212"/>
      <c r="Q41" s="1212"/>
      <c r="R41" s="1212"/>
      <c r="S41" s="1212"/>
      <c r="T41" s="323"/>
      <c r="U41" s="308"/>
      <c r="V41" s="308"/>
      <c r="W41" s="308"/>
      <c r="X41" s="581"/>
      <c r="Y41" s="312"/>
      <c r="Z41" s="308"/>
      <c r="AA41" s="308"/>
      <c r="AB41" s="308"/>
      <c r="AC41" s="358"/>
      <c r="AD41" s="455">
        <v>0.69791666666666663</v>
      </c>
      <c r="AE41" s="759"/>
      <c r="AF41" s="1198"/>
      <c r="AG41" s="1200"/>
      <c r="AH41" s="1200"/>
      <c r="AI41" s="308"/>
      <c r="AJ41" s="308"/>
      <c r="AK41" s="760"/>
      <c r="AM41" s="774">
        <v>0.69791666666666663</v>
      </c>
      <c r="AN41" s="1198"/>
      <c r="AO41" s="1200"/>
      <c r="AP41" s="1200"/>
      <c r="AQ41" s="299"/>
      <c r="AR41" s="312"/>
      <c r="AS41" s="308"/>
      <c r="AT41" s="308"/>
      <c r="AU41" s="306"/>
      <c r="AV41" s="1207"/>
      <c r="AW41" s="788"/>
      <c r="AX41" s="334"/>
      <c r="AY41" s="640"/>
      <c r="AZ41" s="640"/>
      <c r="BA41" s="365"/>
      <c r="BB41" s="365"/>
      <c r="BC41" s="365"/>
      <c r="BD41" s="365"/>
      <c r="BE41" s="365"/>
      <c r="BF41" s="365"/>
      <c r="BG41" s="296"/>
      <c r="BH41" s="328"/>
      <c r="BI41" s="383"/>
      <c r="BJ41" s="365"/>
      <c r="BK41" s="365"/>
      <c r="BL41" s="365"/>
      <c r="BM41" s="365"/>
      <c r="BN41" s="365"/>
      <c r="BO41" s="319"/>
    </row>
    <row r="42" spans="1:68" s="300" customFormat="1" ht="24" customHeight="1" x14ac:dyDescent="0.2">
      <c r="A42" s="245"/>
      <c r="B42" s="245"/>
      <c r="C42" s="245"/>
      <c r="D42" s="245"/>
      <c r="E42" s="245"/>
      <c r="F42" s="245"/>
      <c r="G42" s="245"/>
      <c r="H42" s="245"/>
      <c r="I42" s="245"/>
      <c r="J42" s="245"/>
      <c r="K42" s="245"/>
      <c r="L42" s="440"/>
      <c r="M42" s="323">
        <v>0.70833333333333337</v>
      </c>
      <c r="N42" s="294"/>
      <c r="S42" s="299"/>
      <c r="T42" s="323"/>
      <c r="U42" s="312"/>
      <c r="V42" s="308"/>
      <c r="W42" s="308"/>
      <c r="X42" s="581"/>
      <c r="Y42" s="312"/>
      <c r="Z42" s="308"/>
      <c r="AA42" s="308"/>
      <c r="AB42" s="308"/>
      <c r="AC42" s="315"/>
      <c r="AD42" s="455">
        <v>0.70833333333333337</v>
      </c>
      <c r="AE42" s="761"/>
      <c r="AF42" s="1198"/>
      <c r="AG42" s="1200"/>
      <c r="AH42" s="1200"/>
      <c r="AI42" s="308"/>
      <c r="AJ42" s="308"/>
      <c r="AK42" s="763"/>
      <c r="AM42" s="774">
        <v>0.70833333333333337</v>
      </c>
      <c r="AN42" s="1198"/>
      <c r="AO42" s="1200"/>
      <c r="AP42" s="1200"/>
      <c r="AQ42" s="299"/>
      <c r="AR42" s="312"/>
      <c r="AS42" s="308"/>
      <c r="AT42" s="308"/>
      <c r="AU42" s="348"/>
      <c r="AV42" s="1207"/>
      <c r="AW42" s="788"/>
      <c r="AX42" s="334"/>
      <c r="AY42" s="640"/>
      <c r="AZ42" s="640"/>
      <c r="BA42" s="365"/>
      <c r="BB42" s="365"/>
      <c r="BC42" s="365"/>
      <c r="BD42" s="365"/>
      <c r="BE42" s="365"/>
      <c r="BF42" s="365"/>
      <c r="BG42" s="296"/>
      <c r="BH42" s="328"/>
      <c r="BI42" s="383"/>
      <c r="BJ42" s="365"/>
      <c r="BK42" s="365"/>
      <c r="BL42" s="365"/>
      <c r="BM42" s="365"/>
      <c r="BN42" s="365"/>
      <c r="BO42" s="319"/>
    </row>
    <row r="43" spans="1:68" s="300" customFormat="1" ht="24" customHeight="1" x14ac:dyDescent="0.2">
      <c r="A43" s="245"/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440"/>
      <c r="M43" s="323">
        <v>0.71875</v>
      </c>
      <c r="N43" s="294"/>
      <c r="S43" s="299"/>
      <c r="T43" s="323"/>
      <c r="U43" s="312"/>
      <c r="V43" s="308"/>
      <c r="W43" s="308"/>
      <c r="X43" s="581"/>
      <c r="Y43" s="312"/>
      <c r="Z43" s="308"/>
      <c r="AA43" s="308"/>
      <c r="AB43" s="308"/>
      <c r="AC43" s="298"/>
      <c r="AD43" s="455">
        <v>0.71875</v>
      </c>
      <c r="AE43" s="761"/>
      <c r="AF43" s="1198"/>
      <c r="AG43" s="1200"/>
      <c r="AH43" s="1200"/>
      <c r="AI43" s="308"/>
      <c r="AJ43" s="308"/>
      <c r="AK43" s="758"/>
      <c r="AM43" s="774">
        <v>0.71875</v>
      </c>
      <c r="AN43" s="1198"/>
      <c r="AO43" s="1200"/>
      <c r="AP43" s="1200"/>
      <c r="AQ43" s="299"/>
      <c r="AR43" s="312"/>
      <c r="AS43" s="308"/>
      <c r="AT43" s="308"/>
      <c r="AU43" s="298"/>
      <c r="AV43" s="1207"/>
      <c r="AW43" s="788"/>
      <c r="AX43" s="334"/>
      <c r="AY43" s="640"/>
      <c r="AZ43" s="640"/>
      <c r="BA43" s="365"/>
      <c r="BB43" s="365"/>
      <c r="BC43" s="365"/>
      <c r="BD43" s="365"/>
      <c r="BE43" s="365"/>
      <c r="BF43" s="365"/>
      <c r="BG43" s="296"/>
      <c r="BH43" s="328"/>
      <c r="BI43" s="383"/>
      <c r="BJ43" s="365"/>
      <c r="BK43" s="365"/>
      <c r="BL43" s="365"/>
      <c r="BM43" s="365"/>
      <c r="BN43" s="365"/>
      <c r="BO43" s="319"/>
    </row>
    <row r="44" spans="1:68" s="300" customFormat="1" ht="24" customHeight="1" x14ac:dyDescent="0.2">
      <c r="A44" s="245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440"/>
      <c r="M44" s="323">
        <v>0.72916666666666663</v>
      </c>
      <c r="N44" s="294"/>
      <c r="S44" s="299"/>
      <c r="T44" s="323"/>
      <c r="U44" s="312"/>
      <c r="V44" s="308"/>
      <c r="W44" s="308"/>
      <c r="X44" s="581"/>
      <c r="Y44" s="312"/>
      <c r="Z44" s="308"/>
      <c r="AA44" s="308"/>
      <c r="AB44" s="308"/>
      <c r="AC44" s="296"/>
      <c r="AD44" s="455">
        <v>0.72916666666666663</v>
      </c>
      <c r="AE44" s="761"/>
      <c r="AF44" s="1198"/>
      <c r="AG44" s="1200"/>
      <c r="AH44" s="1200"/>
      <c r="AI44" s="308"/>
      <c r="AJ44" s="308"/>
      <c r="AK44" s="758"/>
      <c r="AM44" s="774">
        <v>0.72916666666666663</v>
      </c>
      <c r="AN44" s="1198"/>
      <c r="AO44" s="1200"/>
      <c r="AP44" s="1200"/>
      <c r="AQ44" s="299"/>
      <c r="AR44" s="312"/>
      <c r="AS44" s="308"/>
      <c r="AT44" s="308"/>
      <c r="AU44" s="296"/>
      <c r="AV44" s="1207"/>
      <c r="AW44" s="788"/>
      <c r="AX44" s="334"/>
      <c r="AY44" s="640"/>
      <c r="AZ44" s="640"/>
      <c r="BA44" s="365"/>
      <c r="BB44" s="365"/>
      <c r="BC44" s="365"/>
      <c r="BD44" s="365"/>
      <c r="BE44" s="365"/>
      <c r="BF44" s="365"/>
      <c r="BG44" s="296"/>
      <c r="BH44" s="328"/>
      <c r="BI44" s="383"/>
      <c r="BJ44" s="365"/>
      <c r="BK44" s="365"/>
      <c r="BL44" s="365"/>
      <c r="BM44" s="365"/>
      <c r="BN44" s="365"/>
      <c r="BO44" s="319"/>
    </row>
    <row r="45" spans="1:68" s="300" customFormat="1" ht="24" customHeight="1" x14ac:dyDescent="0.2">
      <c r="A45" s="245"/>
      <c r="B45" s="245"/>
      <c r="C45" s="245"/>
      <c r="D45" s="245"/>
      <c r="E45" s="245"/>
      <c r="F45" s="245"/>
      <c r="G45" s="245"/>
      <c r="H45" s="245"/>
      <c r="I45" s="245"/>
      <c r="J45" s="245"/>
      <c r="K45" s="245"/>
      <c r="L45" s="440"/>
      <c r="M45" s="323">
        <v>0.73958333333333337</v>
      </c>
      <c r="N45" s="294"/>
      <c r="S45" s="299"/>
      <c r="T45" s="323"/>
      <c r="U45" s="312"/>
      <c r="V45" s="308"/>
      <c r="W45" s="308"/>
      <c r="X45" s="581"/>
      <c r="Y45" s="312"/>
      <c r="Z45" s="308"/>
      <c r="AA45" s="308"/>
      <c r="AB45" s="308"/>
      <c r="AC45" s="299"/>
      <c r="AD45" s="455">
        <v>0.73958333333333337</v>
      </c>
      <c r="AE45" s="761"/>
      <c r="AF45" s="1198"/>
      <c r="AG45" s="1200"/>
      <c r="AH45" s="1200"/>
      <c r="AI45" s="308"/>
      <c r="AJ45" s="308"/>
      <c r="AK45" s="764"/>
      <c r="AM45" s="774">
        <v>0.73958333333333337</v>
      </c>
      <c r="AN45" s="1198"/>
      <c r="AO45" s="1200"/>
      <c r="AP45" s="1200"/>
      <c r="AQ45" s="299"/>
      <c r="AR45" s="312"/>
      <c r="AS45" s="312"/>
      <c r="AT45" s="312"/>
      <c r="AU45" s="299"/>
      <c r="AV45" s="790"/>
      <c r="AW45" s="763"/>
      <c r="AX45" s="362"/>
      <c r="AY45" s="639"/>
      <c r="AZ45" s="639"/>
      <c r="BA45" s="365"/>
      <c r="BB45" s="365"/>
      <c r="BC45" s="365"/>
      <c r="BD45" s="365"/>
      <c r="BE45" s="365"/>
      <c r="BF45" s="365"/>
      <c r="BG45" s="299"/>
      <c r="BH45" s="319"/>
      <c r="BI45" s="383"/>
      <c r="BJ45" s="365"/>
      <c r="BK45" s="365"/>
      <c r="BL45" s="365"/>
      <c r="BM45" s="365"/>
      <c r="BN45" s="365"/>
      <c r="BO45" s="319"/>
    </row>
    <row r="46" spans="1:68" s="300" customFormat="1" ht="24" customHeight="1" x14ac:dyDescent="0.2">
      <c r="A46" s="245"/>
      <c r="B46" s="245"/>
      <c r="C46" s="245"/>
      <c r="D46" s="245"/>
      <c r="E46" s="245"/>
      <c r="F46" s="245"/>
      <c r="G46" s="245"/>
      <c r="H46" s="245"/>
      <c r="I46" s="245"/>
      <c r="J46" s="245"/>
      <c r="K46" s="245"/>
      <c r="L46" s="440"/>
      <c r="M46" s="323">
        <v>0.75</v>
      </c>
      <c r="N46" s="294"/>
      <c r="O46" s="299"/>
      <c r="P46" s="299"/>
      <c r="Q46" s="299"/>
      <c r="R46" s="299"/>
      <c r="S46" s="299"/>
      <c r="T46" s="323"/>
      <c r="U46" s="326"/>
      <c r="V46" s="315"/>
      <c r="W46" s="315"/>
      <c r="X46" s="315"/>
      <c r="Y46" s="312"/>
      <c r="Z46" s="308"/>
      <c r="AA46" s="308"/>
      <c r="AB46" s="308"/>
      <c r="AC46" s="299"/>
      <c r="AD46" s="455">
        <v>0.75</v>
      </c>
      <c r="AE46" s="757"/>
      <c r="AF46" s="312"/>
      <c r="AG46" s="307"/>
      <c r="AH46" s="578"/>
      <c r="AI46" s="578"/>
      <c r="AJ46" s="578"/>
      <c r="AK46" s="764"/>
      <c r="AM46" s="779"/>
      <c r="AN46" s="312"/>
      <c r="AO46" s="307"/>
      <c r="AP46" s="578"/>
      <c r="AQ46" s="299"/>
      <c r="AR46" s="312"/>
      <c r="AS46" s="312"/>
      <c r="AT46" s="312"/>
      <c r="AU46" s="299"/>
      <c r="AV46" s="779"/>
      <c r="AW46" s="764"/>
      <c r="AX46" s="342"/>
      <c r="AY46" s="636"/>
      <c r="AZ46" s="636"/>
      <c r="BA46" s="365"/>
      <c r="BB46" s="365"/>
      <c r="BC46" s="365"/>
      <c r="BD46" s="365"/>
      <c r="BE46" s="365"/>
      <c r="BF46" s="365"/>
      <c r="BG46" s="299"/>
      <c r="BH46" s="319"/>
      <c r="BI46" s="383"/>
      <c r="BJ46" s="365"/>
      <c r="BK46" s="365"/>
      <c r="BL46" s="365"/>
      <c r="BM46" s="365"/>
      <c r="BN46" s="365"/>
      <c r="BO46" s="319"/>
    </row>
    <row r="47" spans="1:68" s="300" customFormat="1" ht="24" customHeight="1" x14ac:dyDescent="0.2">
      <c r="A47" s="245"/>
      <c r="B47" s="245"/>
      <c r="C47" s="245"/>
      <c r="D47" s="245"/>
      <c r="E47" s="245"/>
      <c r="F47" s="245"/>
      <c r="G47" s="245"/>
      <c r="H47" s="245"/>
      <c r="I47" s="245"/>
      <c r="J47" s="245"/>
      <c r="K47" s="245"/>
      <c r="L47" s="440"/>
      <c r="M47" s="323">
        <v>0.76041666666666663</v>
      </c>
      <c r="N47" s="294"/>
      <c r="O47" s="299"/>
      <c r="P47" s="299"/>
      <c r="Q47" s="299"/>
      <c r="R47" s="299"/>
      <c r="S47" s="299"/>
      <c r="T47" s="323"/>
      <c r="U47" s="326"/>
      <c r="V47" s="315"/>
      <c r="W47" s="315"/>
      <c r="X47" s="315"/>
      <c r="Y47" s="312"/>
      <c r="Z47" s="312"/>
      <c r="AA47" s="312"/>
      <c r="AB47" s="312"/>
      <c r="AC47" s="299"/>
      <c r="AD47" s="455">
        <v>0.76041666666666663</v>
      </c>
      <c r="AE47" s="757"/>
      <c r="AF47" s="307"/>
      <c r="AG47" s="307"/>
      <c r="AH47" s="578"/>
      <c r="AI47" s="578"/>
      <c r="AJ47" s="578"/>
      <c r="AK47" s="764"/>
      <c r="AM47" s="779"/>
      <c r="AN47" s="307"/>
      <c r="AO47" s="307"/>
      <c r="AP47" s="578"/>
      <c r="AQ47" s="299"/>
      <c r="AR47" s="312"/>
      <c r="AS47" s="312"/>
      <c r="AT47" s="312"/>
      <c r="AU47" s="299"/>
      <c r="AV47" s="791"/>
      <c r="AW47" s="764"/>
      <c r="AX47" s="342"/>
      <c r="AY47" s="636"/>
      <c r="AZ47" s="636"/>
      <c r="BA47" s="365"/>
      <c r="BB47" s="365"/>
      <c r="BC47" s="365"/>
      <c r="BD47" s="365"/>
      <c r="BE47" s="365"/>
      <c r="BF47" s="365"/>
      <c r="BG47" s="299"/>
      <c r="BH47" s="319"/>
      <c r="BI47" s="383"/>
      <c r="BJ47" s="365"/>
      <c r="BK47" s="365"/>
      <c r="BL47" s="365"/>
      <c r="BM47" s="365"/>
      <c r="BN47" s="365"/>
      <c r="BO47" s="319"/>
    </row>
    <row r="48" spans="1:68" s="300" customFormat="1" ht="24" customHeight="1" x14ac:dyDescent="0.2">
      <c r="A48" s="245"/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440"/>
      <c r="M48" s="323">
        <v>0.77083333333333337</v>
      </c>
      <c r="N48" s="294"/>
      <c r="O48" s="299"/>
      <c r="P48" s="299"/>
      <c r="Q48" s="299"/>
      <c r="R48" s="299"/>
      <c r="S48" s="299"/>
      <c r="T48" s="323"/>
      <c r="U48" s="326"/>
      <c r="V48" s="315"/>
      <c r="W48" s="315"/>
      <c r="X48" s="315"/>
      <c r="Y48" s="312"/>
      <c r="Z48" s="312"/>
      <c r="AA48" s="312"/>
      <c r="AB48" s="312"/>
      <c r="AC48" s="299"/>
      <c r="AD48" s="455">
        <v>0.77083333333333337</v>
      </c>
      <c r="AE48" s="757"/>
      <c r="AF48" s="307"/>
      <c r="AG48" s="307"/>
      <c r="AH48" s="578"/>
      <c r="AI48" s="578"/>
      <c r="AJ48" s="578"/>
      <c r="AK48" s="764"/>
      <c r="AM48" s="779"/>
      <c r="AN48" s="307"/>
      <c r="AO48" s="307"/>
      <c r="AP48" s="578"/>
      <c r="AQ48" s="299"/>
      <c r="AR48" s="299"/>
      <c r="AS48" s="299"/>
      <c r="AT48" s="299"/>
      <c r="AU48" s="299"/>
      <c r="AV48" s="791"/>
      <c r="AW48" s="764"/>
      <c r="AX48" s="342"/>
      <c r="AY48" s="636"/>
      <c r="AZ48" s="636"/>
      <c r="BA48" s="299"/>
      <c r="BB48" s="299"/>
      <c r="BC48" s="299"/>
      <c r="BD48" s="299"/>
      <c r="BE48" s="299"/>
      <c r="BF48" s="299"/>
      <c r="BG48" s="299"/>
      <c r="BH48" s="319"/>
      <c r="BI48" s="383"/>
      <c r="BJ48" s="365"/>
      <c r="BK48" s="365"/>
      <c r="BL48" s="365"/>
      <c r="BM48" s="365"/>
      <c r="BN48" s="365"/>
      <c r="BO48" s="319"/>
    </row>
    <row r="49" spans="1:67" s="300" customFormat="1" ht="24" customHeight="1" x14ac:dyDescent="0.2">
      <c r="A49" s="245"/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440"/>
      <c r="M49" s="323">
        <v>0.78125</v>
      </c>
      <c r="N49" s="294"/>
      <c r="O49" s="299"/>
      <c r="P49" s="299"/>
      <c r="Q49" s="299"/>
      <c r="R49" s="299"/>
      <c r="S49" s="299"/>
      <c r="T49" s="323"/>
      <c r="U49" s="326"/>
      <c r="V49" s="326"/>
      <c r="W49" s="312"/>
      <c r="X49" s="312"/>
      <c r="Y49" s="312"/>
      <c r="Z49" s="312"/>
      <c r="AA49" s="312"/>
      <c r="AB49" s="312"/>
      <c r="AC49" s="299"/>
      <c r="AD49" s="455">
        <v>0.78125</v>
      </c>
      <c r="AE49" s="757"/>
      <c r="AF49" s="577"/>
      <c r="AG49" s="578"/>
      <c r="AH49" s="578"/>
      <c r="AI49" s="578"/>
      <c r="AJ49" s="578"/>
      <c r="AK49" s="764"/>
      <c r="AM49" s="779"/>
      <c r="AN49" s="577"/>
      <c r="AO49" s="578"/>
      <c r="AP49" s="578"/>
      <c r="AQ49" s="299"/>
      <c r="AR49" s="299"/>
      <c r="AS49" s="299"/>
      <c r="AT49" s="299"/>
      <c r="AU49" s="299"/>
      <c r="AV49" s="791"/>
      <c r="AW49" s="764"/>
      <c r="AX49" s="342"/>
      <c r="AY49" s="636"/>
      <c r="AZ49" s="636"/>
      <c r="BA49" s="299"/>
      <c r="BB49" s="299"/>
      <c r="BC49" s="299"/>
      <c r="BD49" s="299"/>
      <c r="BE49" s="299"/>
      <c r="BF49" s="299"/>
      <c r="BG49" s="299"/>
      <c r="BH49" s="319"/>
      <c r="BI49" s="383"/>
      <c r="BJ49" s="365"/>
      <c r="BK49" s="365"/>
      <c r="BL49" s="365"/>
      <c r="BM49" s="365"/>
      <c r="BN49" s="365"/>
      <c r="BO49" s="319"/>
    </row>
    <row r="50" spans="1:67" s="300" customFormat="1" ht="24" customHeight="1" x14ac:dyDescent="0.2">
      <c r="A50" s="245"/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440"/>
      <c r="M50" s="323">
        <v>0.79166666666666663</v>
      </c>
      <c r="N50" s="352"/>
      <c r="O50" s="351"/>
      <c r="P50" s="351"/>
      <c r="Q50" s="351"/>
      <c r="R50" s="351"/>
      <c r="S50" s="351"/>
      <c r="T50" s="504"/>
      <c r="U50" s="709"/>
      <c r="V50" s="709"/>
      <c r="W50" s="596"/>
      <c r="X50" s="596"/>
      <c r="Y50" s="596"/>
      <c r="Z50" s="596"/>
      <c r="AA50" s="596"/>
      <c r="AB50" s="596"/>
      <c r="AC50" s="351"/>
      <c r="AD50" s="710">
        <v>0.79166666666666663</v>
      </c>
      <c r="AE50" s="765"/>
      <c r="AF50" s="766"/>
      <c r="AG50" s="767"/>
      <c r="AH50" s="767"/>
      <c r="AI50" s="767"/>
      <c r="AJ50" s="767"/>
      <c r="AK50" s="768"/>
      <c r="AM50" s="780"/>
      <c r="AN50" s="766"/>
      <c r="AO50" s="767"/>
      <c r="AP50" s="767"/>
      <c r="AQ50" s="781"/>
      <c r="AR50" s="781"/>
      <c r="AS50" s="781"/>
      <c r="AT50" s="781"/>
      <c r="AU50" s="781"/>
      <c r="AV50" s="780"/>
      <c r="AW50" s="782"/>
      <c r="AX50" s="353"/>
      <c r="AY50" s="711"/>
      <c r="AZ50" s="711"/>
      <c r="BA50" s="351"/>
      <c r="BB50" s="351"/>
      <c r="BC50" s="351"/>
      <c r="BD50" s="351"/>
      <c r="BE50" s="351"/>
      <c r="BF50" s="351"/>
      <c r="BG50" s="351"/>
      <c r="BH50" s="353"/>
      <c r="BI50" s="594"/>
      <c r="BJ50" s="595"/>
      <c r="BK50" s="595"/>
      <c r="BL50" s="595"/>
      <c r="BM50" s="595"/>
      <c r="BN50" s="595"/>
      <c r="BO50" s="353"/>
    </row>
    <row r="51" spans="1:67" ht="13" customHeight="1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U51" s="166"/>
      <c r="V51" s="166"/>
      <c r="W51" s="166"/>
      <c r="X51" s="166"/>
      <c r="Y51" s="166"/>
      <c r="Z51" s="166"/>
      <c r="AA51" s="166"/>
      <c r="AB51" s="166"/>
    </row>
    <row r="52" spans="1:67" ht="13" customHeight="1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U52" s="166"/>
      <c r="V52" s="166"/>
      <c r="W52" s="166"/>
      <c r="X52" s="166"/>
      <c r="Y52" s="166"/>
      <c r="Z52" s="166"/>
      <c r="AA52" s="166"/>
      <c r="AB52" s="166"/>
      <c r="AO52" s="166"/>
      <c r="AP52" s="166"/>
      <c r="AQ52" s="166"/>
      <c r="AR52" s="166"/>
      <c r="AS52" s="166"/>
      <c r="AT52" s="166"/>
    </row>
    <row r="53" spans="1:67" ht="13" customHeight="1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U53" s="166"/>
      <c r="V53" s="166"/>
      <c r="W53" s="166"/>
      <c r="X53" s="166"/>
      <c r="Y53" s="166"/>
      <c r="Z53" s="166"/>
      <c r="AA53" s="166"/>
      <c r="AB53" s="166"/>
      <c r="AO53" s="188"/>
      <c r="AP53" s="188"/>
      <c r="AQ53" s="188"/>
      <c r="AR53" s="166"/>
      <c r="AS53" s="188"/>
      <c r="AT53" s="188"/>
    </row>
    <row r="54" spans="1:67" ht="13" customHeight="1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U54" s="166"/>
      <c r="V54" s="166"/>
      <c r="W54" s="166"/>
      <c r="X54" s="166"/>
      <c r="Y54" s="166"/>
      <c r="Z54" s="166"/>
      <c r="AA54" s="166"/>
      <c r="AB54" s="166"/>
      <c r="AO54" s="188"/>
      <c r="AP54" s="188"/>
      <c r="AQ54" s="188"/>
      <c r="AR54" s="166"/>
      <c r="AS54" s="188"/>
      <c r="AT54" s="188"/>
    </row>
    <row r="55" spans="1:67" ht="13" customHeight="1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U55" s="166"/>
      <c r="V55" s="166"/>
      <c r="W55" s="166"/>
      <c r="X55" s="166"/>
      <c r="Y55" s="166"/>
      <c r="Z55" s="166"/>
      <c r="AA55" s="166"/>
      <c r="AB55" s="166"/>
      <c r="AO55" s="188"/>
      <c r="AP55" s="188"/>
      <c r="AQ55" s="188"/>
      <c r="AR55" s="166"/>
      <c r="AS55" s="188"/>
      <c r="AT55" s="188"/>
    </row>
    <row r="56" spans="1:67" ht="13" customHeight="1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U56" s="166"/>
      <c r="V56" s="166"/>
      <c r="W56" s="166"/>
      <c r="X56" s="166"/>
      <c r="Y56" s="166"/>
      <c r="Z56" s="166"/>
      <c r="AA56" s="166"/>
      <c r="AB56" s="166"/>
      <c r="AO56" s="188"/>
      <c r="AP56" s="188"/>
      <c r="AQ56" s="188"/>
      <c r="AR56" s="166"/>
      <c r="AS56" s="188"/>
      <c r="AT56" s="188"/>
    </row>
    <row r="57" spans="1:67" ht="13" customHeight="1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U57" s="166"/>
      <c r="V57" s="166"/>
      <c r="W57" s="166"/>
      <c r="X57" s="166"/>
      <c r="Y57" s="166"/>
      <c r="Z57" s="166"/>
      <c r="AA57" s="166"/>
      <c r="AB57" s="166"/>
      <c r="AO57" s="188"/>
      <c r="AP57" s="188"/>
      <c r="AQ57" s="188"/>
      <c r="AR57" s="166"/>
      <c r="AS57" s="188"/>
      <c r="AT57" s="188"/>
    </row>
    <row r="58" spans="1:67" ht="13" customHeight="1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U58" s="166"/>
      <c r="V58" s="166"/>
      <c r="W58" s="166"/>
      <c r="X58" s="166"/>
      <c r="Y58" s="166"/>
      <c r="Z58" s="166"/>
      <c r="AA58" s="166"/>
      <c r="AB58" s="166"/>
      <c r="AO58" s="188"/>
      <c r="AP58" s="188"/>
      <c r="AQ58" s="188"/>
      <c r="AR58" s="166"/>
      <c r="AS58" s="188"/>
      <c r="AT58" s="188"/>
    </row>
    <row r="59" spans="1:67" ht="13" customHeight="1" x14ac:dyDescent="0.15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U59" s="166"/>
      <c r="V59" s="166"/>
      <c r="W59" s="166"/>
      <c r="X59" s="166"/>
      <c r="Y59" s="166"/>
      <c r="Z59" s="308"/>
      <c r="AA59" s="308"/>
      <c r="AB59" s="581"/>
      <c r="AP59" s="188"/>
      <c r="AQ59" s="188"/>
      <c r="AR59" s="166"/>
      <c r="AS59" s="188"/>
      <c r="AT59" s="188"/>
    </row>
    <row r="60" spans="1:67" ht="13" customHeight="1" x14ac:dyDescent="0.15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U60" s="166"/>
      <c r="V60" s="166"/>
      <c r="W60" s="166"/>
      <c r="X60" s="166"/>
      <c r="Y60" s="166"/>
      <c r="Z60" s="308"/>
      <c r="AA60" s="308"/>
      <c r="AB60" s="581"/>
      <c r="AO60" s="188"/>
      <c r="AP60" s="188"/>
      <c r="AQ60" s="188"/>
      <c r="AR60" s="166"/>
      <c r="AS60" s="188"/>
      <c r="AT60" s="188"/>
    </row>
    <row r="61" spans="1:67" ht="13" customHeight="1" x14ac:dyDescent="0.15">
      <c r="A61" s="194"/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U61" s="166"/>
      <c r="V61" s="166"/>
      <c r="W61" s="166"/>
      <c r="X61" s="166"/>
      <c r="Y61" s="166"/>
      <c r="Z61" s="308"/>
      <c r="AA61" s="308"/>
      <c r="AB61" s="581"/>
      <c r="AO61" s="188"/>
      <c r="AP61" s="188"/>
      <c r="AQ61" s="188"/>
      <c r="AR61" s="166"/>
      <c r="AS61" s="188"/>
      <c r="AT61" s="188"/>
    </row>
    <row r="62" spans="1:67" ht="13" customHeight="1" x14ac:dyDescent="0.15">
      <c r="A62" s="194"/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U62" s="166"/>
      <c r="V62" s="166"/>
      <c r="W62" s="166"/>
      <c r="X62" s="166"/>
      <c r="Y62" s="166"/>
      <c r="Z62" s="308"/>
      <c r="AA62" s="308"/>
      <c r="AB62" s="581"/>
      <c r="AO62" s="188"/>
      <c r="AP62" s="188"/>
      <c r="AQ62" s="188"/>
      <c r="AR62" s="166"/>
      <c r="AS62" s="188"/>
      <c r="AT62" s="188"/>
    </row>
    <row r="63" spans="1:67" ht="13" customHeight="1" x14ac:dyDescent="0.15">
      <c r="A63" s="194"/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U63" s="166"/>
      <c r="V63" s="166"/>
      <c r="W63" s="166"/>
      <c r="X63" s="166"/>
      <c r="Y63" s="166"/>
      <c r="Z63" s="308"/>
      <c r="AA63" s="308"/>
      <c r="AB63" s="581"/>
      <c r="AO63" s="188"/>
      <c r="AP63" s="188"/>
      <c r="AQ63" s="188"/>
      <c r="AR63" s="166"/>
      <c r="AS63" s="188"/>
      <c r="AT63" s="188"/>
    </row>
    <row r="64" spans="1:67" ht="13" customHeight="1" x14ac:dyDescent="0.15">
      <c r="A64" s="194"/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U64" s="166"/>
      <c r="V64" s="166"/>
      <c r="W64" s="166"/>
      <c r="X64" s="166"/>
      <c r="Y64" s="166"/>
      <c r="Z64" s="308"/>
      <c r="AA64" s="308"/>
      <c r="AB64" s="581"/>
      <c r="AO64" s="188"/>
      <c r="AP64" s="188"/>
      <c r="AQ64" s="188"/>
      <c r="AR64" s="166"/>
      <c r="AS64" s="188"/>
      <c r="AT64" s="188"/>
    </row>
    <row r="65" spans="1:46" ht="13" customHeight="1" x14ac:dyDescent="0.15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U65" s="166"/>
      <c r="V65" s="166"/>
      <c r="W65" s="166"/>
      <c r="X65" s="166"/>
      <c r="Y65" s="166"/>
      <c r="Z65" s="308"/>
      <c r="AA65" s="308"/>
      <c r="AB65" s="581"/>
      <c r="AO65" s="175"/>
      <c r="AP65" s="175"/>
      <c r="AQ65" s="166"/>
      <c r="AR65" s="166"/>
      <c r="AS65" s="175"/>
      <c r="AT65" s="166"/>
    </row>
    <row r="66" spans="1:46" ht="13" customHeight="1" x14ac:dyDescent="0.15">
      <c r="A66" s="194"/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U66" s="166"/>
      <c r="V66" s="166"/>
      <c r="W66" s="166"/>
      <c r="X66" s="166"/>
      <c r="Y66" s="166"/>
      <c r="Z66" s="308"/>
      <c r="AA66" s="308"/>
      <c r="AB66" s="581"/>
      <c r="AO66" s="175"/>
      <c r="AP66" s="175"/>
      <c r="AQ66" s="166"/>
      <c r="AR66" s="166"/>
      <c r="AS66" s="175"/>
      <c r="AT66" s="166"/>
    </row>
    <row r="67" spans="1:46" ht="13" customHeight="1" x14ac:dyDescent="0.15">
      <c r="A67" s="194"/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U67" s="166"/>
      <c r="V67" s="166"/>
      <c r="W67" s="166"/>
      <c r="X67" s="166"/>
      <c r="Y67" s="166"/>
      <c r="Z67" s="308"/>
      <c r="AA67" s="308"/>
      <c r="AB67" s="581"/>
      <c r="AO67" s="175"/>
      <c r="AP67" s="175"/>
      <c r="AQ67" s="175"/>
      <c r="AR67" s="166"/>
      <c r="AS67" s="175"/>
      <c r="AT67" s="175"/>
    </row>
    <row r="68" spans="1:46" ht="13" customHeight="1" x14ac:dyDescent="0.15">
      <c r="A68" s="194"/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U68" s="166"/>
      <c r="V68" s="166"/>
      <c r="W68" s="166"/>
      <c r="X68" s="166"/>
      <c r="Y68" s="166"/>
      <c r="Z68" s="308"/>
      <c r="AA68" s="308"/>
      <c r="AB68" s="581"/>
      <c r="AO68" s="175"/>
      <c r="AP68" s="175"/>
      <c r="AQ68" s="175"/>
      <c r="AR68" s="166"/>
      <c r="AS68" s="175"/>
      <c r="AT68" s="175"/>
    </row>
    <row r="69" spans="1:46" ht="13" customHeight="1" x14ac:dyDescent="0.15">
      <c r="A69" s="194"/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U69" s="166"/>
      <c r="V69" s="166"/>
      <c r="W69" s="166"/>
      <c r="X69" s="166"/>
      <c r="Y69" s="166"/>
      <c r="Z69" s="315"/>
      <c r="AA69" s="315"/>
      <c r="AB69" s="315"/>
      <c r="AO69" s="175"/>
      <c r="AP69" s="175"/>
      <c r="AQ69" s="175"/>
      <c r="AR69" s="166"/>
      <c r="AS69" s="175"/>
      <c r="AT69" s="175"/>
    </row>
    <row r="70" spans="1:46" ht="13" customHeight="1" x14ac:dyDescent="0.2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U70" s="166"/>
      <c r="V70" s="166"/>
      <c r="W70" s="166"/>
      <c r="X70" s="166"/>
      <c r="Y70" s="166"/>
      <c r="Z70" s="364"/>
      <c r="AA70" s="364"/>
      <c r="AB70" s="364"/>
      <c r="AO70" s="175"/>
      <c r="AP70" s="175"/>
      <c r="AQ70" s="175"/>
      <c r="AR70" s="166"/>
      <c r="AS70" s="175"/>
      <c r="AT70" s="175"/>
    </row>
    <row r="71" spans="1:46" ht="13" customHeight="1" x14ac:dyDescent="0.15">
      <c r="U71" s="166"/>
      <c r="V71" s="166"/>
      <c r="W71" s="166"/>
      <c r="X71" s="166"/>
      <c r="Y71" s="166"/>
      <c r="Z71" s="315"/>
      <c r="AA71" s="315"/>
      <c r="AB71" s="315"/>
      <c r="AO71" s="175"/>
      <c r="AP71" s="175"/>
      <c r="AQ71" s="175"/>
      <c r="AR71" s="166"/>
      <c r="AS71" s="175"/>
      <c r="AT71" s="175"/>
    </row>
    <row r="72" spans="1:46" ht="13" customHeight="1" x14ac:dyDescent="0.15">
      <c r="U72" s="166"/>
      <c r="V72" s="166"/>
      <c r="W72" s="166"/>
      <c r="X72" s="166"/>
      <c r="Y72" s="166"/>
      <c r="Z72" s="315"/>
      <c r="AA72" s="315"/>
      <c r="AB72" s="315"/>
      <c r="AO72" s="175"/>
      <c r="AP72" s="175"/>
      <c r="AQ72" s="175"/>
      <c r="AR72" s="166"/>
      <c r="AS72" s="175"/>
      <c r="AT72" s="175"/>
    </row>
    <row r="73" spans="1:46" ht="13" customHeight="1" x14ac:dyDescent="0.15">
      <c r="U73" s="166"/>
      <c r="V73" s="166"/>
      <c r="W73" s="166"/>
      <c r="X73" s="166"/>
      <c r="Y73" s="166"/>
      <c r="Z73" s="315"/>
      <c r="AA73" s="315"/>
      <c r="AB73" s="315"/>
      <c r="AO73" s="175"/>
      <c r="AP73" s="175"/>
      <c r="AQ73" s="175"/>
      <c r="AR73" s="166"/>
      <c r="AS73" s="175"/>
      <c r="AT73" s="175"/>
    </row>
    <row r="74" spans="1:46" ht="13" customHeight="1" x14ac:dyDescent="0.15">
      <c r="U74" s="166"/>
      <c r="V74" s="166"/>
      <c r="W74" s="166"/>
      <c r="X74" s="166"/>
      <c r="Y74" s="166"/>
      <c r="Z74" s="315"/>
      <c r="AA74" s="315"/>
      <c r="AB74" s="315"/>
      <c r="AO74" s="175"/>
      <c r="AP74" s="175"/>
      <c r="AQ74" s="175"/>
      <c r="AR74" s="166"/>
      <c r="AS74" s="175"/>
      <c r="AT74" s="175"/>
    </row>
    <row r="75" spans="1:46" ht="13" customHeight="1" x14ac:dyDescent="0.15">
      <c r="U75" s="166"/>
      <c r="V75" s="166"/>
      <c r="W75" s="166"/>
      <c r="X75" s="166"/>
      <c r="Y75" s="166"/>
      <c r="Z75" s="315"/>
      <c r="AA75" s="315"/>
      <c r="AB75" s="315"/>
      <c r="AO75" s="175"/>
      <c r="AP75" s="175"/>
      <c r="AQ75" s="175"/>
      <c r="AR75" s="166"/>
      <c r="AS75" s="175"/>
      <c r="AT75" s="175"/>
    </row>
    <row r="76" spans="1:46" ht="13" customHeight="1" x14ac:dyDescent="0.15">
      <c r="U76" s="166"/>
      <c r="V76" s="166"/>
      <c r="W76" s="166"/>
      <c r="X76" s="166"/>
      <c r="Y76" s="166"/>
      <c r="Z76" s="315"/>
      <c r="AA76" s="315"/>
      <c r="AB76" s="315"/>
      <c r="AO76" s="175"/>
      <c r="AP76" s="175"/>
      <c r="AQ76" s="175"/>
      <c r="AR76" s="166"/>
      <c r="AS76" s="175"/>
      <c r="AT76" s="175"/>
    </row>
    <row r="77" spans="1:46" ht="13" customHeight="1" x14ac:dyDescent="0.15">
      <c r="U77" s="166"/>
      <c r="V77" s="166"/>
      <c r="W77" s="166"/>
      <c r="X77" s="166"/>
      <c r="Y77" s="166"/>
      <c r="Z77" s="315"/>
      <c r="AA77" s="315"/>
      <c r="AB77" s="315"/>
      <c r="AO77" s="175"/>
      <c r="AP77" s="175"/>
      <c r="AQ77" s="175"/>
      <c r="AR77" s="166"/>
      <c r="AS77" s="175"/>
      <c r="AT77" s="175"/>
    </row>
    <row r="78" spans="1:46" ht="13" customHeight="1" x14ac:dyDescent="0.15">
      <c r="U78" s="166"/>
      <c r="V78" s="166"/>
      <c r="W78" s="166"/>
      <c r="X78" s="166"/>
      <c r="Y78" s="166"/>
      <c r="Z78" s="315"/>
      <c r="AA78" s="315"/>
      <c r="AB78" s="315"/>
      <c r="AO78" s="175"/>
      <c r="AP78" s="175"/>
      <c r="AQ78" s="175"/>
      <c r="AR78" s="166"/>
      <c r="AS78" s="175"/>
      <c r="AT78" s="175"/>
    </row>
    <row r="79" spans="1:46" ht="13" customHeight="1" x14ac:dyDescent="0.15">
      <c r="U79" s="166"/>
      <c r="V79" s="166"/>
      <c r="W79" s="166"/>
      <c r="X79" s="166"/>
      <c r="Y79" s="166"/>
      <c r="Z79" s="315"/>
      <c r="AA79" s="315"/>
      <c r="AB79" s="315"/>
      <c r="AO79" s="229"/>
      <c r="AP79" s="229"/>
      <c r="AQ79" s="229"/>
      <c r="AR79" s="166"/>
      <c r="AS79" s="229"/>
      <c r="AT79" s="229"/>
    </row>
    <row r="80" spans="1:46" ht="13" customHeight="1" x14ac:dyDescent="0.15">
      <c r="U80" s="166"/>
      <c r="V80" s="166"/>
      <c r="W80" s="166"/>
      <c r="X80" s="166"/>
      <c r="Y80" s="166"/>
      <c r="Z80" s="315"/>
      <c r="AA80" s="315"/>
      <c r="AB80" s="315"/>
      <c r="AO80" s="229"/>
      <c r="AP80" s="229"/>
      <c r="AQ80" s="229"/>
      <c r="AR80" s="166"/>
      <c r="AS80" s="229"/>
      <c r="AT80" s="229"/>
    </row>
    <row r="81" spans="21:46" ht="13" customHeight="1" x14ac:dyDescent="0.15">
      <c r="U81" s="166"/>
      <c r="V81" s="166"/>
      <c r="W81" s="166"/>
      <c r="X81" s="166"/>
      <c r="Y81" s="166"/>
      <c r="Z81" s="315"/>
      <c r="AA81" s="315"/>
      <c r="AB81" s="315"/>
      <c r="AO81" s="229"/>
      <c r="AP81" s="229"/>
      <c r="AQ81" s="229"/>
      <c r="AR81" s="166"/>
      <c r="AS81" s="229"/>
      <c r="AT81" s="229"/>
    </row>
    <row r="82" spans="21:46" ht="13" customHeight="1" x14ac:dyDescent="0.15">
      <c r="U82" s="166"/>
      <c r="V82" s="166"/>
      <c r="W82" s="166"/>
      <c r="X82" s="166"/>
      <c r="Y82" s="166"/>
      <c r="Z82" s="315"/>
      <c r="AA82" s="315"/>
      <c r="AB82" s="315"/>
      <c r="AO82" s="175"/>
      <c r="AP82" s="175"/>
      <c r="AQ82" s="276"/>
      <c r="AR82" s="166"/>
      <c r="AS82" s="175"/>
      <c r="AT82" s="276"/>
    </row>
    <row r="83" spans="21:46" ht="13" customHeight="1" x14ac:dyDescent="0.2">
      <c r="U83" s="166"/>
      <c r="V83" s="166"/>
      <c r="W83" s="166"/>
      <c r="X83" s="166"/>
      <c r="Y83" s="166"/>
      <c r="Z83" s="312"/>
      <c r="AA83" s="312"/>
      <c r="AB83" s="312"/>
      <c r="AO83" s="175"/>
      <c r="AP83" s="175"/>
      <c r="AQ83" s="276"/>
      <c r="AR83" s="166"/>
      <c r="AS83" s="175"/>
      <c r="AT83" s="276"/>
    </row>
    <row r="84" spans="21:46" ht="13" customHeight="1" x14ac:dyDescent="0.2">
      <c r="U84" s="166"/>
      <c r="V84" s="166"/>
      <c r="W84" s="166"/>
      <c r="X84" s="166"/>
      <c r="Y84" s="166"/>
      <c r="Z84" s="312"/>
      <c r="AA84" s="312"/>
      <c r="AB84" s="312"/>
      <c r="AO84" s="175"/>
      <c r="AP84" s="175"/>
      <c r="AQ84" s="276"/>
      <c r="AR84" s="166"/>
      <c r="AS84" s="175"/>
      <c r="AT84" s="276"/>
    </row>
    <row r="85" spans="21:46" ht="13" customHeight="1" x14ac:dyDescent="0.2">
      <c r="U85" s="166"/>
      <c r="V85" s="166"/>
      <c r="W85" s="166"/>
      <c r="X85" s="166"/>
      <c r="Y85" s="166"/>
      <c r="Z85" s="315"/>
      <c r="AA85" s="315"/>
      <c r="AB85" s="312"/>
      <c r="AO85" s="175"/>
      <c r="AP85" s="175"/>
      <c r="AQ85" s="276"/>
      <c r="AR85" s="166"/>
      <c r="AS85" s="175"/>
      <c r="AT85" s="276"/>
    </row>
    <row r="86" spans="21:46" ht="13" customHeight="1" x14ac:dyDescent="0.15">
      <c r="U86" s="166"/>
      <c r="V86" s="166"/>
      <c r="W86" s="166"/>
      <c r="X86" s="166"/>
      <c r="Y86" s="166"/>
      <c r="Z86" s="308"/>
      <c r="AA86" s="308"/>
      <c r="AB86" s="308"/>
      <c r="AO86" s="175"/>
      <c r="AP86" s="175"/>
      <c r="AQ86" s="276"/>
      <c r="AR86" s="166"/>
      <c r="AS86" s="175"/>
      <c r="AT86" s="276"/>
    </row>
    <row r="87" spans="21:46" ht="13" customHeight="1" x14ac:dyDescent="0.15">
      <c r="U87" s="166"/>
      <c r="V87" s="166"/>
      <c r="W87" s="166"/>
      <c r="X87" s="166"/>
      <c r="Y87" s="166"/>
      <c r="Z87" s="308"/>
      <c r="AA87" s="308"/>
      <c r="AB87" s="308"/>
      <c r="AO87" s="175"/>
      <c r="AP87" s="175"/>
      <c r="AQ87" s="276"/>
      <c r="AR87" s="166"/>
      <c r="AS87" s="175"/>
      <c r="AT87" s="276"/>
    </row>
    <row r="88" spans="21:46" ht="13" customHeight="1" x14ac:dyDescent="0.15">
      <c r="U88" s="166"/>
      <c r="V88" s="166"/>
      <c r="W88" s="166"/>
      <c r="X88" s="166"/>
      <c r="Y88" s="166"/>
      <c r="Z88" s="308"/>
      <c r="AA88" s="308"/>
      <c r="AB88" s="308"/>
      <c r="AO88" s="175"/>
      <c r="AP88" s="175"/>
      <c r="AQ88" s="276"/>
      <c r="AR88" s="166"/>
      <c r="AS88" s="175"/>
      <c r="AT88" s="276"/>
    </row>
    <row r="89" spans="21:46" ht="13" customHeight="1" x14ac:dyDescent="0.15">
      <c r="U89" s="166"/>
      <c r="V89" s="166"/>
      <c r="W89" s="166"/>
      <c r="X89" s="166"/>
      <c r="Y89" s="166"/>
      <c r="Z89" s="308"/>
      <c r="AA89" s="308"/>
      <c r="AB89" s="308"/>
      <c r="AO89" s="175"/>
      <c r="AP89" s="175"/>
      <c r="AQ89" s="276"/>
      <c r="AR89" s="166"/>
      <c r="AS89" s="175"/>
      <c r="AT89" s="276"/>
    </row>
    <row r="90" spans="21:46" ht="13" customHeight="1" x14ac:dyDescent="0.15">
      <c r="U90" s="166"/>
      <c r="V90" s="166"/>
      <c r="W90" s="166"/>
      <c r="X90" s="166"/>
      <c r="Y90" s="166"/>
      <c r="Z90" s="308"/>
      <c r="AA90" s="308"/>
      <c r="AB90" s="308"/>
      <c r="AO90" s="175"/>
      <c r="AP90" s="175"/>
      <c r="AQ90" s="276"/>
      <c r="AR90" s="166"/>
      <c r="AS90" s="175"/>
      <c r="AT90" s="276"/>
    </row>
    <row r="91" spans="21:46" ht="13" customHeight="1" x14ac:dyDescent="0.15">
      <c r="U91" s="166"/>
      <c r="V91" s="166"/>
      <c r="W91" s="166"/>
      <c r="X91" s="166"/>
      <c r="Y91" s="166"/>
      <c r="Z91" s="308"/>
      <c r="AA91" s="308"/>
      <c r="AB91" s="308"/>
      <c r="AO91" s="175"/>
      <c r="AP91" s="175"/>
      <c r="AQ91" s="276"/>
      <c r="AR91" s="166"/>
      <c r="AS91" s="175"/>
      <c r="AT91" s="276"/>
    </row>
    <row r="92" spans="21:46" ht="13" customHeight="1" x14ac:dyDescent="0.15">
      <c r="U92" s="166"/>
      <c r="V92" s="166"/>
      <c r="W92" s="166"/>
      <c r="X92" s="166"/>
      <c r="Y92" s="166"/>
      <c r="Z92" s="308"/>
      <c r="AA92" s="308"/>
      <c r="AB92" s="308"/>
      <c r="AO92" s="188"/>
      <c r="AP92" s="188"/>
      <c r="AQ92" s="188"/>
      <c r="AR92" s="166"/>
      <c r="AS92" s="188"/>
      <c r="AT92" s="188"/>
    </row>
    <row r="93" spans="21:46" ht="13" customHeight="1" x14ac:dyDescent="0.15">
      <c r="U93" s="166"/>
      <c r="V93" s="166"/>
      <c r="W93" s="166"/>
      <c r="X93" s="166"/>
      <c r="Y93" s="166"/>
      <c r="Z93" s="308"/>
      <c r="AA93" s="308"/>
      <c r="AB93" s="308"/>
      <c r="AO93" s="166"/>
      <c r="AP93" s="166"/>
      <c r="AQ93" s="166"/>
      <c r="AR93" s="166"/>
      <c r="AS93" s="166"/>
      <c r="AT93" s="166"/>
    </row>
    <row r="94" spans="21:46" ht="13" customHeight="1" x14ac:dyDescent="0.15">
      <c r="U94" s="166"/>
      <c r="V94" s="166"/>
      <c r="W94" s="166"/>
      <c r="X94" s="166"/>
      <c r="Y94" s="166"/>
      <c r="Z94" s="308"/>
      <c r="AA94" s="308"/>
      <c r="AB94" s="308"/>
    </row>
    <row r="95" spans="21:46" ht="13" customHeight="1" x14ac:dyDescent="0.15">
      <c r="U95" s="166"/>
      <c r="V95" s="166"/>
      <c r="W95" s="166"/>
      <c r="X95" s="166"/>
      <c r="Y95" s="166"/>
      <c r="Z95" s="308"/>
      <c r="AA95" s="308"/>
      <c r="AB95" s="308"/>
    </row>
    <row r="96" spans="21:46" ht="13" customHeight="1" x14ac:dyDescent="0.15">
      <c r="U96" s="166"/>
      <c r="V96" s="166"/>
      <c r="W96" s="166"/>
      <c r="X96" s="166"/>
      <c r="Y96" s="166"/>
      <c r="Z96" s="308"/>
      <c r="AA96" s="308"/>
      <c r="AB96" s="308"/>
    </row>
    <row r="97" spans="21:28" ht="13" customHeight="1" x14ac:dyDescent="0.15">
      <c r="U97" s="166"/>
      <c r="V97" s="166"/>
      <c r="W97" s="166"/>
      <c r="X97" s="166"/>
      <c r="Y97" s="166"/>
      <c r="Z97" s="308"/>
      <c r="AA97" s="308"/>
      <c r="AB97" s="308"/>
    </row>
    <row r="98" spans="21:28" ht="13" customHeight="1" x14ac:dyDescent="0.15">
      <c r="U98" s="166"/>
      <c r="V98" s="166"/>
      <c r="W98" s="166"/>
      <c r="X98" s="166"/>
      <c r="Y98" s="166"/>
      <c r="Z98" s="166"/>
      <c r="AA98" s="166"/>
      <c r="AB98" s="166"/>
    </row>
    <row r="99" spans="21:28" ht="13" customHeight="1" x14ac:dyDescent="0.15">
      <c r="U99" s="166"/>
      <c r="V99" s="166"/>
      <c r="W99" s="166"/>
      <c r="X99" s="166"/>
      <c r="Y99" s="166"/>
      <c r="Z99" s="166"/>
      <c r="AA99" s="166"/>
      <c r="AB99" s="166"/>
    </row>
    <row r="100" spans="21:28" ht="13" customHeight="1" x14ac:dyDescent="0.15">
      <c r="U100" s="166"/>
      <c r="V100" s="166"/>
      <c r="W100" s="166"/>
      <c r="X100" s="166"/>
      <c r="Y100" s="166"/>
      <c r="Z100" s="166"/>
      <c r="AA100" s="166"/>
      <c r="AB100" s="166"/>
    </row>
    <row r="101" spans="21:28" ht="13" customHeight="1" x14ac:dyDescent="0.15">
      <c r="U101" s="166"/>
      <c r="V101" s="166"/>
      <c r="W101" s="166"/>
      <c r="X101" s="166"/>
      <c r="Y101" s="166"/>
      <c r="Z101" s="166"/>
      <c r="AA101" s="166"/>
      <c r="AB101" s="166"/>
    </row>
    <row r="102" spans="21:28" ht="13" customHeight="1" x14ac:dyDescent="0.15">
      <c r="U102" s="166"/>
      <c r="V102" s="166"/>
      <c r="W102" s="166"/>
      <c r="X102" s="166"/>
      <c r="Y102" s="166"/>
      <c r="Z102" s="166"/>
      <c r="AA102" s="166"/>
      <c r="AB102" s="166"/>
    </row>
    <row r="103" spans="21:28" ht="13" customHeight="1" x14ac:dyDescent="0.15">
      <c r="U103" s="166"/>
      <c r="V103" s="166"/>
      <c r="W103" s="166"/>
      <c r="X103" s="166"/>
      <c r="Y103" s="166"/>
      <c r="Z103" s="166"/>
      <c r="AA103" s="166"/>
      <c r="AB103" s="166"/>
    </row>
    <row r="104" spans="21:28" ht="13" customHeight="1" x14ac:dyDescent="0.15">
      <c r="U104" s="166"/>
      <c r="V104" s="166"/>
      <c r="W104" s="166"/>
      <c r="X104" s="166"/>
      <c r="Y104" s="166"/>
      <c r="Z104" s="166"/>
      <c r="AA104" s="166"/>
      <c r="AB104" s="166"/>
    </row>
    <row r="105" spans="21:28" ht="13" customHeight="1" x14ac:dyDescent="0.15">
      <c r="U105" s="166"/>
      <c r="V105" s="166"/>
      <c r="W105" s="166"/>
      <c r="X105" s="166"/>
      <c r="Y105" s="166"/>
      <c r="Z105" s="166"/>
      <c r="AA105" s="166"/>
      <c r="AB105" s="166"/>
    </row>
    <row r="106" spans="21:28" ht="13" customHeight="1" x14ac:dyDescent="0.15">
      <c r="U106" s="166"/>
      <c r="V106" s="166"/>
      <c r="W106" s="166"/>
      <c r="X106" s="166"/>
      <c r="Y106" s="166"/>
      <c r="Z106" s="166"/>
      <c r="AA106" s="166"/>
      <c r="AB106" s="166"/>
    </row>
  </sheetData>
  <mergeCells count="20">
    <mergeCell ref="AV6:AV25"/>
    <mergeCell ref="AW6:AW25"/>
    <mergeCell ref="AV35:AV44"/>
    <mergeCell ref="A1:K1"/>
    <mergeCell ref="M1:BO1"/>
    <mergeCell ref="N3:S3"/>
    <mergeCell ref="BI3:BO3"/>
    <mergeCell ref="BA3:BG3"/>
    <mergeCell ref="T3:AB3"/>
    <mergeCell ref="AF26:AF45"/>
    <mergeCell ref="AG30:AG45"/>
    <mergeCell ref="AH30:AH45"/>
    <mergeCell ref="N6:S41"/>
    <mergeCell ref="AO6:AO25"/>
    <mergeCell ref="AN7:AN18"/>
    <mergeCell ref="AF7:AF18"/>
    <mergeCell ref="AG6:AG25"/>
    <mergeCell ref="AN26:AN45"/>
    <mergeCell ref="AO30:AO45"/>
    <mergeCell ref="AP30:AP4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02460-9228-BE44-80BA-27FE688E3BBC}">
  <sheetPr>
    <tabColor theme="4"/>
  </sheetPr>
  <dimension ref="A1:BM70"/>
  <sheetViews>
    <sheetView topLeftCell="M1" zoomScale="120" zoomScaleNormal="120" workbookViewId="0">
      <selection activeCell="O14" sqref="O14"/>
    </sheetView>
  </sheetViews>
  <sheetFormatPr baseColWidth="10" defaultColWidth="6.83203125" defaultRowHeight="13" customHeight="1" x14ac:dyDescent="0.15"/>
  <cols>
    <col min="1" max="2" width="11.1640625" style="162" hidden="1" customWidth="1"/>
    <col min="3" max="3" width="28.83203125" style="162" hidden="1" customWidth="1"/>
    <col min="4" max="4" width="11.5" style="162" hidden="1" customWidth="1"/>
    <col min="5" max="5" width="11.33203125" style="162" hidden="1" customWidth="1"/>
    <col min="6" max="6" width="14.5" style="162" hidden="1" customWidth="1"/>
    <col min="7" max="7" width="8.5" style="162" hidden="1" customWidth="1"/>
    <col min="8" max="8" width="14.5" style="162" hidden="1" customWidth="1"/>
    <col min="9" max="9" width="12.1640625" style="162" hidden="1" customWidth="1"/>
    <col min="10" max="11" width="14.5" style="162" hidden="1" customWidth="1"/>
    <col min="12" max="12" width="6.5" style="191" hidden="1" customWidth="1"/>
    <col min="13" max="13" width="12.33203125" style="162" customWidth="1"/>
    <col min="14" max="14" width="36.33203125" style="162" customWidth="1"/>
    <col min="15" max="19" width="19.5" style="162" customWidth="1"/>
    <col min="20" max="20" width="28.5" style="162" customWidth="1"/>
    <col min="21" max="26" width="27.83203125" style="162" customWidth="1"/>
    <col min="27" max="27" width="28.5" style="162" customWidth="1"/>
    <col min="28" max="28" width="32.6640625" style="162" customWidth="1"/>
    <col min="29" max="34" width="19.5" style="162" customWidth="1"/>
    <col min="35" max="35" width="28.5" style="162" customWidth="1"/>
    <col min="36" max="40" width="19.5" style="162" customWidth="1"/>
    <col min="41" max="41" width="28.5" style="162" customWidth="1"/>
    <col min="42" max="47" width="19.5" style="162" customWidth="1"/>
    <col min="48" max="48" width="28.5" style="162" customWidth="1"/>
    <col min="49" max="67" width="19.5" style="162" customWidth="1"/>
    <col min="68" max="16384" width="6.83203125" style="162"/>
  </cols>
  <sheetData>
    <row r="1" spans="1:65" ht="20.5" customHeight="1" x14ac:dyDescent="0.25">
      <c r="A1" s="1122" t="s">
        <v>776</v>
      </c>
      <c r="B1" s="1122"/>
      <c r="C1" s="1122"/>
      <c r="D1" s="1122"/>
      <c r="E1" s="1122"/>
      <c r="F1" s="1122"/>
      <c r="G1" s="1122"/>
      <c r="H1" s="1122"/>
      <c r="I1" s="1122"/>
      <c r="J1" s="1122"/>
      <c r="K1" s="1123"/>
      <c r="M1" s="955" t="s">
        <v>924</v>
      </c>
      <c r="N1" s="955"/>
      <c r="O1" s="955"/>
      <c r="P1" s="955"/>
      <c r="Q1" s="955"/>
      <c r="R1" s="955"/>
      <c r="S1" s="955"/>
      <c r="T1" s="955"/>
      <c r="U1" s="955"/>
      <c r="V1" s="955"/>
      <c r="W1" s="955"/>
      <c r="X1" s="955"/>
      <c r="Y1" s="955"/>
      <c r="Z1" s="955"/>
      <c r="AA1" s="955"/>
      <c r="AB1" s="955"/>
      <c r="AC1" s="955"/>
      <c r="AD1" s="955"/>
      <c r="AE1" s="955"/>
      <c r="AF1" s="955"/>
      <c r="AG1" s="955"/>
      <c r="AH1" s="955"/>
      <c r="AI1" s="955"/>
      <c r="AJ1" s="955"/>
      <c r="AK1" s="955"/>
      <c r="AL1" s="955"/>
      <c r="AM1" s="955"/>
      <c r="AN1" s="955"/>
      <c r="AO1" s="955"/>
      <c r="AP1" s="955"/>
      <c r="AQ1" s="955"/>
      <c r="AR1" s="955"/>
      <c r="AS1" s="955"/>
      <c r="AT1" s="955"/>
      <c r="AU1" s="955"/>
      <c r="AV1" s="955"/>
      <c r="AW1" s="955"/>
      <c r="AX1" s="955"/>
      <c r="AY1" s="955"/>
      <c r="AZ1" s="955"/>
      <c r="BA1" s="955"/>
      <c r="BB1" s="955"/>
      <c r="BC1" s="955"/>
      <c r="BD1" s="955"/>
      <c r="BE1" s="955"/>
      <c r="BF1" s="955"/>
      <c r="BG1" s="955"/>
      <c r="BH1" s="955"/>
      <c r="BI1" s="955"/>
      <c r="BJ1" s="955"/>
      <c r="BK1" s="955"/>
      <c r="BL1" s="955"/>
    </row>
    <row r="2" spans="1:65" ht="54" customHeight="1" thickBot="1" x14ac:dyDescent="0.25">
      <c r="A2" s="192" t="s">
        <v>778</v>
      </c>
      <c r="B2" s="192" t="s">
        <v>779</v>
      </c>
      <c r="C2" s="192" t="s">
        <v>780</v>
      </c>
      <c r="D2" s="192" t="s">
        <v>781</v>
      </c>
      <c r="E2" s="192" t="s">
        <v>782</v>
      </c>
      <c r="F2" s="192" t="s">
        <v>783</v>
      </c>
      <c r="G2" s="38" t="s">
        <v>784</v>
      </c>
      <c r="H2" s="38" t="s">
        <v>785</v>
      </c>
      <c r="I2" s="38" t="s">
        <v>786</v>
      </c>
      <c r="J2" s="38" t="s">
        <v>787</v>
      </c>
      <c r="K2" s="38" t="s">
        <v>788</v>
      </c>
      <c r="N2" s="203"/>
      <c r="O2" s="203"/>
      <c r="P2" s="203"/>
      <c r="Q2" s="203"/>
      <c r="R2" s="203"/>
      <c r="S2" s="203"/>
      <c r="T2" s="203"/>
      <c r="U2" s="203" t="s">
        <v>674</v>
      </c>
      <c r="V2" s="203" t="s">
        <v>675</v>
      </c>
      <c r="W2" s="203">
        <v>207</v>
      </c>
      <c r="X2" s="203">
        <v>102</v>
      </c>
      <c r="Y2" s="203">
        <v>104</v>
      </c>
      <c r="Z2" s="203">
        <v>204</v>
      </c>
      <c r="AA2" s="203"/>
      <c r="AB2" s="203" t="s">
        <v>674</v>
      </c>
      <c r="AC2" s="203" t="s">
        <v>675</v>
      </c>
      <c r="AD2" s="203">
        <v>204</v>
      </c>
      <c r="AE2" s="203">
        <v>207</v>
      </c>
      <c r="AF2" s="203">
        <v>102</v>
      </c>
      <c r="AG2" s="203">
        <v>104</v>
      </c>
      <c r="AH2" s="203">
        <v>301</v>
      </c>
      <c r="AI2" s="203"/>
      <c r="AJ2" s="203" t="s">
        <v>674</v>
      </c>
      <c r="AK2" s="203" t="s">
        <v>675</v>
      </c>
      <c r="AL2" s="203">
        <v>207</v>
      </c>
      <c r="AM2" s="203">
        <v>102</v>
      </c>
      <c r="AN2" s="203">
        <v>104</v>
      </c>
      <c r="AO2" s="203"/>
      <c r="AP2" s="203" t="s">
        <v>674</v>
      </c>
      <c r="AQ2" s="203" t="s">
        <v>675</v>
      </c>
      <c r="AR2" s="203">
        <v>207</v>
      </c>
      <c r="AS2" s="203">
        <v>102</v>
      </c>
      <c r="AT2" s="203">
        <v>104</v>
      </c>
      <c r="AU2" s="203">
        <v>207</v>
      </c>
      <c r="AV2" s="203"/>
    </row>
    <row r="3" spans="1:65" s="271" customFormat="1" ht="33.5" customHeight="1" thickBot="1" x14ac:dyDescent="0.3">
      <c r="A3" s="266" t="s">
        <v>792</v>
      </c>
      <c r="B3" s="267">
        <v>1</v>
      </c>
      <c r="C3" s="268" t="s">
        <v>793</v>
      </c>
      <c r="D3" s="269"/>
      <c r="E3" s="269"/>
      <c r="F3" s="267">
        <v>50</v>
      </c>
      <c r="G3" s="266"/>
      <c r="H3" s="270" t="s">
        <v>794</v>
      </c>
      <c r="I3" s="271" t="s">
        <v>795</v>
      </c>
      <c r="J3" s="271" t="s">
        <v>796</v>
      </c>
      <c r="K3" s="271" t="s">
        <v>797</v>
      </c>
      <c r="L3" s="272"/>
      <c r="N3" s="1009" t="s">
        <v>925</v>
      </c>
      <c r="O3" s="1010"/>
      <c r="P3" s="1010"/>
      <c r="Q3" s="1010"/>
      <c r="R3" s="1010"/>
      <c r="S3" s="1010"/>
      <c r="T3" s="278" t="s">
        <v>926</v>
      </c>
      <c r="U3" s="1009" t="s">
        <v>927</v>
      </c>
      <c r="V3" s="1010"/>
      <c r="W3" s="1010"/>
      <c r="X3" s="1010"/>
      <c r="Y3" s="1018"/>
      <c r="Z3" s="1018"/>
      <c r="AA3" s="278" t="s">
        <v>928</v>
      </c>
      <c r="AB3" s="1017" t="s">
        <v>929</v>
      </c>
      <c r="AC3" s="1018"/>
      <c r="AD3" s="1018"/>
      <c r="AE3" s="1018"/>
      <c r="AF3" s="1018"/>
      <c r="AG3" s="1018"/>
      <c r="AH3" s="1018"/>
      <c r="AI3" s="278" t="s">
        <v>930</v>
      </c>
      <c r="AJ3" s="1017" t="s">
        <v>931</v>
      </c>
      <c r="AK3" s="1018"/>
      <c r="AL3" s="1018"/>
      <c r="AM3" s="1018"/>
      <c r="AN3" s="1018"/>
      <c r="AO3" s="278" t="s">
        <v>932</v>
      </c>
      <c r="AP3" s="1017" t="s">
        <v>933</v>
      </c>
      <c r="AQ3" s="1018"/>
      <c r="AR3" s="1018"/>
      <c r="AS3" s="1018"/>
      <c r="AT3" s="1018"/>
      <c r="AU3" s="1018"/>
      <c r="AV3" s="278" t="s">
        <v>934</v>
      </c>
      <c r="AW3" s="1017" t="s">
        <v>935</v>
      </c>
      <c r="AX3" s="1018"/>
      <c r="AY3" s="1018"/>
      <c r="AZ3" s="1018"/>
      <c r="BA3" s="1018"/>
      <c r="BB3" s="1018"/>
      <c r="BC3" s="1018"/>
      <c r="BD3" s="1021"/>
      <c r="BE3" s="1017" t="s">
        <v>936</v>
      </c>
      <c r="BF3" s="1018"/>
      <c r="BG3" s="1018"/>
      <c r="BH3" s="1018"/>
      <c r="BI3" s="1018"/>
      <c r="BJ3" s="1018"/>
      <c r="BK3" s="1018"/>
      <c r="BL3" s="1021"/>
      <c r="BM3" s="274"/>
    </row>
    <row r="4" spans="1:65" ht="14" customHeight="1" x14ac:dyDescent="0.2">
      <c r="A4" s="196" t="s">
        <v>792</v>
      </c>
      <c r="B4" s="193">
        <v>1</v>
      </c>
      <c r="C4" s="196" t="s">
        <v>811</v>
      </c>
      <c r="D4" s="197"/>
      <c r="E4" s="197">
        <v>9</v>
      </c>
      <c r="F4" s="193">
        <v>50</v>
      </c>
      <c r="G4" s="196">
        <v>6</v>
      </c>
      <c r="H4" s="199" t="s">
        <v>812</v>
      </c>
      <c r="I4" s="198" t="s">
        <v>795</v>
      </c>
      <c r="J4" s="198" t="s">
        <v>813</v>
      </c>
      <c r="K4" s="198" t="s">
        <v>797</v>
      </c>
      <c r="M4" s="163">
        <v>0.3125</v>
      </c>
      <c r="N4" s="1222" t="s">
        <v>937</v>
      </c>
      <c r="O4" s="415"/>
      <c r="P4" s="415"/>
      <c r="Q4" s="396"/>
      <c r="R4" s="396"/>
      <c r="S4" s="397"/>
      <c r="T4" s="413"/>
      <c r="U4" s="1222" t="s">
        <v>937</v>
      </c>
      <c r="V4" s="396"/>
      <c r="W4" s="396"/>
      <c r="X4" s="396"/>
      <c r="Y4" s="401"/>
      <c r="Z4" s="402"/>
      <c r="AA4" s="215"/>
      <c r="AB4" s="1224" t="s">
        <v>937</v>
      </c>
      <c r="AC4" s="180"/>
      <c r="AD4" s="180"/>
      <c r="AE4" s="180"/>
      <c r="AF4" s="180"/>
      <c r="AG4" s="180"/>
      <c r="AH4" s="180"/>
      <c r="AI4" s="215"/>
      <c r="AJ4" s="184"/>
      <c r="AK4" s="180"/>
      <c r="AL4" s="180"/>
      <c r="AM4" s="180"/>
      <c r="AN4" s="180"/>
      <c r="AO4" s="215"/>
      <c r="AP4" s="184"/>
      <c r="AQ4" s="180"/>
      <c r="AR4" s="180"/>
      <c r="AS4" s="180"/>
      <c r="AT4" s="180"/>
      <c r="AU4" s="180"/>
      <c r="AV4" s="215"/>
      <c r="AW4" s="184"/>
      <c r="AX4" s="180"/>
      <c r="AY4" s="180"/>
      <c r="AZ4" s="180"/>
      <c r="BA4" s="180"/>
      <c r="BB4" s="180"/>
      <c r="BC4" s="180"/>
      <c r="BD4" s="183"/>
      <c r="BE4" s="184"/>
      <c r="BF4" s="180"/>
      <c r="BG4" s="180"/>
      <c r="BH4" s="180"/>
      <c r="BI4" s="180"/>
      <c r="BJ4" s="180"/>
      <c r="BK4" s="180"/>
      <c r="BL4" s="183"/>
      <c r="BM4" s="179"/>
    </row>
    <row r="5" spans="1:65" ht="14" customHeight="1" x14ac:dyDescent="0.2">
      <c r="A5" s="196" t="s">
        <v>792</v>
      </c>
      <c r="B5" s="193">
        <v>1</v>
      </c>
      <c r="C5" s="196" t="s">
        <v>817</v>
      </c>
      <c r="D5" s="197"/>
      <c r="E5" s="197">
        <v>9</v>
      </c>
      <c r="F5" s="193">
        <v>50</v>
      </c>
      <c r="G5" s="196">
        <v>6</v>
      </c>
      <c r="H5" s="199" t="s">
        <v>818</v>
      </c>
      <c r="I5" s="198" t="s">
        <v>795</v>
      </c>
      <c r="J5" s="198" t="s">
        <v>796</v>
      </c>
      <c r="K5" s="198" t="s">
        <v>797</v>
      </c>
      <c r="M5" s="164">
        <v>0.32291666666666669</v>
      </c>
      <c r="N5" s="1223"/>
      <c r="O5" s="166"/>
      <c r="P5" s="166"/>
      <c r="Q5" s="166"/>
      <c r="R5" s="166"/>
      <c r="S5" s="231"/>
      <c r="T5" s="215"/>
      <c r="U5" s="1223"/>
      <c r="V5" s="167"/>
      <c r="W5" s="167"/>
      <c r="X5" s="167"/>
      <c r="Y5" s="180"/>
      <c r="Z5" s="183"/>
      <c r="AA5" s="215"/>
      <c r="AB5" s="1224"/>
      <c r="AC5" s="180"/>
      <c r="AD5" s="180"/>
      <c r="AE5" s="180"/>
      <c r="AF5" s="180"/>
      <c r="AG5" s="180"/>
      <c r="AH5" s="180"/>
      <c r="AI5" s="215"/>
      <c r="AJ5" s="184"/>
      <c r="AK5" s="180"/>
      <c r="AL5" s="180"/>
      <c r="AM5" s="180"/>
      <c r="AN5" s="180"/>
      <c r="AO5" s="215"/>
      <c r="AP5" s="184"/>
      <c r="AQ5" s="180"/>
      <c r="AR5" s="180"/>
      <c r="AS5" s="180"/>
      <c r="AT5" s="180"/>
      <c r="AU5" s="180"/>
      <c r="AV5" s="215"/>
      <c r="AW5" s="184"/>
      <c r="AX5" s="180"/>
      <c r="AY5" s="180"/>
      <c r="AZ5" s="180"/>
      <c r="BA5" s="180"/>
      <c r="BB5" s="180"/>
      <c r="BC5" s="180"/>
      <c r="BD5" s="183"/>
      <c r="BE5" s="184"/>
      <c r="BF5" s="180"/>
      <c r="BG5" s="180"/>
      <c r="BH5" s="180"/>
      <c r="BI5" s="180"/>
      <c r="BJ5" s="180"/>
      <c r="BK5" s="180"/>
      <c r="BL5" s="183"/>
      <c r="BM5" s="179"/>
    </row>
    <row r="6" spans="1:65" ht="14" customHeight="1" x14ac:dyDescent="0.2">
      <c r="A6" s="196" t="s">
        <v>792</v>
      </c>
      <c r="B6" s="193">
        <v>2</v>
      </c>
      <c r="C6" s="196" t="s">
        <v>819</v>
      </c>
      <c r="D6" s="197"/>
      <c r="E6" s="197"/>
      <c r="F6" s="193">
        <v>50</v>
      </c>
      <c r="G6" s="196"/>
      <c r="H6" s="199" t="s">
        <v>794</v>
      </c>
      <c r="I6" s="198" t="s">
        <v>795</v>
      </c>
      <c r="J6" s="198" t="s">
        <v>796</v>
      </c>
      <c r="K6" s="198" t="s">
        <v>797</v>
      </c>
      <c r="M6" s="164">
        <v>0.33333333333333331</v>
      </c>
      <c r="N6" s="755"/>
      <c r="O6" s="173"/>
      <c r="P6" s="173"/>
      <c r="Q6" s="173"/>
      <c r="R6" s="173"/>
      <c r="S6" s="173"/>
      <c r="T6" s="752"/>
      <c r="U6" s="174" t="s">
        <v>938</v>
      </c>
      <c r="V6" s="173"/>
      <c r="W6" s="173"/>
      <c r="X6" s="173"/>
      <c r="Y6" s="186"/>
      <c r="Z6" s="457"/>
      <c r="AA6" s="226"/>
      <c r="AB6" s="187"/>
      <c r="AC6" s="186"/>
      <c r="AD6" s="186"/>
      <c r="AE6" s="186"/>
      <c r="AF6" s="186"/>
      <c r="AG6" s="186"/>
      <c r="AH6" s="186"/>
      <c r="AI6" s="226"/>
      <c r="AJ6" s="187" t="s">
        <v>939</v>
      </c>
      <c r="AK6" s="186"/>
      <c r="AL6" s="186"/>
      <c r="AM6" s="186"/>
      <c r="AN6" s="186"/>
      <c r="AO6" s="226"/>
      <c r="AP6" s="187" t="s">
        <v>940</v>
      </c>
      <c r="AQ6" s="186"/>
      <c r="AR6" s="186"/>
      <c r="AS6" s="186"/>
      <c r="AT6" s="186"/>
      <c r="AU6" s="186"/>
      <c r="AV6" s="226"/>
      <c r="AW6" s="184"/>
      <c r="AX6" s="180"/>
      <c r="AY6" s="180"/>
      <c r="AZ6" s="180"/>
      <c r="BA6" s="180"/>
      <c r="BB6" s="180"/>
      <c r="BC6" s="180"/>
      <c r="BD6" s="183"/>
      <c r="BE6" s="184"/>
      <c r="BF6" s="180"/>
      <c r="BG6" s="180"/>
      <c r="BH6" s="180"/>
      <c r="BI6" s="180"/>
      <c r="BJ6" s="180"/>
      <c r="BK6" s="180"/>
      <c r="BL6" s="183"/>
      <c r="BM6" s="179"/>
    </row>
    <row r="7" spans="1:65" ht="14" customHeight="1" x14ac:dyDescent="0.2">
      <c r="A7" s="196" t="s">
        <v>792</v>
      </c>
      <c r="B7" s="193">
        <v>2</v>
      </c>
      <c r="C7" s="196" t="s">
        <v>823</v>
      </c>
      <c r="D7" s="197"/>
      <c r="E7" s="197">
        <v>9</v>
      </c>
      <c r="F7" s="193">
        <v>50</v>
      </c>
      <c r="G7" s="196">
        <v>6</v>
      </c>
      <c r="H7" s="198" t="s">
        <v>824</v>
      </c>
      <c r="I7" s="198" t="s">
        <v>795</v>
      </c>
      <c r="J7" s="198" t="s">
        <v>796</v>
      </c>
      <c r="K7" s="198" t="s">
        <v>797</v>
      </c>
      <c r="M7" s="164">
        <v>0.34375</v>
      </c>
      <c r="N7" s="173"/>
      <c r="O7" s="173"/>
      <c r="P7" s="173"/>
      <c r="Q7" s="173"/>
      <c r="R7" s="173"/>
      <c r="S7" s="173"/>
      <c r="T7" s="752"/>
      <c r="U7" s="174"/>
      <c r="V7" s="173"/>
      <c r="W7" s="173"/>
      <c r="X7" s="173"/>
      <c r="Y7" s="186"/>
      <c r="Z7" s="457"/>
      <c r="AA7" s="226"/>
      <c r="AB7" s="187"/>
      <c r="AC7" s="186"/>
      <c r="AD7" s="186"/>
      <c r="AE7" s="186"/>
      <c r="AF7" s="186"/>
      <c r="AG7" s="186"/>
      <c r="AH7" s="186"/>
      <c r="AI7" s="226"/>
      <c r="AJ7" s="187"/>
      <c r="AK7" s="1213" t="s">
        <v>941</v>
      </c>
      <c r="AL7" s="1214"/>
      <c r="AM7" s="1215"/>
      <c r="AN7" s="186"/>
      <c r="AO7" s="226"/>
      <c r="AP7" s="187"/>
      <c r="AQ7" s="186"/>
      <c r="AR7" s="186"/>
      <c r="AS7" s="186"/>
      <c r="AT7" s="186"/>
      <c r="AU7" s="186"/>
      <c r="AV7" s="226"/>
      <c r="AW7" s="184"/>
      <c r="AX7" s="180"/>
      <c r="AY7" s="180"/>
      <c r="AZ7" s="180"/>
      <c r="BA7" s="180"/>
      <c r="BB7" s="180"/>
      <c r="BC7" s="180"/>
      <c r="BD7" s="183"/>
      <c r="BE7" s="184"/>
      <c r="BF7" s="180"/>
      <c r="BG7" s="180"/>
      <c r="BH7" s="180"/>
      <c r="BI7" s="180"/>
      <c r="BJ7" s="180"/>
      <c r="BK7" s="180"/>
      <c r="BL7" s="183"/>
      <c r="BM7" s="179"/>
    </row>
    <row r="8" spans="1:65" ht="14" customHeight="1" x14ac:dyDescent="0.2">
      <c r="A8" s="196" t="s">
        <v>792</v>
      </c>
      <c r="B8" s="193">
        <v>2</v>
      </c>
      <c r="C8" s="196" t="s">
        <v>829</v>
      </c>
      <c r="D8" s="197"/>
      <c r="E8" s="197"/>
      <c r="F8" s="193">
        <v>50</v>
      </c>
      <c r="G8" s="196"/>
      <c r="H8" s="199" t="s">
        <v>794</v>
      </c>
      <c r="I8" s="198" t="s">
        <v>795</v>
      </c>
      <c r="J8" s="198" t="s">
        <v>796</v>
      </c>
      <c r="K8" s="198" t="s">
        <v>797</v>
      </c>
      <c r="M8" s="164">
        <v>0.35416666666666669</v>
      </c>
      <c r="N8" s="173"/>
      <c r="O8" s="173"/>
      <c r="P8" s="173"/>
      <c r="Q8" s="173"/>
      <c r="R8" s="173"/>
      <c r="S8" s="173"/>
      <c r="T8" s="752"/>
      <c r="U8" s="174"/>
      <c r="V8" s="173"/>
      <c r="W8" s="173"/>
      <c r="X8" s="173"/>
      <c r="Y8" s="186"/>
      <c r="Z8" s="457"/>
      <c r="AA8" s="226"/>
      <c r="AB8" s="187"/>
      <c r="AC8" s="186"/>
      <c r="AD8" s="186"/>
      <c r="AE8" s="186"/>
      <c r="AF8" s="186"/>
      <c r="AG8" s="186"/>
      <c r="AH8" s="186"/>
      <c r="AI8" s="226"/>
      <c r="AJ8" s="187"/>
      <c r="AK8" s="1216"/>
      <c r="AL8" s="1217"/>
      <c r="AM8" s="1218"/>
      <c r="AN8" s="186"/>
      <c r="AO8" s="226"/>
      <c r="AP8" s="187"/>
      <c r="AQ8" s="186"/>
      <c r="AR8" s="186"/>
      <c r="AS8" s="186"/>
      <c r="AT8" s="186"/>
      <c r="AU8" s="186"/>
      <c r="AV8" s="226"/>
      <c r="AW8" s="184"/>
      <c r="AX8" s="180"/>
      <c r="AY8" s="180"/>
      <c r="AZ8" s="180"/>
      <c r="BA8" s="180"/>
      <c r="BB8" s="180"/>
      <c r="BC8" s="180"/>
      <c r="BD8" s="183"/>
      <c r="BE8" s="184"/>
      <c r="BF8" s="180"/>
      <c r="BG8" s="180"/>
      <c r="BH8" s="180"/>
      <c r="BI8" s="180"/>
      <c r="BJ8" s="180"/>
      <c r="BK8" s="180"/>
      <c r="BL8" s="183"/>
      <c r="BM8" s="179"/>
    </row>
    <row r="9" spans="1:65" ht="14" customHeight="1" x14ac:dyDescent="0.2">
      <c r="A9" s="196" t="s">
        <v>792</v>
      </c>
      <c r="B9" s="196">
        <v>2</v>
      </c>
      <c r="C9" s="196" t="s">
        <v>830</v>
      </c>
      <c r="D9" s="196"/>
      <c r="E9" s="196"/>
      <c r="F9" s="196">
        <v>50</v>
      </c>
      <c r="G9" s="196"/>
      <c r="H9" s="200" t="s">
        <v>812</v>
      </c>
      <c r="I9" s="198" t="s">
        <v>795</v>
      </c>
      <c r="J9" s="198" t="s">
        <v>813</v>
      </c>
      <c r="K9" s="198" t="s">
        <v>797</v>
      </c>
      <c r="M9" s="164">
        <v>0.36458333333333331</v>
      </c>
      <c r="N9" s="173"/>
      <c r="O9" s="173"/>
      <c r="P9" s="173"/>
      <c r="Q9" s="173"/>
      <c r="R9" s="173"/>
      <c r="S9" s="173"/>
      <c r="T9" s="752"/>
      <c r="U9" s="174"/>
      <c r="V9" s="173"/>
      <c r="W9" s="173"/>
      <c r="X9" s="173"/>
      <c r="Y9" s="186"/>
      <c r="Z9" s="457"/>
      <c r="AA9" s="226"/>
      <c r="AB9" s="187"/>
      <c r="AC9" s="186"/>
      <c r="AD9" s="186"/>
      <c r="AE9" s="186"/>
      <c r="AF9" s="186"/>
      <c r="AG9" s="186"/>
      <c r="AH9" s="186"/>
      <c r="AI9" s="226"/>
      <c r="AJ9" s="187"/>
      <c r="AK9" s="1216"/>
      <c r="AL9" s="1217"/>
      <c r="AM9" s="1218"/>
      <c r="AN9" s="186"/>
      <c r="AO9" s="226"/>
      <c r="AP9" s="187"/>
      <c r="AQ9" s="186"/>
      <c r="AR9" s="186"/>
      <c r="AS9" s="186"/>
      <c r="AT9" s="186"/>
      <c r="AU9" s="186"/>
      <c r="AV9" s="226"/>
      <c r="AW9" s="184"/>
      <c r="AX9" s="180"/>
      <c r="AY9" s="180"/>
      <c r="AZ9" s="180"/>
      <c r="BA9" s="180"/>
      <c r="BB9" s="180"/>
      <c r="BC9" s="180"/>
      <c r="BD9" s="183"/>
      <c r="BE9" s="184"/>
      <c r="BF9" s="180"/>
      <c r="BG9" s="180"/>
      <c r="BH9" s="180"/>
      <c r="BI9" s="180"/>
      <c r="BJ9" s="180"/>
      <c r="BK9" s="180"/>
      <c r="BL9" s="183"/>
      <c r="BM9" s="179"/>
    </row>
    <row r="10" spans="1:65" ht="14" customHeight="1" x14ac:dyDescent="0.2">
      <c r="A10" s="196" t="s">
        <v>792</v>
      </c>
      <c r="B10" s="193">
        <v>3</v>
      </c>
      <c r="C10" s="196" t="s">
        <v>834</v>
      </c>
      <c r="D10" s="197"/>
      <c r="E10" s="197"/>
      <c r="F10" s="193">
        <v>56</v>
      </c>
      <c r="G10" s="196"/>
      <c r="H10" s="198" t="s">
        <v>835</v>
      </c>
      <c r="I10" s="198" t="s">
        <v>836</v>
      </c>
      <c r="J10" s="198" t="s">
        <v>796</v>
      </c>
      <c r="K10" s="198" t="s">
        <v>837</v>
      </c>
      <c r="M10" s="164">
        <v>0.375</v>
      </c>
      <c r="N10" s="173"/>
      <c r="O10" s="173"/>
      <c r="P10" s="173"/>
      <c r="Q10" s="173"/>
      <c r="R10" s="173"/>
      <c r="S10" s="173"/>
      <c r="T10" s="752"/>
      <c r="U10" s="174"/>
      <c r="V10" s="173"/>
      <c r="W10" s="173"/>
      <c r="X10" s="173"/>
      <c r="Y10" s="186"/>
      <c r="Z10" s="457"/>
      <c r="AA10" s="226"/>
      <c r="AB10" s="187"/>
      <c r="AC10" s="186"/>
      <c r="AD10" s="186"/>
      <c r="AE10" s="186"/>
      <c r="AF10" s="186"/>
      <c r="AG10" s="186"/>
      <c r="AH10" s="186"/>
      <c r="AI10" s="226"/>
      <c r="AJ10" s="187"/>
      <c r="AK10" s="1216"/>
      <c r="AL10" s="1217"/>
      <c r="AM10" s="1218"/>
      <c r="AN10" s="186"/>
      <c r="AO10" s="226"/>
      <c r="AP10" s="187"/>
      <c r="AQ10" s="186"/>
      <c r="AR10" s="186"/>
      <c r="AS10" s="186"/>
      <c r="AT10" s="186"/>
      <c r="AU10" s="186"/>
      <c r="AV10" s="226"/>
      <c r="AW10" s="184"/>
      <c r="AX10" s="180"/>
      <c r="AY10" s="180"/>
      <c r="AZ10" s="180"/>
      <c r="BA10" s="180"/>
      <c r="BB10" s="180"/>
      <c r="BC10" s="180"/>
      <c r="BD10" s="183"/>
      <c r="BE10" s="184"/>
      <c r="BF10" s="180"/>
      <c r="BG10" s="180"/>
      <c r="BH10" s="180"/>
      <c r="BI10" s="180"/>
      <c r="BJ10" s="180"/>
      <c r="BK10" s="180"/>
      <c r="BL10" s="183"/>
      <c r="BM10" s="179"/>
    </row>
    <row r="11" spans="1:65" ht="14" customHeight="1" x14ac:dyDescent="0.2">
      <c r="A11" s="196" t="s">
        <v>792</v>
      </c>
      <c r="B11" s="193">
        <v>3</v>
      </c>
      <c r="C11" s="196" t="s">
        <v>838</v>
      </c>
      <c r="D11" s="197"/>
      <c r="E11" s="197"/>
      <c r="F11" s="193">
        <v>56</v>
      </c>
      <c r="G11" s="196"/>
      <c r="H11" s="198" t="s">
        <v>824</v>
      </c>
      <c r="I11" s="198" t="s">
        <v>795</v>
      </c>
      <c r="J11" s="198" t="s">
        <v>796</v>
      </c>
      <c r="K11" s="198" t="s">
        <v>797</v>
      </c>
      <c r="M11" s="164">
        <v>0.38541666666666669</v>
      </c>
      <c r="N11" s="173"/>
      <c r="O11" s="173"/>
      <c r="P11" s="173"/>
      <c r="Q11" s="173"/>
      <c r="R11" s="173"/>
      <c r="S11" s="173"/>
      <c r="T11" s="752"/>
      <c r="U11" s="174"/>
      <c r="V11" s="173"/>
      <c r="W11" s="173"/>
      <c r="X11" s="173"/>
      <c r="Y11" s="186"/>
      <c r="Z11" s="457"/>
      <c r="AA11" s="226"/>
      <c r="AB11" s="187"/>
      <c r="AC11" s="186"/>
      <c r="AD11" s="186"/>
      <c r="AE11" s="186"/>
      <c r="AF11" s="186"/>
      <c r="AG11" s="186"/>
      <c r="AH11" s="186"/>
      <c r="AI11" s="226"/>
      <c r="AJ11" s="187"/>
      <c r="AK11" s="1216"/>
      <c r="AL11" s="1217"/>
      <c r="AM11" s="1218"/>
      <c r="AN11" s="186"/>
      <c r="AO11" s="226"/>
      <c r="AP11" s="187"/>
      <c r="AQ11" s="186"/>
      <c r="AR11" s="186"/>
      <c r="AS11" s="186"/>
      <c r="AT11" s="186"/>
      <c r="AU11" s="186"/>
      <c r="AV11" s="226"/>
      <c r="AW11" s="184"/>
      <c r="AX11" s="180"/>
      <c r="AY11" s="180"/>
      <c r="AZ11" s="180"/>
      <c r="BA11" s="180"/>
      <c r="BB11" s="180"/>
      <c r="BC11" s="180"/>
      <c r="BD11" s="183"/>
      <c r="BE11" s="184"/>
      <c r="BF11" s="180"/>
      <c r="BG11" s="180"/>
      <c r="BH11" s="180"/>
      <c r="BI11" s="180"/>
      <c r="BJ11" s="180"/>
      <c r="BK11" s="180"/>
      <c r="BL11" s="183"/>
      <c r="BM11" s="179"/>
    </row>
    <row r="12" spans="1:65" ht="14" customHeight="1" x14ac:dyDescent="0.2">
      <c r="A12" s="196" t="s">
        <v>792</v>
      </c>
      <c r="B12" s="193">
        <v>3</v>
      </c>
      <c r="C12" s="196" t="s">
        <v>839</v>
      </c>
      <c r="D12" s="197"/>
      <c r="E12" s="197"/>
      <c r="F12" s="193">
        <v>56</v>
      </c>
      <c r="G12" s="196"/>
      <c r="H12" s="198" t="s">
        <v>840</v>
      </c>
      <c r="I12" s="198" t="s">
        <v>795</v>
      </c>
      <c r="J12" s="198" t="s">
        <v>796</v>
      </c>
      <c r="K12" s="198" t="s">
        <v>797</v>
      </c>
      <c r="M12" s="164">
        <v>0.39583333333333331</v>
      </c>
      <c r="N12" s="173"/>
      <c r="O12" s="173"/>
      <c r="P12" s="173"/>
      <c r="Q12" s="173"/>
      <c r="R12" s="173"/>
      <c r="S12" s="173"/>
      <c r="T12" s="752"/>
      <c r="U12" s="174"/>
      <c r="V12" s="173"/>
      <c r="W12" s="173"/>
      <c r="X12" s="173"/>
      <c r="Y12" s="186"/>
      <c r="Z12" s="457"/>
      <c r="AA12" s="226"/>
      <c r="AB12" s="187"/>
      <c r="AC12" s="186"/>
      <c r="AD12" s="186"/>
      <c r="AE12" s="186"/>
      <c r="AF12" s="186"/>
      <c r="AG12" s="186"/>
      <c r="AH12" s="186"/>
      <c r="AI12" s="226"/>
      <c r="AJ12" s="187"/>
      <c r="AK12" s="1216"/>
      <c r="AL12" s="1217"/>
      <c r="AM12" s="1218"/>
      <c r="AN12" s="186"/>
      <c r="AO12" s="226"/>
      <c r="AP12" s="187"/>
      <c r="AQ12" s="186"/>
      <c r="AR12" s="186"/>
      <c r="AS12" s="186"/>
      <c r="AT12" s="186"/>
      <c r="AU12" s="186"/>
      <c r="AV12" s="226"/>
      <c r="AW12" s="184"/>
      <c r="AX12" s="180"/>
      <c r="AY12" s="180"/>
      <c r="AZ12" s="180"/>
      <c r="BA12" s="180"/>
      <c r="BB12" s="180"/>
      <c r="BC12" s="180"/>
      <c r="BD12" s="183"/>
      <c r="BE12" s="184"/>
      <c r="BF12" s="180"/>
      <c r="BG12" s="180"/>
      <c r="BH12" s="180"/>
      <c r="BI12" s="180"/>
      <c r="BJ12" s="180"/>
      <c r="BK12" s="180"/>
      <c r="BL12" s="183"/>
      <c r="BM12" s="179"/>
    </row>
    <row r="13" spans="1:65" ht="14" customHeight="1" x14ac:dyDescent="0.2">
      <c r="A13" s="196" t="s">
        <v>792</v>
      </c>
      <c r="B13" s="196">
        <v>3</v>
      </c>
      <c r="C13" s="196" t="s">
        <v>841</v>
      </c>
      <c r="D13" s="196"/>
      <c r="E13" s="196"/>
      <c r="F13" s="196">
        <v>56</v>
      </c>
      <c r="G13" s="196"/>
      <c r="H13" s="196" t="s">
        <v>824</v>
      </c>
      <c r="I13" s="198" t="s">
        <v>795</v>
      </c>
      <c r="J13" s="198" t="s">
        <v>796</v>
      </c>
      <c r="K13" s="198" t="s">
        <v>797</v>
      </c>
      <c r="M13" s="164">
        <v>0.40625</v>
      </c>
      <c r="N13" s="173"/>
      <c r="O13" s="173"/>
      <c r="P13" s="173"/>
      <c r="Q13" s="173"/>
      <c r="R13" s="173"/>
      <c r="S13" s="173"/>
      <c r="T13" s="752"/>
      <c r="U13" s="174"/>
      <c r="V13" s="173"/>
      <c r="W13" s="173"/>
      <c r="X13" s="173"/>
      <c r="Y13" s="186"/>
      <c r="Z13" s="457"/>
      <c r="AA13" s="226"/>
      <c r="AB13" s="187"/>
      <c r="AC13" s="186"/>
      <c r="AD13" s="186"/>
      <c r="AE13" s="186"/>
      <c r="AF13" s="186"/>
      <c r="AG13" s="186"/>
      <c r="AH13" s="186"/>
      <c r="AI13" s="226"/>
      <c r="AJ13" s="187"/>
      <c r="AK13" s="1216"/>
      <c r="AL13" s="1217"/>
      <c r="AM13" s="1218"/>
      <c r="AN13" s="186"/>
      <c r="AO13" s="226"/>
      <c r="AP13" s="187"/>
      <c r="AQ13" s="186"/>
      <c r="AR13" s="186"/>
      <c r="AS13" s="186"/>
      <c r="AT13" s="186"/>
      <c r="AU13" s="186"/>
      <c r="AV13" s="226"/>
      <c r="AW13" s="184"/>
      <c r="AX13" s="180"/>
      <c r="AY13" s="180"/>
      <c r="AZ13" s="180"/>
      <c r="BA13" s="180"/>
      <c r="BB13" s="180"/>
      <c r="BC13" s="180"/>
      <c r="BD13" s="183"/>
      <c r="BE13" s="184"/>
      <c r="BF13" s="180"/>
      <c r="BG13" s="180"/>
      <c r="BH13" s="180"/>
      <c r="BI13" s="180"/>
      <c r="BJ13" s="180"/>
      <c r="BK13" s="180"/>
      <c r="BL13" s="183"/>
      <c r="BM13" s="179"/>
    </row>
    <row r="14" spans="1:65" ht="15" customHeight="1" x14ac:dyDescent="0.2">
      <c r="A14" s="196" t="s">
        <v>792</v>
      </c>
      <c r="B14" s="193">
        <v>4</v>
      </c>
      <c r="C14" s="196" t="s">
        <v>842</v>
      </c>
      <c r="D14" s="197"/>
      <c r="E14" s="197"/>
      <c r="F14" s="193">
        <v>45</v>
      </c>
      <c r="G14" s="196"/>
      <c r="H14" s="198" t="s">
        <v>835</v>
      </c>
      <c r="I14" s="198" t="s">
        <v>836</v>
      </c>
      <c r="J14" s="198" t="s">
        <v>796</v>
      </c>
      <c r="K14" s="198" t="s">
        <v>837</v>
      </c>
      <c r="M14" s="164">
        <v>0.41666666666666669</v>
      </c>
      <c r="N14" s="173"/>
      <c r="O14" s="173"/>
      <c r="P14" s="173"/>
      <c r="Q14" s="173"/>
      <c r="R14" s="173"/>
      <c r="S14" s="173"/>
      <c r="T14" s="752"/>
      <c r="U14" s="174"/>
      <c r="V14" s="173"/>
      <c r="W14" s="173"/>
      <c r="X14" s="173"/>
      <c r="Y14" s="186"/>
      <c r="Z14" s="457"/>
      <c r="AA14" s="226"/>
      <c r="AB14" s="187"/>
      <c r="AC14" s="186"/>
      <c r="AD14" s="186"/>
      <c r="AE14" s="186"/>
      <c r="AF14" s="186"/>
      <c r="AG14" s="186"/>
      <c r="AH14" s="186"/>
      <c r="AI14" s="226"/>
      <c r="AJ14" s="187"/>
      <c r="AK14" s="1216"/>
      <c r="AL14" s="1217"/>
      <c r="AM14" s="1218"/>
      <c r="AN14" s="186"/>
      <c r="AO14" s="226"/>
      <c r="AP14" s="187"/>
      <c r="AQ14" s="186"/>
      <c r="AR14" s="186"/>
      <c r="AS14" s="186"/>
      <c r="AT14" s="186"/>
      <c r="AU14" s="186"/>
      <c r="AV14" s="226"/>
      <c r="AW14" s="184"/>
      <c r="AX14" s="180"/>
      <c r="AY14" s="180"/>
      <c r="AZ14" s="180"/>
      <c r="BA14" s="180"/>
      <c r="BB14" s="180"/>
      <c r="BC14" s="180"/>
      <c r="BD14" s="183"/>
      <c r="BE14" s="184"/>
      <c r="BF14" s="180"/>
      <c r="BG14" s="180"/>
      <c r="BH14" s="180"/>
      <c r="BI14" s="180"/>
      <c r="BJ14" s="180"/>
      <c r="BK14" s="180"/>
      <c r="BL14" s="183"/>
      <c r="BM14" s="179"/>
    </row>
    <row r="15" spans="1:65" ht="14" customHeight="1" x14ac:dyDescent="0.2">
      <c r="A15" s="196" t="s">
        <v>792</v>
      </c>
      <c r="B15" s="193">
        <v>4</v>
      </c>
      <c r="C15" s="196" t="s">
        <v>843</v>
      </c>
      <c r="D15" s="197"/>
      <c r="E15" s="197">
        <v>9</v>
      </c>
      <c r="F15" s="193">
        <v>45</v>
      </c>
      <c r="G15" s="196">
        <v>6</v>
      </c>
      <c r="H15" s="199" t="s">
        <v>794</v>
      </c>
      <c r="I15" s="198" t="s">
        <v>795</v>
      </c>
      <c r="J15" s="198" t="s">
        <v>796</v>
      </c>
      <c r="K15" s="198" t="s">
        <v>797</v>
      </c>
      <c r="M15" s="164">
        <v>0.42708333333333331</v>
      </c>
      <c r="N15" s="173"/>
      <c r="O15" s="173"/>
      <c r="P15" s="173"/>
      <c r="Q15" s="173"/>
      <c r="R15" s="173"/>
      <c r="S15" s="173"/>
      <c r="T15" s="752"/>
      <c r="U15" s="174"/>
      <c r="V15" s="173"/>
      <c r="W15" s="173"/>
      <c r="X15" s="173"/>
      <c r="Y15" s="186"/>
      <c r="Z15" s="457"/>
      <c r="AA15" s="226"/>
      <c r="AB15" s="187"/>
      <c r="AC15" s="186"/>
      <c r="AD15" s="186"/>
      <c r="AE15" s="186"/>
      <c r="AF15" s="186"/>
      <c r="AG15" s="186"/>
      <c r="AH15" s="186"/>
      <c r="AI15" s="226"/>
      <c r="AJ15" s="187"/>
      <c r="AK15" s="1216"/>
      <c r="AL15" s="1217"/>
      <c r="AM15" s="1218"/>
      <c r="AN15" s="186"/>
      <c r="AO15" s="226"/>
      <c r="AP15" s="187"/>
      <c r="AQ15" s="186"/>
      <c r="AR15" s="186"/>
      <c r="AS15" s="186"/>
      <c r="AT15" s="186"/>
      <c r="AU15" s="186"/>
      <c r="AV15" s="226"/>
      <c r="AW15" s="184"/>
      <c r="AX15" s="180"/>
      <c r="AY15" s="180"/>
      <c r="AZ15" s="180"/>
      <c r="BA15" s="180"/>
      <c r="BB15" s="180"/>
      <c r="BC15" s="180"/>
      <c r="BD15" s="183"/>
      <c r="BE15" s="184"/>
      <c r="BF15" s="180"/>
      <c r="BG15" s="180"/>
      <c r="BH15" s="180"/>
      <c r="BI15" s="180"/>
      <c r="BJ15" s="180"/>
      <c r="BK15" s="180"/>
      <c r="BL15" s="183"/>
      <c r="BM15" s="179"/>
    </row>
    <row r="16" spans="1:65" ht="14" customHeight="1" x14ac:dyDescent="0.2">
      <c r="A16" s="196" t="s">
        <v>792</v>
      </c>
      <c r="B16" s="193">
        <v>4</v>
      </c>
      <c r="C16" s="196" t="s">
        <v>844</v>
      </c>
      <c r="D16" s="197"/>
      <c r="E16" s="197"/>
      <c r="F16" s="193">
        <v>45</v>
      </c>
      <c r="G16" s="196"/>
      <c r="H16" s="198" t="s">
        <v>845</v>
      </c>
      <c r="I16" s="198" t="s">
        <v>795</v>
      </c>
      <c r="J16" s="198" t="s">
        <v>796</v>
      </c>
      <c r="K16" s="198" t="s">
        <v>846</v>
      </c>
      <c r="M16" s="164">
        <v>0.4375</v>
      </c>
      <c r="N16" s="173"/>
      <c r="O16" s="173"/>
      <c r="P16" s="173"/>
      <c r="Q16" s="173"/>
      <c r="R16" s="173"/>
      <c r="S16" s="173"/>
      <c r="T16" s="752"/>
      <c r="U16" s="174"/>
      <c r="V16" s="173"/>
      <c r="W16" s="173"/>
      <c r="X16" s="173"/>
      <c r="Y16" s="186"/>
      <c r="Z16" s="457"/>
      <c r="AA16" s="226"/>
      <c r="AB16" s="187"/>
      <c r="AC16" s="186"/>
      <c r="AD16" s="186"/>
      <c r="AE16" s="186"/>
      <c r="AF16" s="186"/>
      <c r="AG16" s="186"/>
      <c r="AH16" s="186"/>
      <c r="AI16" s="226"/>
      <c r="AJ16" s="187"/>
      <c r="AK16" s="1216"/>
      <c r="AL16" s="1217"/>
      <c r="AM16" s="1218"/>
      <c r="AN16" s="186"/>
      <c r="AO16" s="226"/>
      <c r="AP16" s="187"/>
      <c r="AQ16" s="186"/>
      <c r="AR16" s="186"/>
      <c r="AS16" s="186"/>
      <c r="AT16" s="186"/>
      <c r="AU16" s="186"/>
      <c r="AV16" s="226"/>
      <c r="AW16" s="184"/>
      <c r="AX16" s="180"/>
      <c r="AY16" s="180"/>
      <c r="AZ16" s="180"/>
      <c r="BA16" s="180"/>
      <c r="BB16" s="180"/>
      <c r="BC16" s="180"/>
      <c r="BD16" s="183"/>
      <c r="BE16" s="184"/>
      <c r="BF16" s="180"/>
      <c r="BG16" s="180"/>
      <c r="BH16" s="180"/>
      <c r="BI16" s="180"/>
      <c r="BJ16" s="180"/>
      <c r="BK16" s="180"/>
      <c r="BL16" s="183"/>
      <c r="BM16" s="179"/>
    </row>
    <row r="17" spans="1:65" ht="14" customHeight="1" x14ac:dyDescent="0.2">
      <c r="A17" s="196" t="s">
        <v>792</v>
      </c>
      <c r="B17" s="193">
        <v>4</v>
      </c>
      <c r="C17" s="196" t="s">
        <v>847</v>
      </c>
      <c r="D17" s="197"/>
      <c r="E17" s="197"/>
      <c r="F17" s="193">
        <v>45</v>
      </c>
      <c r="G17" s="196"/>
      <c r="H17" s="198" t="s">
        <v>848</v>
      </c>
      <c r="I17" s="198" t="s">
        <v>849</v>
      </c>
      <c r="J17" s="198" t="s">
        <v>796</v>
      </c>
      <c r="K17" s="198" t="s">
        <v>797</v>
      </c>
      <c r="M17" s="164">
        <v>0.44791666666666669</v>
      </c>
      <c r="N17" s="173"/>
      <c r="O17" s="173"/>
      <c r="P17" s="173"/>
      <c r="Q17" s="173"/>
      <c r="R17" s="173"/>
      <c r="S17" s="173"/>
      <c r="T17" s="752"/>
      <c r="U17" s="174"/>
      <c r="V17" s="173"/>
      <c r="W17" s="173"/>
      <c r="X17" s="173"/>
      <c r="Y17" s="186"/>
      <c r="Z17" s="457"/>
      <c r="AA17" s="226"/>
      <c r="AB17" s="187"/>
      <c r="AC17" s="186"/>
      <c r="AD17" s="186"/>
      <c r="AE17" s="186"/>
      <c r="AF17" s="186"/>
      <c r="AG17" s="186"/>
      <c r="AH17" s="186"/>
      <c r="AI17" s="226"/>
      <c r="AJ17" s="187"/>
      <c r="AK17" s="1216"/>
      <c r="AL17" s="1217"/>
      <c r="AM17" s="1218"/>
      <c r="AN17" s="186"/>
      <c r="AO17" s="226"/>
      <c r="AP17" s="187"/>
      <c r="AQ17" s="186"/>
      <c r="AR17" s="186"/>
      <c r="AS17" s="186"/>
      <c r="AT17" s="186"/>
      <c r="AU17" s="186"/>
      <c r="AV17" s="226"/>
      <c r="AW17" s="184"/>
      <c r="AX17" s="180"/>
      <c r="AY17" s="180"/>
      <c r="AZ17" s="180"/>
      <c r="BA17" s="180"/>
      <c r="BB17" s="180"/>
      <c r="BC17" s="180"/>
      <c r="BD17" s="183"/>
      <c r="BE17" s="184"/>
      <c r="BF17" s="180"/>
      <c r="BG17" s="180"/>
      <c r="BH17" s="180"/>
      <c r="BI17" s="180"/>
      <c r="BJ17" s="180"/>
      <c r="BK17" s="180"/>
      <c r="BL17" s="183"/>
      <c r="BM17" s="179"/>
    </row>
    <row r="18" spans="1:65" ht="14" customHeight="1" x14ac:dyDescent="0.2">
      <c r="A18" s="196" t="s">
        <v>792</v>
      </c>
      <c r="B18" s="193">
        <v>4</v>
      </c>
      <c r="C18" s="196" t="s">
        <v>850</v>
      </c>
      <c r="D18" s="197"/>
      <c r="E18" s="197">
        <v>9</v>
      </c>
      <c r="F18" s="193">
        <v>45</v>
      </c>
      <c r="G18" s="196">
        <v>6</v>
      </c>
      <c r="H18" s="198" t="s">
        <v>845</v>
      </c>
      <c r="I18" s="198" t="s">
        <v>795</v>
      </c>
      <c r="J18" s="198" t="s">
        <v>796</v>
      </c>
      <c r="K18" s="198" t="s">
        <v>846</v>
      </c>
      <c r="M18" s="164">
        <v>0.45833333333333331</v>
      </c>
      <c r="N18" s="173"/>
      <c r="O18" s="173"/>
      <c r="P18" s="173"/>
      <c r="Q18" s="173"/>
      <c r="R18" s="173"/>
      <c r="S18" s="173"/>
      <c r="T18" s="752"/>
      <c r="U18" s="174"/>
      <c r="V18" s="173"/>
      <c r="W18" s="173"/>
      <c r="X18" s="173"/>
      <c r="Y18" s="186"/>
      <c r="Z18" s="457"/>
      <c r="AA18" s="226"/>
      <c r="AB18" s="187"/>
      <c r="AC18" s="186"/>
      <c r="AD18" s="186"/>
      <c r="AE18" s="186"/>
      <c r="AF18" s="186"/>
      <c r="AG18" s="186"/>
      <c r="AH18" s="186"/>
      <c r="AI18" s="226"/>
      <c r="AJ18" s="187"/>
      <c r="AK18" s="1216"/>
      <c r="AL18" s="1217"/>
      <c r="AM18" s="1218"/>
      <c r="AN18" s="186"/>
      <c r="AO18" s="226"/>
      <c r="AP18" s="187"/>
      <c r="AQ18" s="186"/>
      <c r="AR18" s="186"/>
      <c r="AS18" s="186"/>
      <c r="AT18" s="186"/>
      <c r="AU18" s="186"/>
      <c r="AV18" s="226"/>
      <c r="AW18" s="184"/>
      <c r="AX18" s="180"/>
      <c r="AY18" s="180"/>
      <c r="AZ18" s="180"/>
      <c r="BA18" s="180"/>
      <c r="BB18" s="180"/>
      <c r="BC18" s="180"/>
      <c r="BD18" s="183"/>
      <c r="BE18" s="184"/>
      <c r="BF18" s="180"/>
      <c r="BG18" s="180"/>
      <c r="BH18" s="180"/>
      <c r="BI18" s="180"/>
      <c r="BJ18" s="180"/>
      <c r="BK18" s="180"/>
      <c r="BL18" s="183"/>
      <c r="BM18" s="179"/>
    </row>
    <row r="19" spans="1:65" ht="14" customHeight="1" x14ac:dyDescent="0.2">
      <c r="A19" s="196" t="s">
        <v>792</v>
      </c>
      <c r="B19" s="193">
        <v>6</v>
      </c>
      <c r="C19" s="196" t="s">
        <v>851</v>
      </c>
      <c r="D19" s="197"/>
      <c r="E19" s="197"/>
      <c r="F19" s="193">
        <v>48</v>
      </c>
      <c r="G19" s="196"/>
      <c r="H19" s="199" t="s">
        <v>794</v>
      </c>
      <c r="I19" s="198" t="s">
        <v>795</v>
      </c>
      <c r="J19" s="198" t="s">
        <v>796</v>
      </c>
      <c r="K19" s="198" t="s">
        <v>797</v>
      </c>
      <c r="M19" s="164">
        <v>0.46875</v>
      </c>
      <c r="N19" s="173"/>
      <c r="O19" s="173"/>
      <c r="P19" s="173"/>
      <c r="Q19" s="173"/>
      <c r="R19" s="173"/>
      <c r="S19" s="173"/>
      <c r="T19" s="752"/>
      <c r="U19" s="174"/>
      <c r="V19" s="173"/>
      <c r="W19" s="173"/>
      <c r="X19" s="173"/>
      <c r="Y19" s="186"/>
      <c r="Z19" s="457"/>
      <c r="AA19" s="226"/>
      <c r="AB19" s="187"/>
      <c r="AC19" s="186"/>
      <c r="AD19" s="186"/>
      <c r="AE19" s="186"/>
      <c r="AF19" s="186"/>
      <c r="AG19" s="186"/>
      <c r="AH19" s="186"/>
      <c r="AI19" s="226"/>
      <c r="AJ19" s="187"/>
      <c r="AK19" s="1216"/>
      <c r="AL19" s="1217"/>
      <c r="AM19" s="1218"/>
      <c r="AN19" s="186"/>
      <c r="AO19" s="226"/>
      <c r="AP19" s="187"/>
      <c r="AQ19" s="186"/>
      <c r="AR19" s="186"/>
      <c r="AS19" s="186"/>
      <c r="AT19" s="186"/>
      <c r="AU19" s="186"/>
      <c r="AV19" s="226"/>
      <c r="AW19" s="184"/>
      <c r="AX19" s="180"/>
      <c r="AY19" s="180"/>
      <c r="AZ19" s="180"/>
      <c r="BA19" s="180"/>
      <c r="BB19" s="180"/>
      <c r="BC19" s="180"/>
      <c r="BD19" s="183"/>
      <c r="BE19" s="184"/>
      <c r="BF19" s="180"/>
      <c r="BG19" s="180"/>
      <c r="BH19" s="180"/>
      <c r="BI19" s="180"/>
      <c r="BJ19" s="180"/>
      <c r="BK19" s="180"/>
      <c r="BL19" s="183"/>
      <c r="BM19" s="179"/>
    </row>
    <row r="20" spans="1:65" ht="14" customHeight="1" x14ac:dyDescent="0.2">
      <c r="A20" s="196" t="s">
        <v>792</v>
      </c>
      <c r="B20" s="193">
        <v>6</v>
      </c>
      <c r="C20" s="196" t="s">
        <v>852</v>
      </c>
      <c r="D20" s="197"/>
      <c r="E20" s="197"/>
      <c r="F20" s="193">
        <v>48</v>
      </c>
      <c r="G20" s="196"/>
      <c r="H20" s="198" t="s">
        <v>835</v>
      </c>
      <c r="I20" s="198" t="s">
        <v>836</v>
      </c>
      <c r="J20" s="198" t="s">
        <v>796</v>
      </c>
      <c r="K20" s="198" t="s">
        <v>837</v>
      </c>
      <c r="M20" s="164">
        <v>0.47916666666666669</v>
      </c>
      <c r="N20" s="173"/>
      <c r="O20" s="173"/>
      <c r="P20" s="173"/>
      <c r="Q20" s="173"/>
      <c r="R20" s="173"/>
      <c r="S20" s="173"/>
      <c r="T20" s="752"/>
      <c r="U20" s="174"/>
      <c r="V20" s="173"/>
      <c r="W20" s="173"/>
      <c r="X20" s="173"/>
      <c r="Y20" s="186"/>
      <c r="Z20" s="457"/>
      <c r="AA20" s="226"/>
      <c r="AB20" s="187"/>
      <c r="AC20" s="186"/>
      <c r="AD20" s="186"/>
      <c r="AE20" s="186"/>
      <c r="AF20" s="186"/>
      <c r="AG20" s="186"/>
      <c r="AH20" s="186"/>
      <c r="AI20" s="226"/>
      <c r="AJ20" s="187"/>
      <c r="AK20" s="1216"/>
      <c r="AL20" s="1217"/>
      <c r="AM20" s="1218"/>
      <c r="AN20" s="186"/>
      <c r="AO20" s="226"/>
      <c r="AP20" s="187"/>
      <c r="AQ20" s="186"/>
      <c r="AR20" s="186"/>
      <c r="AS20" s="186"/>
      <c r="AT20" s="186"/>
      <c r="AU20" s="186"/>
      <c r="AV20" s="226"/>
      <c r="AW20" s="184"/>
      <c r="AX20" s="180"/>
      <c r="AY20" s="180"/>
      <c r="AZ20" s="180"/>
      <c r="BA20" s="180"/>
      <c r="BB20" s="180"/>
      <c r="BC20" s="180"/>
      <c r="BD20" s="183"/>
      <c r="BE20" s="184"/>
      <c r="BF20" s="180"/>
      <c r="BG20" s="180"/>
      <c r="BH20" s="180"/>
      <c r="BI20" s="180"/>
      <c r="BJ20" s="180"/>
      <c r="BK20" s="180"/>
      <c r="BL20" s="183"/>
      <c r="BM20" s="179"/>
    </row>
    <row r="21" spans="1:65" ht="14" customHeight="1" x14ac:dyDescent="0.2">
      <c r="A21" s="196" t="s">
        <v>853</v>
      </c>
      <c r="B21" s="197">
        <v>2</v>
      </c>
      <c r="C21" s="196" t="s">
        <v>22</v>
      </c>
      <c r="D21" s="197"/>
      <c r="E21" s="197"/>
      <c r="F21" s="197">
        <v>16</v>
      </c>
      <c r="G21" s="196"/>
      <c r="H21" s="199" t="s">
        <v>812</v>
      </c>
      <c r="I21" s="198" t="s">
        <v>795</v>
      </c>
      <c r="J21" s="198" t="s">
        <v>813</v>
      </c>
      <c r="K21" s="198" t="s">
        <v>797</v>
      </c>
      <c r="M21" s="164">
        <v>0.48958333333333331</v>
      </c>
      <c r="N21" s="173"/>
      <c r="O21" s="173"/>
      <c r="P21" s="173"/>
      <c r="Q21" s="173"/>
      <c r="R21" s="173"/>
      <c r="S21" s="173"/>
      <c r="T21" s="752"/>
      <c r="U21" s="174"/>
      <c r="V21" s="173"/>
      <c r="W21" s="173"/>
      <c r="X21" s="173"/>
      <c r="Y21" s="186"/>
      <c r="Z21" s="457"/>
      <c r="AA21" s="226"/>
      <c r="AB21" s="187"/>
      <c r="AC21" s="186"/>
      <c r="AD21" s="186"/>
      <c r="AE21" s="186"/>
      <c r="AF21" s="186"/>
      <c r="AG21" s="186"/>
      <c r="AH21" s="186"/>
      <c r="AI21" s="226"/>
      <c r="AJ21" s="187"/>
      <c r="AK21" s="1219"/>
      <c r="AL21" s="1220"/>
      <c r="AM21" s="1221"/>
      <c r="AN21" s="186"/>
      <c r="AO21" s="226"/>
      <c r="AP21" s="187"/>
      <c r="AQ21" s="186"/>
      <c r="AR21" s="186"/>
      <c r="AS21" s="186"/>
      <c r="AT21" s="186"/>
      <c r="AU21" s="186"/>
      <c r="AV21" s="226"/>
      <c r="AW21" s="184"/>
      <c r="AX21" s="180"/>
      <c r="AY21" s="180"/>
      <c r="AZ21" s="180"/>
      <c r="BA21" s="180"/>
      <c r="BB21" s="180"/>
      <c r="BC21" s="180"/>
      <c r="BD21" s="183"/>
      <c r="BE21" s="184"/>
      <c r="BF21" s="180"/>
      <c r="BG21" s="180"/>
      <c r="BH21" s="180"/>
      <c r="BI21" s="180"/>
      <c r="BJ21" s="180"/>
      <c r="BK21" s="180"/>
      <c r="BL21" s="183"/>
      <c r="BM21" s="179"/>
    </row>
    <row r="22" spans="1:65" ht="14" customHeight="1" x14ac:dyDescent="0.2">
      <c r="A22" s="196" t="s">
        <v>853</v>
      </c>
      <c r="B22" s="197">
        <v>2</v>
      </c>
      <c r="C22" s="196" t="s">
        <v>819</v>
      </c>
      <c r="D22" s="197"/>
      <c r="E22" s="197"/>
      <c r="F22" s="197">
        <v>16</v>
      </c>
      <c r="G22" s="196"/>
      <c r="H22" s="199" t="s">
        <v>794</v>
      </c>
      <c r="I22" s="198" t="s">
        <v>795</v>
      </c>
      <c r="J22" s="198" t="s">
        <v>796</v>
      </c>
      <c r="K22" s="198" t="s">
        <v>797</v>
      </c>
      <c r="M22" s="164">
        <v>0.5</v>
      </c>
      <c r="N22" s="173"/>
      <c r="O22" s="173"/>
      <c r="P22" s="173"/>
      <c r="Q22" s="173"/>
      <c r="R22" s="173"/>
      <c r="S22" s="173"/>
      <c r="T22" s="752"/>
      <c r="U22" s="174"/>
      <c r="V22" s="173"/>
      <c r="W22" s="173"/>
      <c r="X22" s="173"/>
      <c r="Y22" s="186"/>
      <c r="Z22" s="457"/>
      <c r="AA22" s="226"/>
      <c r="AB22" s="187"/>
      <c r="AC22" s="186"/>
      <c r="AD22" s="186"/>
      <c r="AE22" s="186"/>
      <c r="AF22" s="186"/>
      <c r="AG22" s="186"/>
      <c r="AH22" s="186"/>
      <c r="AI22" s="226"/>
      <c r="AJ22" s="187"/>
      <c r="AK22" s="186" t="s">
        <v>942</v>
      </c>
      <c r="AL22" s="186"/>
      <c r="AM22" s="186"/>
      <c r="AN22" s="186"/>
      <c r="AO22" s="226"/>
      <c r="AP22" s="187"/>
      <c r="AQ22" s="186"/>
      <c r="AR22" s="186"/>
      <c r="AS22" s="186"/>
      <c r="AT22" s="186"/>
      <c r="AU22" s="186"/>
      <c r="AV22" s="226"/>
      <c r="AW22" s="184"/>
      <c r="AX22" s="180"/>
      <c r="AY22" s="180"/>
      <c r="AZ22" s="180"/>
      <c r="BA22" s="180"/>
      <c r="BB22" s="180"/>
      <c r="BC22" s="180"/>
      <c r="BD22" s="183"/>
      <c r="BE22" s="184"/>
      <c r="BF22" s="180"/>
      <c r="BG22" s="180"/>
      <c r="BH22" s="180"/>
      <c r="BI22" s="180"/>
      <c r="BJ22" s="180"/>
      <c r="BK22" s="180"/>
      <c r="BL22" s="183"/>
      <c r="BM22" s="179"/>
    </row>
    <row r="23" spans="1:65" ht="14" customHeight="1" x14ac:dyDescent="0.2">
      <c r="A23" s="196" t="s">
        <v>853</v>
      </c>
      <c r="B23" s="197">
        <v>3</v>
      </c>
      <c r="C23" s="196" t="s">
        <v>823</v>
      </c>
      <c r="D23" s="197"/>
      <c r="E23" s="197"/>
      <c r="F23" s="197">
        <v>15</v>
      </c>
      <c r="G23" s="196"/>
      <c r="H23" s="198" t="s">
        <v>824</v>
      </c>
      <c r="I23" s="198" t="s">
        <v>795</v>
      </c>
      <c r="J23" s="198" t="s">
        <v>796</v>
      </c>
      <c r="K23" s="198" t="s">
        <v>797</v>
      </c>
      <c r="M23" s="164">
        <v>0.51041666666666663</v>
      </c>
      <c r="N23" s="173"/>
      <c r="O23" s="173"/>
      <c r="P23" s="173"/>
      <c r="Q23" s="173"/>
      <c r="R23" s="173"/>
      <c r="S23" s="173"/>
      <c r="T23" s="752"/>
      <c r="U23" s="174"/>
      <c r="V23" s="173"/>
      <c r="W23" s="173"/>
      <c r="X23" s="173"/>
      <c r="Y23" s="186"/>
      <c r="Z23" s="457"/>
      <c r="AA23" s="226"/>
      <c r="AB23" s="187"/>
      <c r="AC23" s="186"/>
      <c r="AD23" s="186"/>
      <c r="AE23" s="186"/>
      <c r="AF23" s="186"/>
      <c r="AG23" s="186"/>
      <c r="AH23" s="186"/>
      <c r="AI23" s="226"/>
      <c r="AJ23" s="187"/>
      <c r="AK23" s="186"/>
      <c r="AL23" s="186"/>
      <c r="AM23" s="186"/>
      <c r="AN23" s="186"/>
      <c r="AO23" s="226"/>
      <c r="AP23" s="187"/>
      <c r="AQ23" s="186"/>
      <c r="AR23" s="186"/>
      <c r="AS23" s="186"/>
      <c r="AT23" s="186"/>
      <c r="AU23" s="186"/>
      <c r="AV23" s="226"/>
      <c r="AW23" s="184"/>
      <c r="AX23" s="180"/>
      <c r="AY23" s="180"/>
      <c r="AZ23" s="180"/>
      <c r="BA23" s="180"/>
      <c r="BB23" s="180"/>
      <c r="BC23" s="180"/>
      <c r="BD23" s="183"/>
      <c r="BE23" s="184"/>
      <c r="BF23" s="180"/>
      <c r="BG23" s="180"/>
      <c r="BH23" s="180"/>
      <c r="BI23" s="180"/>
      <c r="BJ23" s="180"/>
      <c r="BK23" s="180"/>
      <c r="BL23" s="183"/>
      <c r="BM23" s="179"/>
    </row>
    <row r="24" spans="1:65" ht="14" customHeight="1" x14ac:dyDescent="0.2">
      <c r="A24" s="196" t="s">
        <v>853</v>
      </c>
      <c r="B24" s="197">
        <v>3</v>
      </c>
      <c r="C24" s="196" t="s">
        <v>829</v>
      </c>
      <c r="D24" s="197"/>
      <c r="E24" s="197"/>
      <c r="F24" s="197">
        <v>15</v>
      </c>
      <c r="G24" s="196"/>
      <c r="H24" s="199" t="s">
        <v>794</v>
      </c>
      <c r="I24" s="198" t="s">
        <v>795</v>
      </c>
      <c r="J24" s="198" t="s">
        <v>796</v>
      </c>
      <c r="K24" s="198" t="s">
        <v>797</v>
      </c>
      <c r="M24" s="164">
        <v>0.52083333333333337</v>
      </c>
      <c r="N24" s="173"/>
      <c r="O24" s="173"/>
      <c r="P24" s="173"/>
      <c r="Q24" s="173"/>
      <c r="R24" s="173"/>
      <c r="S24" s="173"/>
      <c r="T24" s="752"/>
      <c r="U24" s="174"/>
      <c r="V24" s="173"/>
      <c r="W24" s="173"/>
      <c r="X24" s="173"/>
      <c r="Y24" s="186"/>
      <c r="Z24" s="457"/>
      <c r="AA24" s="226"/>
      <c r="AB24" s="187"/>
      <c r="AC24" s="186"/>
      <c r="AD24" s="186"/>
      <c r="AE24" s="186"/>
      <c r="AF24" s="186"/>
      <c r="AG24" s="186"/>
      <c r="AH24" s="186"/>
      <c r="AI24" s="226"/>
      <c r="AJ24" s="187"/>
      <c r="AK24" s="186"/>
      <c r="AL24" s="186"/>
      <c r="AM24" s="186"/>
      <c r="AN24" s="186"/>
      <c r="AO24" s="226"/>
      <c r="AP24" s="187"/>
      <c r="AQ24" s="186"/>
      <c r="AR24" s="186"/>
      <c r="AS24" s="186"/>
      <c r="AT24" s="186"/>
      <c r="AU24" s="186"/>
      <c r="AV24" s="226"/>
      <c r="AW24" s="184"/>
      <c r="AX24" s="180"/>
      <c r="AY24" s="180"/>
      <c r="AZ24" s="180"/>
      <c r="BA24" s="180"/>
      <c r="BB24" s="180"/>
      <c r="BC24" s="180"/>
      <c r="BD24" s="183"/>
      <c r="BE24" s="184"/>
      <c r="BF24" s="180"/>
      <c r="BG24" s="180"/>
      <c r="BH24" s="180"/>
      <c r="BI24" s="180"/>
      <c r="BJ24" s="180"/>
      <c r="BK24" s="180"/>
      <c r="BL24" s="183"/>
      <c r="BM24" s="179"/>
    </row>
    <row r="25" spans="1:65" ht="14" customHeight="1" x14ac:dyDescent="0.2">
      <c r="A25" s="196" t="s">
        <v>853</v>
      </c>
      <c r="B25" s="197">
        <v>4</v>
      </c>
      <c r="C25" s="196" t="s">
        <v>838</v>
      </c>
      <c r="D25" s="197"/>
      <c r="E25" s="197"/>
      <c r="F25" s="197">
        <v>3</v>
      </c>
      <c r="G25" s="196"/>
      <c r="H25" s="198" t="s">
        <v>824</v>
      </c>
      <c r="I25" s="198" t="s">
        <v>795</v>
      </c>
      <c r="J25" s="198" t="s">
        <v>796</v>
      </c>
      <c r="K25" s="198" t="s">
        <v>797</v>
      </c>
      <c r="M25" s="164">
        <v>0.53125</v>
      </c>
      <c r="N25" s="173"/>
      <c r="O25" s="173"/>
      <c r="P25" s="173"/>
      <c r="Q25" s="173"/>
      <c r="R25" s="173"/>
      <c r="S25" s="173"/>
      <c r="T25" s="752"/>
      <c r="U25" s="174"/>
      <c r="V25" s="173"/>
      <c r="W25" s="173"/>
      <c r="X25" s="173"/>
      <c r="Y25" s="186"/>
      <c r="Z25" s="457"/>
      <c r="AA25" s="226"/>
      <c r="AB25" s="187"/>
      <c r="AC25" s="186"/>
      <c r="AD25" s="186"/>
      <c r="AE25" s="186"/>
      <c r="AF25" s="186"/>
      <c r="AG25" s="186"/>
      <c r="AH25" s="186"/>
      <c r="AI25" s="226"/>
      <c r="AJ25" s="187"/>
      <c r="AK25" s="186"/>
      <c r="AL25" s="186"/>
      <c r="AM25" s="186"/>
      <c r="AN25" s="186"/>
      <c r="AO25" s="226"/>
      <c r="AP25" s="187"/>
      <c r="AQ25" s="186"/>
      <c r="AR25" s="186"/>
      <c r="AS25" s="186"/>
      <c r="AT25" s="186"/>
      <c r="AU25" s="186"/>
      <c r="AV25" s="226"/>
      <c r="AW25" s="184"/>
      <c r="AX25" s="180"/>
      <c r="AY25" s="180"/>
      <c r="AZ25" s="180"/>
      <c r="BA25" s="180"/>
      <c r="BB25" s="180"/>
      <c r="BC25" s="180"/>
      <c r="BD25" s="183"/>
      <c r="BE25" s="184"/>
      <c r="BF25" s="180"/>
      <c r="BG25" s="180"/>
      <c r="BH25" s="180"/>
      <c r="BI25" s="180"/>
      <c r="BJ25" s="180"/>
      <c r="BK25" s="180"/>
      <c r="BL25" s="183"/>
      <c r="BM25" s="179"/>
    </row>
    <row r="26" spans="1:65" ht="14" customHeight="1" x14ac:dyDescent="0.2">
      <c r="A26" s="196" t="s">
        <v>853</v>
      </c>
      <c r="B26" s="197">
        <v>4</v>
      </c>
      <c r="C26" s="196" t="s">
        <v>847</v>
      </c>
      <c r="D26" s="197"/>
      <c r="E26" s="197"/>
      <c r="F26" s="197">
        <v>3</v>
      </c>
      <c r="G26" s="196"/>
      <c r="H26" s="198" t="s">
        <v>848</v>
      </c>
      <c r="I26" s="198" t="s">
        <v>849</v>
      </c>
      <c r="J26" s="198" t="s">
        <v>796</v>
      </c>
      <c r="K26" s="198" t="s">
        <v>797</v>
      </c>
      <c r="M26" s="164">
        <v>0.54166666666666663</v>
      </c>
      <c r="N26" s="173"/>
      <c r="O26" s="173"/>
      <c r="P26" s="173"/>
      <c r="Q26" s="173"/>
      <c r="R26" s="173"/>
      <c r="S26" s="173"/>
      <c r="T26" s="753"/>
      <c r="U26" s="174"/>
      <c r="V26" s="173"/>
      <c r="W26" s="173"/>
      <c r="X26" s="173"/>
      <c r="Y26" s="186"/>
      <c r="Z26" s="457"/>
      <c r="AA26" s="260"/>
      <c r="AB26" s="187"/>
      <c r="AC26" s="186"/>
      <c r="AD26" s="186"/>
      <c r="AE26" s="186"/>
      <c r="AF26" s="186"/>
      <c r="AG26" s="186"/>
      <c r="AH26" s="186"/>
      <c r="AI26" s="260"/>
      <c r="AJ26" s="187"/>
      <c r="AK26" s="186"/>
      <c r="AL26" s="186"/>
      <c r="AM26" s="186"/>
      <c r="AN26" s="186"/>
      <c r="AO26" s="260"/>
      <c r="AP26" s="187"/>
      <c r="AQ26" s="186"/>
      <c r="AR26" s="186"/>
      <c r="AS26" s="186"/>
      <c r="AT26" s="186"/>
      <c r="AU26" s="186"/>
      <c r="AV26" s="260"/>
      <c r="AW26" s="184"/>
      <c r="AX26" s="180"/>
      <c r="AY26" s="180"/>
      <c r="AZ26" s="180"/>
      <c r="BA26" s="180"/>
      <c r="BB26" s="180"/>
      <c r="BC26" s="180"/>
      <c r="BD26" s="183"/>
      <c r="BE26" s="184"/>
      <c r="BF26" s="180"/>
      <c r="BG26" s="180"/>
      <c r="BH26" s="180"/>
      <c r="BI26" s="180"/>
      <c r="BJ26" s="180"/>
      <c r="BK26" s="180"/>
      <c r="BL26" s="183"/>
      <c r="BM26" s="179"/>
    </row>
    <row r="27" spans="1:65" ht="14" customHeight="1" x14ac:dyDescent="0.2">
      <c r="A27" s="196" t="s">
        <v>853</v>
      </c>
      <c r="B27" s="197">
        <v>5</v>
      </c>
      <c r="C27" s="196" t="s">
        <v>834</v>
      </c>
      <c r="D27" s="197"/>
      <c r="E27" s="197"/>
      <c r="F27" s="197">
        <v>21</v>
      </c>
      <c r="G27" s="196"/>
      <c r="H27" s="198" t="s">
        <v>835</v>
      </c>
      <c r="I27" s="198" t="s">
        <v>836</v>
      </c>
      <c r="J27" s="198" t="s">
        <v>796</v>
      </c>
      <c r="K27" s="198" t="s">
        <v>837</v>
      </c>
      <c r="M27" s="164">
        <v>0.55208333333333337</v>
      </c>
      <c r="N27" s="173"/>
      <c r="O27" s="173"/>
      <c r="P27" s="173"/>
      <c r="Q27" s="173"/>
      <c r="R27" s="173"/>
      <c r="S27" s="173"/>
      <c r="T27" s="754"/>
      <c r="U27" s="174"/>
      <c r="V27" s="173"/>
      <c r="W27" s="173"/>
      <c r="X27" s="173"/>
      <c r="Y27" s="186"/>
      <c r="Z27" s="457"/>
      <c r="AA27" s="217"/>
      <c r="AB27" s="187"/>
      <c r="AC27" s="186"/>
      <c r="AD27" s="186"/>
      <c r="AE27" s="186"/>
      <c r="AF27" s="186"/>
      <c r="AG27" s="186"/>
      <c r="AH27" s="186"/>
      <c r="AI27" s="217"/>
      <c r="AJ27" s="187"/>
      <c r="AK27" s="186"/>
      <c r="AL27" s="186"/>
      <c r="AM27" s="186"/>
      <c r="AN27" s="186"/>
      <c r="AO27" s="217"/>
      <c r="AP27" s="187"/>
      <c r="AQ27" s="186"/>
      <c r="AR27" s="186"/>
      <c r="AS27" s="186"/>
      <c r="AT27" s="186"/>
      <c r="AU27" s="186"/>
      <c r="AV27" s="217"/>
      <c r="AW27" s="184"/>
      <c r="AX27" s="180"/>
      <c r="AY27" s="180"/>
      <c r="AZ27" s="180"/>
      <c r="BA27" s="180"/>
      <c r="BB27" s="180"/>
      <c r="BC27" s="180"/>
      <c r="BD27" s="183"/>
      <c r="BE27" s="184"/>
      <c r="BF27" s="180"/>
      <c r="BG27" s="180"/>
      <c r="BH27" s="180"/>
      <c r="BI27" s="180"/>
      <c r="BJ27" s="180"/>
      <c r="BK27" s="180"/>
      <c r="BL27" s="183"/>
      <c r="BM27" s="179"/>
    </row>
    <row r="28" spans="1:65" ht="14" customHeight="1" x14ac:dyDescent="0.2">
      <c r="A28" s="196" t="s">
        <v>853</v>
      </c>
      <c r="B28" s="197">
        <v>5</v>
      </c>
      <c r="C28" s="196" t="s">
        <v>839</v>
      </c>
      <c r="D28" s="197"/>
      <c r="E28" s="197"/>
      <c r="F28" s="197">
        <v>21</v>
      </c>
      <c r="G28" s="196"/>
      <c r="H28" s="198" t="s">
        <v>840</v>
      </c>
      <c r="I28" s="198" t="s">
        <v>795</v>
      </c>
      <c r="J28" s="198" t="s">
        <v>796</v>
      </c>
      <c r="K28" s="198" t="s">
        <v>797</v>
      </c>
      <c r="M28" s="164">
        <v>0.5625</v>
      </c>
      <c r="N28" s="173"/>
      <c r="O28" s="173"/>
      <c r="P28" s="173"/>
      <c r="Q28" s="173"/>
      <c r="R28" s="173"/>
      <c r="S28" s="173"/>
      <c r="T28" s="753"/>
      <c r="U28" s="174"/>
      <c r="V28" s="173"/>
      <c r="W28" s="173"/>
      <c r="X28" s="173"/>
      <c r="Y28" s="186"/>
      <c r="Z28" s="457"/>
      <c r="AA28" s="260"/>
      <c r="AB28" s="187"/>
      <c r="AC28" s="186"/>
      <c r="AD28" s="186"/>
      <c r="AE28" s="186"/>
      <c r="AF28" s="186"/>
      <c r="AG28" s="186"/>
      <c r="AH28" s="186"/>
      <c r="AI28" s="260"/>
      <c r="AJ28" s="187"/>
      <c r="AK28" s="186"/>
      <c r="AL28" s="186"/>
      <c r="AM28" s="186"/>
      <c r="AN28" s="186"/>
      <c r="AO28" s="260"/>
      <c r="AP28" s="187"/>
      <c r="AQ28" s="186"/>
      <c r="AR28" s="186"/>
      <c r="AS28" s="186"/>
      <c r="AT28" s="186"/>
      <c r="AU28" s="186"/>
      <c r="AV28" s="260"/>
      <c r="AW28" s="184"/>
      <c r="AX28" s="180"/>
      <c r="AY28" s="180"/>
      <c r="AZ28" s="180"/>
      <c r="BA28" s="180"/>
      <c r="BB28" s="180"/>
      <c r="BC28" s="180"/>
      <c r="BD28" s="183"/>
      <c r="BE28" s="184"/>
      <c r="BF28" s="180"/>
      <c r="BG28" s="180"/>
      <c r="BH28" s="180"/>
      <c r="BI28" s="180"/>
      <c r="BJ28" s="180"/>
      <c r="BK28" s="180"/>
      <c r="BL28" s="183"/>
      <c r="BM28" s="179"/>
    </row>
    <row r="29" spans="1:65" ht="14" customHeight="1" x14ac:dyDescent="0.2">
      <c r="A29" s="196" t="s">
        <v>853</v>
      </c>
      <c r="B29" s="197">
        <v>6</v>
      </c>
      <c r="C29" s="196" t="s">
        <v>842</v>
      </c>
      <c r="D29" s="197"/>
      <c r="E29" s="197"/>
      <c r="F29" s="197">
        <v>24</v>
      </c>
      <c r="G29" s="196"/>
      <c r="H29" s="198" t="s">
        <v>835</v>
      </c>
      <c r="I29" s="198" t="s">
        <v>836</v>
      </c>
      <c r="J29" s="198" t="s">
        <v>796</v>
      </c>
      <c r="K29" s="198" t="s">
        <v>837</v>
      </c>
      <c r="M29" s="164">
        <v>0.57291666666666663</v>
      </c>
      <c r="N29" s="173"/>
      <c r="O29" s="173"/>
      <c r="P29" s="173"/>
      <c r="Q29" s="173"/>
      <c r="R29" s="173"/>
      <c r="S29" s="173"/>
      <c r="T29" s="753"/>
      <c r="U29" s="174"/>
      <c r="V29" s="173"/>
      <c r="W29" s="173"/>
      <c r="X29" s="173"/>
      <c r="Y29" s="186"/>
      <c r="Z29" s="457"/>
      <c r="AA29" s="260"/>
      <c r="AB29" s="187"/>
      <c r="AC29" s="186"/>
      <c r="AD29" s="186"/>
      <c r="AE29" s="186"/>
      <c r="AF29" s="186"/>
      <c r="AG29" s="186"/>
      <c r="AH29" s="186"/>
      <c r="AI29" s="260"/>
      <c r="AJ29" s="187"/>
      <c r="AK29" s="186"/>
      <c r="AL29" s="186"/>
      <c r="AM29" s="186"/>
      <c r="AN29" s="186"/>
      <c r="AO29" s="260"/>
      <c r="AP29" s="187"/>
      <c r="AQ29" s="186"/>
      <c r="AR29" s="186"/>
      <c r="AS29" s="186"/>
      <c r="AT29" s="186"/>
      <c r="AU29" s="186"/>
      <c r="AV29" s="260"/>
      <c r="AW29" s="184"/>
      <c r="AX29" s="180"/>
      <c r="AY29" s="180"/>
      <c r="AZ29" s="180"/>
      <c r="BA29" s="180"/>
      <c r="BB29" s="180"/>
      <c r="BC29" s="180"/>
      <c r="BD29" s="183"/>
      <c r="BE29" s="184"/>
      <c r="BF29" s="180"/>
      <c r="BG29" s="180"/>
      <c r="BH29" s="180"/>
      <c r="BI29" s="180"/>
      <c r="BJ29" s="180"/>
      <c r="BK29" s="180"/>
      <c r="BL29" s="183"/>
      <c r="BM29" s="179"/>
    </row>
    <row r="30" spans="1:65" ht="14" customHeight="1" x14ac:dyDescent="0.2">
      <c r="A30" s="196" t="s">
        <v>853</v>
      </c>
      <c r="B30" s="197">
        <v>6</v>
      </c>
      <c r="C30" s="196" t="s">
        <v>850</v>
      </c>
      <c r="D30" s="197"/>
      <c r="E30" s="197"/>
      <c r="F30" s="197">
        <v>24</v>
      </c>
      <c r="G30" s="196"/>
      <c r="H30" s="198" t="s">
        <v>845</v>
      </c>
      <c r="I30" s="198" t="s">
        <v>795</v>
      </c>
      <c r="J30" s="198" t="s">
        <v>796</v>
      </c>
      <c r="K30" s="198" t="s">
        <v>846</v>
      </c>
      <c r="M30" s="164">
        <v>0.58333333333333337</v>
      </c>
      <c r="N30" s="173"/>
      <c r="O30" s="173"/>
      <c r="P30" s="173"/>
      <c r="Q30" s="173"/>
      <c r="R30" s="173"/>
      <c r="S30" s="173"/>
      <c r="T30" s="753"/>
      <c r="U30" s="174"/>
      <c r="V30" s="173"/>
      <c r="W30" s="173"/>
      <c r="X30" s="173"/>
      <c r="Y30" s="186"/>
      <c r="Z30" s="457"/>
      <c r="AA30" s="260"/>
      <c r="AB30" s="187"/>
      <c r="AC30" s="186"/>
      <c r="AD30" s="186"/>
      <c r="AE30" s="186"/>
      <c r="AF30" s="186"/>
      <c r="AG30" s="186"/>
      <c r="AH30" s="186"/>
      <c r="AI30" s="260"/>
      <c r="AJ30" s="187"/>
      <c r="AK30" s="186"/>
      <c r="AL30" s="186"/>
      <c r="AM30" s="186"/>
      <c r="AN30" s="186"/>
      <c r="AO30" s="260"/>
      <c r="AP30" s="187"/>
      <c r="AQ30" s="186"/>
      <c r="AR30" s="186"/>
      <c r="AS30" s="186"/>
      <c r="AT30" s="186"/>
      <c r="AU30" s="186"/>
      <c r="AV30" s="260"/>
      <c r="AW30" s="184"/>
      <c r="AX30" s="180"/>
      <c r="AY30" s="180"/>
      <c r="AZ30" s="180"/>
      <c r="BA30" s="180"/>
      <c r="BB30" s="180"/>
      <c r="BC30" s="180"/>
      <c r="BD30" s="183"/>
      <c r="BE30" s="184"/>
      <c r="BF30" s="180"/>
      <c r="BG30" s="180"/>
      <c r="BH30" s="180"/>
      <c r="BI30" s="180"/>
      <c r="BJ30" s="180"/>
      <c r="BK30" s="180"/>
      <c r="BL30" s="183"/>
      <c r="BM30" s="179"/>
    </row>
    <row r="31" spans="1:65" ht="14" customHeight="1" x14ac:dyDescent="0.2">
      <c r="A31" s="196" t="s">
        <v>853</v>
      </c>
      <c r="B31" s="197">
        <v>10</v>
      </c>
      <c r="C31" s="196" t="s">
        <v>851</v>
      </c>
      <c r="D31" s="197"/>
      <c r="E31" s="197"/>
      <c r="F31" s="197">
        <v>5</v>
      </c>
      <c r="G31" s="196"/>
      <c r="H31" s="199" t="s">
        <v>794</v>
      </c>
      <c r="I31" s="198" t="s">
        <v>795</v>
      </c>
      <c r="J31" s="198" t="s">
        <v>796</v>
      </c>
      <c r="K31" s="198" t="s">
        <v>797</v>
      </c>
      <c r="M31" s="164">
        <v>0.59375</v>
      </c>
      <c r="N31" s="173"/>
      <c r="O31" s="173"/>
      <c r="P31" s="173"/>
      <c r="Q31" s="173"/>
      <c r="R31" s="173"/>
      <c r="S31" s="173"/>
      <c r="T31" s="753"/>
      <c r="U31" s="174"/>
      <c r="V31" s="173"/>
      <c r="W31" s="173"/>
      <c r="X31" s="173"/>
      <c r="Y31" s="186"/>
      <c r="Z31" s="457"/>
      <c r="AA31" s="260"/>
      <c r="AB31" s="187"/>
      <c r="AC31" s="186"/>
      <c r="AD31" s="186"/>
      <c r="AE31" s="186"/>
      <c r="AF31" s="186"/>
      <c r="AG31" s="186"/>
      <c r="AH31" s="186"/>
      <c r="AI31" s="260"/>
      <c r="AJ31" s="187"/>
      <c r="AK31" s="186"/>
      <c r="AL31" s="186"/>
      <c r="AM31" s="186"/>
      <c r="AN31" s="186"/>
      <c r="AO31" s="260"/>
      <c r="AP31" s="187"/>
      <c r="AQ31" s="186"/>
      <c r="AR31" s="186"/>
      <c r="AS31" s="186"/>
      <c r="AT31" s="186"/>
      <c r="AU31" s="186"/>
      <c r="AV31" s="260"/>
      <c r="AW31" s="184"/>
      <c r="AX31" s="180"/>
      <c r="AY31" s="180"/>
      <c r="AZ31" s="180"/>
      <c r="BA31" s="180"/>
      <c r="BB31" s="180"/>
      <c r="BC31" s="180"/>
      <c r="BD31" s="183"/>
      <c r="BE31" s="184"/>
      <c r="BF31" s="180"/>
      <c r="BG31" s="180"/>
      <c r="BH31" s="180"/>
      <c r="BI31" s="180"/>
      <c r="BJ31" s="180"/>
      <c r="BK31" s="180"/>
      <c r="BL31" s="183"/>
      <c r="BM31" s="179"/>
    </row>
    <row r="32" spans="1:65" ht="14" customHeight="1" x14ac:dyDescent="0.2">
      <c r="A32" s="196" t="s">
        <v>853</v>
      </c>
      <c r="B32" s="197">
        <v>10</v>
      </c>
      <c r="C32" s="196" t="s">
        <v>852</v>
      </c>
      <c r="D32" s="197"/>
      <c r="E32" s="197"/>
      <c r="F32" s="197">
        <v>5</v>
      </c>
      <c r="G32" s="196"/>
      <c r="H32" s="198" t="s">
        <v>835</v>
      </c>
      <c r="I32" s="198" t="s">
        <v>836</v>
      </c>
      <c r="J32" s="198" t="s">
        <v>796</v>
      </c>
      <c r="K32" s="198" t="s">
        <v>837</v>
      </c>
      <c r="M32" s="164">
        <v>0.60416666666666663</v>
      </c>
      <c r="N32" s="173"/>
      <c r="O32" s="173"/>
      <c r="P32" s="173"/>
      <c r="Q32" s="173"/>
      <c r="R32" s="173"/>
      <c r="S32" s="173"/>
      <c r="T32" s="753"/>
      <c r="U32" s="174"/>
      <c r="V32" s="173"/>
      <c r="W32" s="173"/>
      <c r="X32" s="173"/>
      <c r="Y32" s="186"/>
      <c r="Z32" s="457"/>
      <c r="AA32" s="260"/>
      <c r="AB32" s="187"/>
      <c r="AC32" s="186"/>
      <c r="AD32" s="186"/>
      <c r="AE32" s="186"/>
      <c r="AF32" s="186"/>
      <c r="AG32" s="186"/>
      <c r="AH32" s="186"/>
      <c r="AI32" s="260"/>
      <c r="AJ32" s="187"/>
      <c r="AK32" s="186"/>
      <c r="AL32" s="186"/>
      <c r="AM32" s="186"/>
      <c r="AN32" s="186"/>
      <c r="AO32" s="260"/>
      <c r="AP32" s="187"/>
      <c r="AQ32" s="186"/>
      <c r="AR32" s="186"/>
      <c r="AS32" s="186"/>
      <c r="AT32" s="186"/>
      <c r="AU32" s="186"/>
      <c r="AV32" s="260"/>
      <c r="AW32" s="184"/>
      <c r="AX32" s="180"/>
      <c r="AY32" s="180"/>
      <c r="AZ32" s="180"/>
      <c r="BA32" s="180"/>
      <c r="BB32" s="180"/>
      <c r="BC32" s="180"/>
      <c r="BD32" s="183"/>
      <c r="BE32" s="184"/>
      <c r="BF32" s="180"/>
      <c r="BG32" s="180"/>
      <c r="BH32" s="180"/>
      <c r="BI32" s="180"/>
      <c r="BJ32" s="180"/>
      <c r="BK32" s="180"/>
      <c r="BL32" s="183"/>
      <c r="BM32" s="179"/>
    </row>
    <row r="33" spans="1:65" ht="13" customHeight="1" x14ac:dyDescent="0.15">
      <c r="G33" s="194"/>
      <c r="M33" s="164">
        <v>0.61458333333333337</v>
      </c>
      <c r="N33" s="173"/>
      <c r="O33" s="173"/>
      <c r="P33" s="173"/>
      <c r="Q33" s="173"/>
      <c r="R33" s="173"/>
      <c r="S33" s="173"/>
      <c r="T33" s="753"/>
      <c r="U33" s="174"/>
      <c r="V33" s="173"/>
      <c r="W33" s="173"/>
      <c r="X33" s="173"/>
      <c r="Y33" s="186"/>
      <c r="Z33" s="457"/>
      <c r="AA33" s="260"/>
      <c r="AB33" s="187"/>
      <c r="AC33" s="186"/>
      <c r="AD33" s="186"/>
      <c r="AE33" s="186"/>
      <c r="AF33" s="186"/>
      <c r="AG33" s="186"/>
      <c r="AH33" s="186"/>
      <c r="AI33" s="260"/>
      <c r="AJ33" s="187"/>
      <c r="AK33" s="186"/>
      <c r="AL33" s="186"/>
      <c r="AM33" s="186"/>
      <c r="AN33" s="186"/>
      <c r="AO33" s="260"/>
      <c r="AP33" s="187"/>
      <c r="AQ33" s="186"/>
      <c r="AR33" s="186"/>
      <c r="AS33" s="186"/>
      <c r="AT33" s="186"/>
      <c r="AU33" s="186"/>
      <c r="AV33" s="260"/>
      <c r="AW33" s="184"/>
      <c r="AX33" s="180"/>
      <c r="AY33" s="180"/>
      <c r="AZ33" s="180"/>
      <c r="BA33" s="180"/>
      <c r="BB33" s="180"/>
      <c r="BC33" s="180"/>
      <c r="BD33" s="183"/>
      <c r="BE33" s="184"/>
      <c r="BF33" s="180"/>
      <c r="BG33" s="180"/>
      <c r="BH33" s="180"/>
      <c r="BI33" s="180"/>
      <c r="BJ33" s="180"/>
      <c r="BK33" s="180"/>
      <c r="BL33" s="183"/>
      <c r="BM33" s="179"/>
    </row>
    <row r="34" spans="1:65" ht="13" customHeight="1" x14ac:dyDescent="0.15">
      <c r="G34" s="194"/>
      <c r="M34" s="164">
        <v>0.625</v>
      </c>
      <c r="N34" s="173"/>
      <c r="O34" s="173"/>
      <c r="P34" s="173"/>
      <c r="Q34" s="173"/>
      <c r="R34" s="173"/>
      <c r="S34" s="173"/>
      <c r="T34" s="232"/>
      <c r="U34" s="174"/>
      <c r="V34" s="173"/>
      <c r="W34" s="173"/>
      <c r="X34" s="173"/>
      <c r="Y34" s="186"/>
      <c r="Z34" s="457"/>
      <c r="AA34" s="215"/>
      <c r="AB34" s="187"/>
      <c r="AC34" s="186"/>
      <c r="AD34" s="186"/>
      <c r="AE34" s="186"/>
      <c r="AF34" s="186"/>
      <c r="AG34" s="186"/>
      <c r="AH34" s="186"/>
      <c r="AI34" s="215"/>
      <c r="AJ34" s="187"/>
      <c r="AK34" s="186"/>
      <c r="AL34" s="186"/>
      <c r="AM34" s="186"/>
      <c r="AN34" s="186"/>
      <c r="AO34" s="215"/>
      <c r="AP34" s="187"/>
      <c r="AQ34" s="186"/>
      <c r="AR34" s="186"/>
      <c r="AS34" s="186"/>
      <c r="AT34" s="186"/>
      <c r="AU34" s="186"/>
      <c r="AV34" s="215"/>
      <c r="AW34" s="184"/>
      <c r="AX34" s="180"/>
      <c r="AY34" s="180"/>
      <c r="AZ34" s="180"/>
      <c r="BA34" s="180"/>
      <c r="BB34" s="180"/>
      <c r="BC34" s="180"/>
      <c r="BD34" s="183"/>
      <c r="BE34" s="184"/>
      <c r="BF34" s="180"/>
      <c r="BG34" s="180"/>
      <c r="BH34" s="180"/>
      <c r="BI34" s="180"/>
      <c r="BJ34" s="180"/>
      <c r="BK34" s="180"/>
      <c r="BL34" s="183"/>
      <c r="BM34" s="179"/>
    </row>
    <row r="35" spans="1:65" ht="13" customHeight="1" x14ac:dyDescent="0.15">
      <c r="M35" s="164">
        <v>0.63541666666666663</v>
      </c>
      <c r="N35" s="173"/>
      <c r="O35" s="173"/>
      <c r="P35" s="173"/>
      <c r="Q35" s="173"/>
      <c r="R35" s="173"/>
      <c r="S35" s="173"/>
      <c r="T35" s="232"/>
      <c r="U35" s="174"/>
      <c r="V35" s="173"/>
      <c r="W35" s="173"/>
      <c r="X35" s="173"/>
      <c r="Y35" s="186"/>
      <c r="Z35" s="457"/>
      <c r="AA35" s="215"/>
      <c r="AB35" s="187"/>
      <c r="AC35" s="186"/>
      <c r="AD35" s="186"/>
      <c r="AE35" s="186"/>
      <c r="AF35" s="186"/>
      <c r="AG35" s="186"/>
      <c r="AH35" s="186"/>
      <c r="AI35" s="215"/>
      <c r="AJ35" s="187"/>
      <c r="AK35" s="186"/>
      <c r="AL35" s="186"/>
      <c r="AM35" s="186"/>
      <c r="AN35" s="186"/>
      <c r="AO35" s="215"/>
      <c r="AP35" s="187"/>
      <c r="AQ35" s="186"/>
      <c r="AR35" s="186"/>
      <c r="AS35" s="186"/>
      <c r="AT35" s="186"/>
      <c r="AU35" s="186"/>
      <c r="AV35" s="215"/>
      <c r="AW35" s="184"/>
      <c r="AX35" s="180"/>
      <c r="AY35" s="180"/>
      <c r="AZ35" s="180"/>
      <c r="BA35" s="180"/>
      <c r="BB35" s="180"/>
      <c r="BC35" s="180"/>
      <c r="BD35" s="183"/>
      <c r="BE35" s="184"/>
      <c r="BF35" s="180"/>
      <c r="BG35" s="180"/>
      <c r="BH35" s="180"/>
      <c r="BI35" s="180"/>
      <c r="BJ35" s="180"/>
      <c r="BK35" s="180"/>
      <c r="BL35" s="183"/>
      <c r="BM35" s="179"/>
    </row>
    <row r="36" spans="1:65" ht="13" customHeight="1" x14ac:dyDescent="0.15">
      <c r="M36" s="164">
        <v>0.64583333333333337</v>
      </c>
      <c r="N36" s="173"/>
      <c r="O36" s="173"/>
      <c r="P36" s="173"/>
      <c r="Q36" s="173"/>
      <c r="R36" s="173"/>
      <c r="S36" s="173"/>
      <c r="T36" s="753"/>
      <c r="U36" s="174"/>
      <c r="V36" s="173"/>
      <c r="W36" s="173"/>
      <c r="X36" s="173"/>
      <c r="Y36" s="186"/>
      <c r="Z36" s="457"/>
      <c r="AA36" s="260"/>
      <c r="AB36" s="187"/>
      <c r="AC36" s="186"/>
      <c r="AD36" s="186"/>
      <c r="AE36" s="186"/>
      <c r="AF36" s="186"/>
      <c r="AG36" s="186"/>
      <c r="AH36" s="186"/>
      <c r="AI36" s="260"/>
      <c r="AJ36" s="187"/>
      <c r="AK36" s="186"/>
      <c r="AL36" s="186"/>
      <c r="AM36" s="186"/>
      <c r="AN36" s="186"/>
      <c r="AO36" s="260"/>
      <c r="AP36" s="187"/>
      <c r="AQ36" s="186"/>
      <c r="AR36" s="186"/>
      <c r="AS36" s="186"/>
      <c r="AT36" s="186"/>
      <c r="AU36" s="186"/>
      <c r="AV36" s="260"/>
      <c r="AW36" s="184"/>
      <c r="AX36" s="180"/>
      <c r="AY36" s="180"/>
      <c r="AZ36" s="180"/>
      <c r="BA36" s="180"/>
      <c r="BB36" s="180"/>
      <c r="BC36" s="180"/>
      <c r="BD36" s="183"/>
      <c r="BE36" s="184"/>
      <c r="BF36" s="180"/>
      <c r="BG36" s="180"/>
      <c r="BH36" s="180"/>
      <c r="BI36" s="180"/>
      <c r="BJ36" s="180"/>
      <c r="BK36" s="180"/>
      <c r="BL36" s="183"/>
      <c r="BM36" s="179"/>
    </row>
    <row r="37" spans="1:65" ht="13" customHeight="1" x14ac:dyDescent="0.2">
      <c r="A37" s="194"/>
      <c r="B37" s="194"/>
      <c r="C37" s="195"/>
      <c r="D37" s="194"/>
      <c r="E37" s="194"/>
      <c r="F37" s="194"/>
      <c r="G37" s="194"/>
      <c r="H37" s="194"/>
      <c r="I37" s="194"/>
      <c r="J37" s="194"/>
      <c r="K37" s="194"/>
      <c r="M37" s="164">
        <v>0.65625</v>
      </c>
      <c r="N37" s="173"/>
      <c r="O37" s="173"/>
      <c r="P37" s="173"/>
      <c r="Q37" s="173"/>
      <c r="R37" s="173"/>
      <c r="S37" s="173"/>
      <c r="T37" s="753"/>
      <c r="U37" s="174"/>
      <c r="V37" s="173"/>
      <c r="W37" s="173"/>
      <c r="X37" s="173"/>
      <c r="Y37" s="186"/>
      <c r="Z37" s="457"/>
      <c r="AA37" s="260"/>
      <c r="AB37" s="187"/>
      <c r="AC37" s="186"/>
      <c r="AD37" s="186"/>
      <c r="AE37" s="186"/>
      <c r="AF37" s="186"/>
      <c r="AG37" s="186"/>
      <c r="AH37" s="186"/>
      <c r="AI37" s="260"/>
      <c r="AJ37" s="187"/>
      <c r="AK37" s="186"/>
      <c r="AL37" s="186"/>
      <c r="AM37" s="186"/>
      <c r="AN37" s="186"/>
      <c r="AO37" s="260"/>
      <c r="AP37" s="187"/>
      <c r="AQ37" s="186"/>
      <c r="AR37" s="186"/>
      <c r="AS37" s="186"/>
      <c r="AT37" s="186"/>
      <c r="AU37" s="186"/>
      <c r="AV37" s="260"/>
      <c r="AW37" s="184"/>
      <c r="AX37" s="180"/>
      <c r="AY37" s="180"/>
      <c r="AZ37" s="180"/>
      <c r="BA37" s="180"/>
      <c r="BB37" s="180"/>
      <c r="BC37" s="180"/>
      <c r="BD37" s="183"/>
      <c r="BE37" s="184"/>
      <c r="BF37" s="180"/>
      <c r="BG37" s="180"/>
      <c r="BH37" s="180"/>
      <c r="BI37" s="180"/>
      <c r="BJ37" s="180"/>
      <c r="BK37" s="180"/>
      <c r="BL37" s="183"/>
      <c r="BM37" s="179"/>
    </row>
    <row r="38" spans="1:65" ht="13" customHeight="1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M38" s="164">
        <v>0.66666666666666663</v>
      </c>
      <c r="N38" s="173"/>
      <c r="O38" s="173"/>
      <c r="P38" s="173"/>
      <c r="Q38" s="173"/>
      <c r="R38" s="173"/>
      <c r="S38" s="173"/>
      <c r="T38" s="753"/>
      <c r="U38" s="174"/>
      <c r="V38" s="173"/>
      <c r="W38" s="173"/>
      <c r="X38" s="173"/>
      <c r="Y38" s="186"/>
      <c r="Z38" s="457"/>
      <c r="AA38" s="260"/>
      <c r="AB38" s="187"/>
      <c r="AC38" s="186"/>
      <c r="AD38" s="186"/>
      <c r="AE38" s="186"/>
      <c r="AF38" s="186"/>
      <c r="AG38" s="186"/>
      <c r="AH38" s="186"/>
      <c r="AI38" s="260"/>
      <c r="AJ38" s="187"/>
      <c r="AK38" s="186"/>
      <c r="AL38" s="186"/>
      <c r="AM38" s="186"/>
      <c r="AN38" s="186"/>
      <c r="AO38" s="260"/>
      <c r="AP38" s="187"/>
      <c r="AQ38" s="186"/>
      <c r="AR38" s="186"/>
      <c r="AS38" s="186"/>
      <c r="AT38" s="186"/>
      <c r="AU38" s="186"/>
      <c r="AV38" s="260"/>
      <c r="AW38" s="184"/>
      <c r="AX38" s="180"/>
      <c r="AY38" s="180"/>
      <c r="AZ38" s="180"/>
      <c r="BA38" s="180"/>
      <c r="BB38" s="180"/>
      <c r="BC38" s="180"/>
      <c r="BD38" s="183"/>
      <c r="BE38" s="184"/>
      <c r="BF38" s="180"/>
      <c r="BG38" s="180"/>
      <c r="BH38" s="180"/>
      <c r="BI38" s="180"/>
      <c r="BJ38" s="180"/>
      <c r="BK38" s="180"/>
      <c r="BL38" s="183"/>
      <c r="BM38" s="179"/>
    </row>
    <row r="39" spans="1:65" ht="13" customHeight="1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M39" s="164">
        <v>0.67708333333333337</v>
      </c>
      <c r="N39" s="173"/>
      <c r="O39" s="173"/>
      <c r="P39" s="173"/>
      <c r="Q39" s="173"/>
      <c r="R39" s="173"/>
      <c r="S39" s="173"/>
      <c r="T39" s="753"/>
      <c r="U39" s="174"/>
      <c r="V39" s="173"/>
      <c r="W39" s="173"/>
      <c r="X39" s="173"/>
      <c r="Y39" s="186"/>
      <c r="Z39" s="457"/>
      <c r="AA39" s="260"/>
      <c r="AB39" s="187"/>
      <c r="AC39" s="186"/>
      <c r="AD39" s="186"/>
      <c r="AE39" s="186"/>
      <c r="AF39" s="186"/>
      <c r="AG39" s="186"/>
      <c r="AH39" s="186"/>
      <c r="AI39" s="260"/>
      <c r="AJ39" s="187"/>
      <c r="AK39" s="186"/>
      <c r="AL39" s="186"/>
      <c r="AM39" s="186"/>
      <c r="AN39" s="186"/>
      <c r="AO39" s="260"/>
      <c r="AP39" s="187"/>
      <c r="AQ39" s="186"/>
      <c r="AR39" s="186"/>
      <c r="AS39" s="186"/>
      <c r="AT39" s="186"/>
      <c r="AU39" s="186"/>
      <c r="AV39" s="260"/>
      <c r="AW39" s="184"/>
      <c r="AX39" s="180"/>
      <c r="AY39" s="180"/>
      <c r="AZ39" s="180"/>
      <c r="BA39" s="180"/>
      <c r="BB39" s="180"/>
      <c r="BC39" s="180"/>
      <c r="BD39" s="183"/>
      <c r="BE39" s="184"/>
      <c r="BF39" s="180"/>
      <c r="BG39" s="180"/>
      <c r="BH39" s="180"/>
      <c r="BI39" s="180"/>
      <c r="BJ39" s="180"/>
      <c r="BK39" s="180"/>
      <c r="BL39" s="183"/>
      <c r="BM39" s="179"/>
    </row>
    <row r="40" spans="1:65" ht="13" customHeight="1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M40" s="164">
        <v>0.6875</v>
      </c>
      <c r="N40" s="173"/>
      <c r="O40" s="173"/>
      <c r="P40" s="173"/>
      <c r="Q40" s="173"/>
      <c r="R40" s="173"/>
      <c r="S40" s="173"/>
      <c r="T40" s="753"/>
      <c r="U40" s="174"/>
      <c r="V40" s="173"/>
      <c r="W40" s="173"/>
      <c r="X40" s="173"/>
      <c r="Y40" s="186"/>
      <c r="Z40" s="457"/>
      <c r="AA40" s="260"/>
      <c r="AB40" s="187"/>
      <c r="AC40" s="186"/>
      <c r="AD40" s="186"/>
      <c r="AE40" s="186"/>
      <c r="AF40" s="186"/>
      <c r="AG40" s="186"/>
      <c r="AH40" s="186"/>
      <c r="AI40" s="260"/>
      <c r="AJ40" s="187"/>
      <c r="AK40" s="186"/>
      <c r="AL40" s="186"/>
      <c r="AM40" s="186"/>
      <c r="AN40" s="186"/>
      <c r="AO40" s="260"/>
      <c r="AP40" s="187"/>
      <c r="AQ40" s="186"/>
      <c r="AR40" s="186"/>
      <c r="AS40" s="186"/>
      <c r="AT40" s="186"/>
      <c r="AU40" s="186"/>
      <c r="AV40" s="260"/>
      <c r="AW40" s="184"/>
      <c r="AX40" s="180"/>
      <c r="AY40" s="180"/>
      <c r="AZ40" s="180"/>
      <c r="BA40" s="180"/>
      <c r="BB40" s="180"/>
      <c r="BC40" s="180"/>
      <c r="BD40" s="183"/>
      <c r="BE40" s="184"/>
      <c r="BF40" s="180"/>
      <c r="BG40" s="180"/>
      <c r="BH40" s="180"/>
      <c r="BI40" s="180"/>
      <c r="BJ40" s="180"/>
      <c r="BK40" s="180"/>
      <c r="BL40" s="183"/>
      <c r="BM40" s="179"/>
    </row>
    <row r="41" spans="1:65" ht="13" customHeight="1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M41" s="163">
        <v>0.69791666666666663</v>
      </c>
      <c r="N41" s="173"/>
      <c r="O41" s="173"/>
      <c r="P41" s="173"/>
      <c r="Q41" s="173"/>
      <c r="R41" s="173"/>
      <c r="S41" s="173"/>
      <c r="T41" s="753"/>
      <c r="U41" s="174"/>
      <c r="V41" s="173"/>
      <c r="W41" s="173"/>
      <c r="X41" s="173"/>
      <c r="Y41" s="186"/>
      <c r="Z41" s="457"/>
      <c r="AA41" s="260"/>
      <c r="AB41" s="187"/>
      <c r="AC41" s="186"/>
      <c r="AD41" s="186"/>
      <c r="AE41" s="186"/>
      <c r="AF41" s="186"/>
      <c r="AG41" s="186"/>
      <c r="AH41" s="186"/>
      <c r="AI41" s="260"/>
      <c r="AJ41" s="187"/>
      <c r="AK41" s="186"/>
      <c r="AL41" s="186"/>
      <c r="AM41" s="186"/>
      <c r="AN41" s="186"/>
      <c r="AO41" s="260"/>
      <c r="AP41" s="187"/>
      <c r="AQ41" s="186"/>
      <c r="AR41" s="186"/>
      <c r="AS41" s="186"/>
      <c r="AT41" s="186"/>
      <c r="AU41" s="186"/>
      <c r="AV41" s="260"/>
      <c r="AW41" s="184"/>
      <c r="AX41" s="180"/>
      <c r="AY41" s="180"/>
      <c r="AZ41" s="180"/>
      <c r="BA41" s="180"/>
      <c r="BB41" s="180"/>
      <c r="BC41" s="180"/>
      <c r="BD41" s="183"/>
      <c r="BE41" s="184"/>
      <c r="BF41" s="180"/>
      <c r="BG41" s="180"/>
      <c r="BH41" s="180"/>
      <c r="BI41" s="180"/>
      <c r="BJ41" s="180"/>
      <c r="BK41" s="180"/>
      <c r="BL41" s="183"/>
      <c r="BM41" s="179"/>
    </row>
    <row r="42" spans="1:65" ht="13" customHeight="1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M42" s="164">
        <v>0.70833333333333337</v>
      </c>
      <c r="N42" s="173"/>
      <c r="O42" s="173"/>
      <c r="P42" s="173"/>
      <c r="Q42" s="173"/>
      <c r="R42" s="173"/>
      <c r="S42" s="173"/>
      <c r="T42" s="223"/>
      <c r="U42" s="174"/>
      <c r="V42" s="173"/>
      <c r="W42" s="173"/>
      <c r="X42" s="173"/>
      <c r="Y42" s="188"/>
      <c r="Z42" s="221"/>
      <c r="AA42" s="214"/>
      <c r="AB42" s="187"/>
      <c r="AC42" s="186"/>
      <c r="AD42" s="186"/>
      <c r="AE42" s="186"/>
      <c r="AF42" s="186"/>
      <c r="AG42" s="188"/>
      <c r="AH42" s="188"/>
      <c r="AI42" s="214"/>
      <c r="AJ42" s="181"/>
      <c r="AK42" s="182"/>
      <c r="AL42" s="182"/>
      <c r="AM42" s="182"/>
      <c r="AN42" s="182"/>
      <c r="AO42" s="214"/>
      <c r="AP42" s="184"/>
      <c r="AQ42" s="180"/>
      <c r="AR42" s="180"/>
      <c r="AS42" s="180"/>
      <c r="AT42" s="180"/>
      <c r="AU42" s="180"/>
      <c r="AV42" s="214"/>
      <c r="AW42" s="184"/>
      <c r="AX42" s="180"/>
      <c r="AY42" s="180"/>
      <c r="AZ42" s="180"/>
      <c r="BA42" s="180"/>
      <c r="BB42" s="180"/>
      <c r="BC42" s="180"/>
      <c r="BD42" s="183"/>
      <c r="BE42" s="184"/>
      <c r="BF42" s="180"/>
      <c r="BG42" s="180"/>
      <c r="BH42" s="180"/>
      <c r="BI42" s="180"/>
      <c r="BJ42" s="180"/>
      <c r="BK42" s="180"/>
      <c r="BL42" s="183"/>
      <c r="BM42" s="179"/>
    </row>
    <row r="43" spans="1:65" ht="13" customHeight="1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M43" s="164">
        <v>0.71875</v>
      </c>
      <c r="N43" s="173"/>
      <c r="O43" s="173"/>
      <c r="P43" s="173"/>
      <c r="Q43" s="173"/>
      <c r="R43" s="173"/>
      <c r="S43" s="173"/>
      <c r="T43" s="232"/>
      <c r="U43" s="174"/>
      <c r="V43" s="173"/>
      <c r="W43" s="173"/>
      <c r="X43" s="173"/>
      <c r="Y43" s="182"/>
      <c r="Z43" s="185"/>
      <c r="AA43" s="215"/>
      <c r="AB43" s="187"/>
      <c r="AC43" s="186"/>
      <c r="AD43" s="186"/>
      <c r="AE43" s="186"/>
      <c r="AF43" s="186"/>
      <c r="AG43" s="182"/>
      <c r="AH43" s="182"/>
      <c r="AI43" s="215"/>
      <c r="AJ43" s="181"/>
      <c r="AK43" s="182"/>
      <c r="AL43" s="182"/>
      <c r="AM43" s="182"/>
      <c r="AN43" s="182"/>
      <c r="AO43" s="215"/>
      <c r="AP43" s="184"/>
      <c r="AQ43" s="180"/>
      <c r="AR43" s="180"/>
      <c r="AS43" s="180"/>
      <c r="AT43" s="180"/>
      <c r="AU43" s="180"/>
      <c r="AV43" s="215"/>
      <c r="AW43" s="184"/>
      <c r="AX43" s="180"/>
      <c r="AY43" s="180"/>
      <c r="AZ43" s="180"/>
      <c r="BA43" s="180"/>
      <c r="BB43" s="180"/>
      <c r="BC43" s="180"/>
      <c r="BD43" s="183"/>
      <c r="BE43" s="184"/>
      <c r="BF43" s="180"/>
      <c r="BG43" s="180"/>
      <c r="BH43" s="180"/>
      <c r="BI43" s="180"/>
      <c r="BJ43" s="180"/>
      <c r="BK43" s="180"/>
      <c r="BL43" s="183"/>
      <c r="BM43" s="179"/>
    </row>
    <row r="44" spans="1:65" ht="13" customHeight="1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M44" s="164">
        <v>0.72916666666666663</v>
      </c>
      <c r="N44" s="173"/>
      <c r="O44" s="173"/>
      <c r="P44" s="173"/>
      <c r="Q44" s="173"/>
      <c r="R44" s="173"/>
      <c r="S44" s="173"/>
      <c r="T44" s="223"/>
      <c r="U44" s="174"/>
      <c r="V44" s="173"/>
      <c r="W44" s="173"/>
      <c r="X44" s="173"/>
      <c r="Y44" s="180"/>
      <c r="Z44" s="183"/>
      <c r="AA44" s="214"/>
      <c r="AB44" s="187"/>
      <c r="AC44" s="186"/>
      <c r="AD44" s="186"/>
      <c r="AE44" s="186"/>
      <c r="AF44" s="186"/>
      <c r="AG44" s="179"/>
      <c r="AH44" s="179"/>
      <c r="AI44" s="214"/>
      <c r="AJ44" s="181"/>
      <c r="AK44" s="182"/>
      <c r="AL44" s="182"/>
      <c r="AM44" s="182"/>
      <c r="AN44" s="182"/>
      <c r="AO44" s="214"/>
      <c r="AP44" s="184"/>
      <c r="AQ44" s="180"/>
      <c r="AR44" s="180"/>
      <c r="AS44" s="180"/>
      <c r="AT44" s="180"/>
      <c r="AU44" s="180"/>
      <c r="AV44" s="214"/>
      <c r="AW44" s="184"/>
      <c r="AX44" s="180"/>
      <c r="AY44" s="180"/>
      <c r="AZ44" s="180"/>
      <c r="BA44" s="180"/>
      <c r="BB44" s="180"/>
      <c r="BC44" s="180"/>
      <c r="BD44" s="183"/>
      <c r="BE44" s="184"/>
      <c r="BF44" s="180"/>
      <c r="BG44" s="180"/>
      <c r="BH44" s="180"/>
      <c r="BI44" s="180"/>
      <c r="BJ44" s="180"/>
      <c r="BK44" s="180"/>
      <c r="BL44" s="183"/>
      <c r="BM44" s="179"/>
    </row>
    <row r="45" spans="1:65" ht="13" customHeight="1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M45" s="164">
        <v>0.73958333333333337</v>
      </c>
      <c r="N45" s="173"/>
      <c r="O45" s="173"/>
      <c r="P45" s="173"/>
      <c r="Q45" s="173"/>
      <c r="R45" s="173"/>
      <c r="S45" s="173"/>
      <c r="T45" s="223"/>
      <c r="U45" s="174"/>
      <c r="V45" s="173"/>
      <c r="W45" s="173"/>
      <c r="X45" s="173"/>
      <c r="Y45" s="167"/>
      <c r="Z45" s="168"/>
      <c r="AA45" s="214"/>
      <c r="AB45" s="174"/>
      <c r="AC45" s="173"/>
      <c r="AD45" s="173"/>
      <c r="AE45" s="173"/>
      <c r="AF45" s="173"/>
      <c r="AG45" s="167"/>
      <c r="AH45" s="167"/>
      <c r="AI45" s="214"/>
      <c r="AJ45" s="165"/>
      <c r="AK45" s="166"/>
      <c r="AL45" s="166"/>
      <c r="AM45" s="166"/>
      <c r="AN45" s="166"/>
      <c r="AO45" s="214"/>
      <c r="AP45" s="169"/>
      <c r="AQ45" s="167"/>
      <c r="AR45" s="167"/>
      <c r="AS45" s="167"/>
      <c r="AT45" s="167"/>
      <c r="AU45" s="167"/>
      <c r="AV45" s="214"/>
      <c r="AW45" s="169"/>
      <c r="AX45" s="167"/>
      <c r="AY45" s="167"/>
      <c r="AZ45" s="167"/>
      <c r="BA45" s="167"/>
      <c r="BB45" s="167"/>
      <c r="BC45" s="167"/>
      <c r="BD45" s="168"/>
      <c r="BE45" s="169"/>
      <c r="BF45" s="167"/>
      <c r="BG45" s="167"/>
      <c r="BH45" s="167"/>
      <c r="BI45" s="167"/>
      <c r="BJ45" s="167"/>
      <c r="BK45" s="167"/>
      <c r="BL45" s="168"/>
    </row>
    <row r="46" spans="1:65" ht="13" customHeight="1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M46" s="164">
        <v>0.75</v>
      </c>
      <c r="N46" s="173"/>
      <c r="O46" s="173"/>
      <c r="P46" s="173"/>
      <c r="Q46" s="173"/>
      <c r="R46" s="173"/>
      <c r="S46" s="173"/>
      <c r="T46" s="223"/>
      <c r="U46" s="169"/>
      <c r="V46" s="167"/>
      <c r="W46" s="167"/>
      <c r="X46" s="167"/>
      <c r="Y46" s="167"/>
      <c r="Z46" s="168"/>
      <c r="AA46" s="214"/>
      <c r="AB46" s="169"/>
      <c r="AC46" s="167"/>
      <c r="AD46" s="167"/>
      <c r="AE46" s="167"/>
      <c r="AF46" s="167"/>
      <c r="AG46" s="167"/>
      <c r="AH46" s="167"/>
      <c r="AI46" s="214"/>
      <c r="AJ46" s="169"/>
      <c r="AK46" s="167"/>
      <c r="AL46" s="167"/>
      <c r="AM46" s="167"/>
      <c r="AN46" s="167"/>
      <c r="AO46" s="214"/>
      <c r="AP46" s="169"/>
      <c r="AQ46" s="167"/>
      <c r="AR46" s="167"/>
      <c r="AS46" s="167"/>
      <c r="AT46" s="167"/>
      <c r="AU46" s="167"/>
      <c r="AV46" s="214"/>
      <c r="AW46" s="169"/>
      <c r="AX46" s="167"/>
      <c r="AY46" s="167"/>
      <c r="AZ46" s="167"/>
      <c r="BA46" s="167"/>
      <c r="BB46" s="167"/>
      <c r="BC46" s="167"/>
      <c r="BD46" s="168"/>
      <c r="BE46" s="169"/>
      <c r="BF46" s="167"/>
      <c r="BG46" s="167"/>
      <c r="BH46" s="167"/>
      <c r="BI46" s="167"/>
      <c r="BJ46" s="167"/>
      <c r="BK46" s="167"/>
      <c r="BL46" s="168"/>
    </row>
    <row r="47" spans="1:65" ht="13" customHeight="1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M47" s="164">
        <v>0.76041666666666663</v>
      </c>
      <c r="N47" s="173"/>
      <c r="O47" s="173"/>
      <c r="P47" s="173"/>
      <c r="Q47" s="173"/>
      <c r="R47" s="173"/>
      <c r="S47" s="173"/>
      <c r="T47" s="223"/>
      <c r="U47" s="169"/>
      <c r="V47" s="167"/>
      <c r="W47" s="167"/>
      <c r="X47" s="167"/>
      <c r="Y47" s="167"/>
      <c r="Z47" s="168"/>
      <c r="AA47" s="214"/>
      <c r="AB47" s="169"/>
      <c r="AC47" s="167"/>
      <c r="AD47" s="167"/>
      <c r="AE47" s="167"/>
      <c r="AF47" s="167"/>
      <c r="AG47" s="167"/>
      <c r="AH47" s="167"/>
      <c r="AI47" s="214"/>
      <c r="AJ47" s="169"/>
      <c r="AK47" s="167"/>
      <c r="AL47" s="167"/>
      <c r="AM47" s="167"/>
      <c r="AN47" s="167"/>
      <c r="AO47" s="214"/>
      <c r="AP47" s="169"/>
      <c r="AQ47" s="167"/>
      <c r="AR47" s="167"/>
      <c r="AS47" s="167"/>
      <c r="AT47" s="167"/>
      <c r="AU47" s="167"/>
      <c r="AV47" s="214"/>
      <c r="AW47" s="169"/>
      <c r="AX47" s="167"/>
      <c r="AY47" s="167"/>
      <c r="AZ47" s="167"/>
      <c r="BA47" s="167"/>
      <c r="BB47" s="167"/>
      <c r="BC47" s="167"/>
      <c r="BD47" s="168"/>
      <c r="BE47" s="169"/>
      <c r="BF47" s="167"/>
      <c r="BG47" s="167"/>
      <c r="BH47" s="167"/>
      <c r="BI47" s="167"/>
      <c r="BJ47" s="167"/>
      <c r="BK47" s="167"/>
      <c r="BL47" s="168"/>
    </row>
    <row r="48" spans="1:65" ht="13" customHeight="1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M48" s="164">
        <v>0.77083333333333337</v>
      </c>
      <c r="N48" s="173"/>
      <c r="O48" s="173"/>
      <c r="P48" s="173"/>
      <c r="Q48" s="173"/>
      <c r="R48" s="173"/>
      <c r="S48" s="173"/>
      <c r="T48" s="223"/>
      <c r="U48" s="169"/>
      <c r="V48" s="167"/>
      <c r="W48" s="167"/>
      <c r="X48" s="167"/>
      <c r="Y48" s="167"/>
      <c r="Z48" s="168"/>
      <c r="AA48" s="214"/>
      <c r="AB48" s="169"/>
      <c r="AC48" s="167"/>
      <c r="AD48" s="167"/>
      <c r="AE48" s="167"/>
      <c r="AF48" s="167"/>
      <c r="AG48" s="167"/>
      <c r="AH48" s="167"/>
      <c r="AI48" s="214"/>
      <c r="AJ48" s="169"/>
      <c r="AK48" s="167"/>
      <c r="AL48" s="167"/>
      <c r="AM48" s="167"/>
      <c r="AN48" s="167"/>
      <c r="AO48" s="214"/>
      <c r="AP48" s="169"/>
      <c r="AQ48" s="167"/>
      <c r="AR48" s="167"/>
      <c r="AS48" s="167"/>
      <c r="AT48" s="167"/>
      <c r="AU48" s="167"/>
      <c r="AV48" s="214"/>
      <c r="AW48" s="169"/>
      <c r="AX48" s="167"/>
      <c r="AY48" s="167"/>
      <c r="AZ48" s="167"/>
      <c r="BA48" s="167"/>
      <c r="BB48" s="167"/>
      <c r="BC48" s="167"/>
      <c r="BD48" s="168"/>
      <c r="BE48" s="169"/>
      <c r="BF48" s="167"/>
      <c r="BG48" s="167"/>
      <c r="BH48" s="167"/>
      <c r="BI48" s="167"/>
      <c r="BJ48" s="167"/>
      <c r="BK48" s="167"/>
      <c r="BL48" s="168"/>
    </row>
    <row r="49" spans="1:64" ht="13" customHeight="1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M49" s="164">
        <v>0.78125</v>
      </c>
      <c r="N49" s="173"/>
      <c r="O49" s="173"/>
      <c r="P49" s="173"/>
      <c r="Q49" s="173"/>
      <c r="R49" s="173"/>
      <c r="S49" s="173"/>
      <c r="T49" s="223"/>
      <c r="U49" s="169"/>
      <c r="V49" s="167"/>
      <c r="W49" s="167"/>
      <c r="X49" s="167"/>
      <c r="Y49" s="167"/>
      <c r="Z49" s="168"/>
      <c r="AA49" s="214"/>
      <c r="AB49" s="169"/>
      <c r="AC49" s="167"/>
      <c r="AD49" s="167"/>
      <c r="AE49" s="167"/>
      <c r="AF49" s="167"/>
      <c r="AG49" s="167"/>
      <c r="AH49" s="167"/>
      <c r="AI49" s="214"/>
      <c r="AJ49" s="169"/>
      <c r="AK49" s="167"/>
      <c r="AL49" s="167"/>
      <c r="AM49" s="167"/>
      <c r="AN49" s="167"/>
      <c r="AO49" s="214"/>
      <c r="AP49" s="169"/>
      <c r="AQ49" s="167"/>
      <c r="AR49" s="167"/>
      <c r="AS49" s="167"/>
      <c r="AT49" s="167"/>
      <c r="AU49" s="167"/>
      <c r="AV49" s="214"/>
      <c r="AW49" s="169"/>
      <c r="AX49" s="167"/>
      <c r="AY49" s="167"/>
      <c r="AZ49" s="167"/>
      <c r="BA49" s="167"/>
      <c r="BB49" s="167"/>
      <c r="BC49" s="167"/>
      <c r="BD49" s="168"/>
      <c r="BE49" s="169"/>
      <c r="BF49" s="167"/>
      <c r="BG49" s="167"/>
      <c r="BH49" s="167"/>
      <c r="BI49" s="167"/>
      <c r="BJ49" s="167"/>
      <c r="BK49" s="167"/>
      <c r="BL49" s="168"/>
    </row>
    <row r="50" spans="1:64" ht="13" customHeight="1" x14ac:dyDescent="0.15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M50" s="164">
        <v>0.79166666666666663</v>
      </c>
      <c r="N50" s="173"/>
      <c r="O50" s="173"/>
      <c r="P50" s="173"/>
      <c r="Q50" s="173"/>
      <c r="R50" s="173"/>
      <c r="S50" s="173"/>
      <c r="T50" s="224"/>
      <c r="U50" s="170"/>
      <c r="V50" s="171"/>
      <c r="W50" s="171"/>
      <c r="X50" s="171"/>
      <c r="Y50" s="171"/>
      <c r="Z50" s="172"/>
      <c r="AA50" s="218"/>
      <c r="AB50" s="170"/>
      <c r="AC50" s="171"/>
      <c r="AD50" s="171"/>
      <c r="AE50" s="171"/>
      <c r="AF50" s="171"/>
      <c r="AG50" s="171"/>
      <c r="AH50" s="171"/>
      <c r="AI50" s="218"/>
      <c r="AJ50" s="170"/>
      <c r="AK50" s="171"/>
      <c r="AL50" s="171"/>
      <c r="AM50" s="171"/>
      <c r="AN50" s="171"/>
      <c r="AO50" s="218"/>
      <c r="AP50" s="170"/>
      <c r="AQ50" s="171"/>
      <c r="AR50" s="171"/>
      <c r="AS50" s="171"/>
      <c r="AT50" s="171"/>
      <c r="AU50" s="171"/>
      <c r="AV50" s="218"/>
      <c r="AW50" s="170"/>
      <c r="AX50" s="171"/>
      <c r="AY50" s="171"/>
      <c r="AZ50" s="171"/>
      <c r="BA50" s="171"/>
      <c r="BB50" s="171"/>
      <c r="BC50" s="171"/>
      <c r="BD50" s="172"/>
      <c r="BE50" s="170"/>
      <c r="BF50" s="171"/>
      <c r="BG50" s="171"/>
      <c r="BH50" s="171"/>
      <c r="BI50" s="171"/>
      <c r="BJ50" s="171"/>
      <c r="BK50" s="171"/>
      <c r="BL50" s="172"/>
    </row>
    <row r="51" spans="1:64" ht="13" customHeight="1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</row>
    <row r="52" spans="1:64" ht="13" customHeight="1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</row>
    <row r="53" spans="1:64" ht="13" customHeight="1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</row>
    <row r="54" spans="1:64" ht="13" customHeight="1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</row>
    <row r="55" spans="1:64" ht="13" customHeight="1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</row>
    <row r="56" spans="1:64" ht="13" customHeight="1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</row>
    <row r="57" spans="1:64" ht="13" customHeight="1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</row>
    <row r="58" spans="1:64" ht="13" customHeight="1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</row>
    <row r="59" spans="1:64" ht="13" customHeight="1" x14ac:dyDescent="0.15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</row>
    <row r="60" spans="1:64" ht="13" customHeight="1" x14ac:dyDescent="0.15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</row>
    <row r="61" spans="1:64" ht="13" customHeight="1" x14ac:dyDescent="0.15">
      <c r="A61" s="194"/>
      <c r="B61" s="194"/>
      <c r="C61" s="194"/>
      <c r="D61" s="194"/>
      <c r="E61" s="194"/>
      <c r="F61" s="194"/>
      <c r="G61" s="194"/>
      <c r="H61" s="194"/>
      <c r="I61" s="194"/>
      <c r="J61" s="194"/>
      <c r="K61" s="194"/>
    </row>
    <row r="62" spans="1:64" ht="13" customHeight="1" x14ac:dyDescent="0.15">
      <c r="A62" s="194"/>
      <c r="B62" s="194"/>
      <c r="C62" s="194"/>
      <c r="D62" s="194"/>
      <c r="E62" s="194"/>
      <c r="F62" s="194"/>
      <c r="G62" s="194"/>
      <c r="H62" s="194"/>
      <c r="I62" s="194"/>
      <c r="J62" s="194"/>
      <c r="K62" s="194"/>
    </row>
    <row r="63" spans="1:64" ht="13" customHeight="1" x14ac:dyDescent="0.15">
      <c r="A63" s="194"/>
      <c r="B63" s="194"/>
      <c r="C63" s="194"/>
      <c r="D63" s="194"/>
      <c r="E63" s="194"/>
      <c r="F63" s="194"/>
      <c r="G63" s="194"/>
      <c r="H63" s="194"/>
      <c r="I63" s="194"/>
      <c r="J63" s="194"/>
      <c r="K63" s="194"/>
    </row>
    <row r="64" spans="1:64" ht="13" customHeight="1" x14ac:dyDescent="0.15">
      <c r="A64" s="194"/>
      <c r="B64" s="194"/>
      <c r="C64" s="194"/>
      <c r="D64" s="194"/>
      <c r="E64" s="194"/>
      <c r="F64" s="194"/>
      <c r="G64" s="194"/>
      <c r="H64" s="194"/>
      <c r="I64" s="194"/>
      <c r="J64" s="194"/>
      <c r="K64" s="194"/>
    </row>
    <row r="65" spans="1:11" ht="13" customHeight="1" x14ac:dyDescent="0.15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</row>
    <row r="66" spans="1:11" ht="13" customHeight="1" x14ac:dyDescent="0.15">
      <c r="A66" s="194"/>
      <c r="B66" s="194"/>
      <c r="C66" s="194"/>
      <c r="D66" s="194"/>
      <c r="E66" s="194"/>
      <c r="F66" s="194"/>
      <c r="G66" s="194"/>
      <c r="H66" s="194"/>
      <c r="I66" s="194"/>
      <c r="J66" s="194"/>
      <c r="K66" s="194"/>
    </row>
    <row r="67" spans="1:11" ht="13" customHeight="1" x14ac:dyDescent="0.15">
      <c r="A67" s="194"/>
      <c r="B67" s="194"/>
      <c r="C67" s="194"/>
      <c r="D67" s="194"/>
      <c r="E67" s="194"/>
      <c r="F67" s="194"/>
      <c r="G67" s="194"/>
      <c r="H67" s="194"/>
      <c r="I67" s="194"/>
      <c r="J67" s="194"/>
      <c r="K67" s="194"/>
    </row>
    <row r="68" spans="1:11" ht="13" customHeight="1" x14ac:dyDescent="0.15">
      <c r="A68" s="194"/>
      <c r="B68" s="194"/>
      <c r="C68" s="194"/>
      <c r="D68" s="194"/>
      <c r="E68" s="194"/>
      <c r="F68" s="194"/>
      <c r="G68" s="194"/>
      <c r="H68" s="194"/>
      <c r="I68" s="194"/>
      <c r="J68" s="194"/>
      <c r="K68" s="194"/>
    </row>
    <row r="69" spans="1:11" ht="13" customHeight="1" x14ac:dyDescent="0.15">
      <c r="A69" s="194"/>
      <c r="B69" s="194"/>
      <c r="C69" s="194"/>
      <c r="D69" s="194"/>
      <c r="E69" s="194"/>
      <c r="F69" s="194"/>
      <c r="G69" s="194"/>
      <c r="H69" s="194"/>
      <c r="I69" s="194"/>
      <c r="J69" s="194"/>
      <c r="K69" s="194"/>
    </row>
    <row r="70" spans="1:11" ht="13" customHeight="1" x14ac:dyDescent="0.15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</row>
  </sheetData>
  <mergeCells count="13">
    <mergeCell ref="AK7:AM21"/>
    <mergeCell ref="A1:K1"/>
    <mergeCell ref="M1:BL1"/>
    <mergeCell ref="N3:S3"/>
    <mergeCell ref="U3:Z3"/>
    <mergeCell ref="AB3:AH3"/>
    <mergeCell ref="AJ3:AN3"/>
    <mergeCell ref="AP3:AU3"/>
    <mergeCell ref="AW3:BD3"/>
    <mergeCell ref="BE3:BL3"/>
    <mergeCell ref="N4:N5"/>
    <mergeCell ref="U4:U5"/>
    <mergeCell ref="AB4:AB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0DA8D-572E-554A-AEDD-7C7CE816B09D}">
  <sheetPr>
    <tabColor theme="4"/>
  </sheetPr>
  <dimension ref="A1:BM70"/>
  <sheetViews>
    <sheetView topLeftCell="P1" zoomScale="150" zoomScaleNormal="150" workbookViewId="0">
      <selection activeCell="P20" sqref="P20"/>
    </sheetView>
  </sheetViews>
  <sheetFormatPr baseColWidth="10" defaultColWidth="6.83203125" defaultRowHeight="13" customHeight="1" x14ac:dyDescent="0.15"/>
  <cols>
    <col min="1" max="2" width="11.1640625" style="162" hidden="1" customWidth="1"/>
    <col min="3" max="3" width="28.83203125" style="162" hidden="1" customWidth="1"/>
    <col min="4" max="4" width="11.5" style="162" hidden="1" customWidth="1"/>
    <col min="5" max="5" width="11.33203125" style="162" hidden="1" customWidth="1"/>
    <col min="6" max="6" width="14.5" style="162" hidden="1" customWidth="1"/>
    <col min="7" max="7" width="8.5" style="162" hidden="1" customWidth="1"/>
    <col min="8" max="8" width="14.5" style="162" hidden="1" customWidth="1"/>
    <col min="9" max="9" width="12.1640625" style="162" hidden="1" customWidth="1"/>
    <col min="10" max="11" width="14.5" style="162" hidden="1" customWidth="1"/>
    <col min="12" max="12" width="6.5" style="191" hidden="1" customWidth="1"/>
    <col min="13" max="13" width="12.33203125" style="162" customWidth="1"/>
    <col min="14" max="19" width="19.5" style="162" customWidth="1"/>
    <col min="20" max="20" width="28.5" style="162" customWidth="1"/>
    <col min="21" max="26" width="19.5" style="162" customWidth="1"/>
    <col min="27" max="27" width="28.5" style="162" customWidth="1"/>
    <col min="28" max="34" width="19.5" style="162" customWidth="1"/>
    <col min="35" max="35" width="28.5" style="162" customWidth="1"/>
    <col min="36" max="40" width="19.5" style="162" customWidth="1"/>
    <col min="41" max="41" width="28.5" style="162" customWidth="1"/>
    <col min="42" max="47" width="19.5" style="162" customWidth="1"/>
    <col min="48" max="48" width="28.5" style="162" customWidth="1"/>
    <col min="49" max="67" width="19.5" style="162" customWidth="1"/>
    <col min="68" max="16384" width="6.83203125" style="162"/>
  </cols>
  <sheetData>
    <row r="1" spans="1:65" ht="20.5" customHeight="1" x14ac:dyDescent="0.25">
      <c r="A1" s="1122" t="s">
        <v>776</v>
      </c>
      <c r="B1" s="1122"/>
      <c r="C1" s="1122"/>
      <c r="D1" s="1122"/>
      <c r="E1" s="1122"/>
      <c r="F1" s="1122"/>
      <c r="G1" s="1122"/>
      <c r="H1" s="1122"/>
      <c r="I1" s="1122"/>
      <c r="J1" s="1122"/>
      <c r="K1" s="1123"/>
      <c r="M1" s="955" t="s">
        <v>943</v>
      </c>
      <c r="N1" s="955"/>
      <c r="O1" s="955"/>
      <c r="P1" s="955"/>
      <c r="Q1" s="955"/>
      <c r="R1" s="955"/>
      <c r="S1" s="955"/>
      <c r="T1" s="955"/>
      <c r="U1" s="955"/>
      <c r="V1" s="955"/>
      <c r="W1" s="955"/>
      <c r="X1" s="955"/>
      <c r="Y1" s="955"/>
      <c r="Z1" s="955"/>
      <c r="AA1" s="955"/>
      <c r="AB1" s="955"/>
      <c r="AC1" s="955"/>
      <c r="AD1" s="955"/>
      <c r="AE1" s="955"/>
      <c r="AF1" s="955"/>
      <c r="AG1" s="955"/>
      <c r="AH1" s="955"/>
      <c r="AI1" s="955"/>
      <c r="AJ1" s="955"/>
      <c r="AK1" s="955"/>
      <c r="AL1" s="955"/>
      <c r="AM1" s="955"/>
      <c r="AN1" s="955"/>
      <c r="AO1" s="955"/>
      <c r="AP1" s="955"/>
      <c r="AQ1" s="955"/>
      <c r="AR1" s="955"/>
      <c r="AS1" s="955"/>
      <c r="AT1" s="955"/>
      <c r="AU1" s="955"/>
      <c r="AV1" s="955"/>
      <c r="AW1" s="955"/>
      <c r="AX1" s="955"/>
      <c r="AY1" s="955"/>
      <c r="AZ1" s="955"/>
      <c r="BA1" s="955"/>
      <c r="BB1" s="955"/>
      <c r="BC1" s="955"/>
      <c r="BD1" s="955"/>
      <c r="BE1" s="955"/>
      <c r="BF1" s="955"/>
      <c r="BG1" s="955"/>
      <c r="BH1" s="955"/>
      <c r="BI1" s="955"/>
      <c r="BJ1" s="955"/>
      <c r="BK1" s="955"/>
      <c r="BL1" s="955"/>
    </row>
    <row r="2" spans="1:65" ht="54" customHeight="1" thickBot="1" x14ac:dyDescent="0.25">
      <c r="A2" s="192" t="s">
        <v>778</v>
      </c>
      <c r="B2" s="192" t="s">
        <v>779</v>
      </c>
      <c r="C2" s="192" t="s">
        <v>780</v>
      </c>
      <c r="D2" s="192" t="s">
        <v>781</v>
      </c>
      <c r="E2" s="192" t="s">
        <v>782</v>
      </c>
      <c r="F2" s="192" t="s">
        <v>783</v>
      </c>
      <c r="G2" s="38" t="s">
        <v>784</v>
      </c>
      <c r="H2" s="38" t="s">
        <v>785</v>
      </c>
      <c r="I2" s="38" t="s">
        <v>786</v>
      </c>
      <c r="J2" s="38" t="s">
        <v>787</v>
      </c>
      <c r="K2" s="38" t="s">
        <v>788</v>
      </c>
      <c r="N2" s="203"/>
      <c r="O2" s="203"/>
      <c r="P2" s="203"/>
      <c r="Q2" s="203"/>
      <c r="R2" s="203"/>
      <c r="S2" s="203"/>
      <c r="T2" s="203"/>
      <c r="U2" s="203" t="s">
        <v>674</v>
      </c>
      <c r="V2" s="203" t="s">
        <v>675</v>
      </c>
      <c r="W2" s="203">
        <v>207</v>
      </c>
      <c r="X2" s="203">
        <v>102</v>
      </c>
      <c r="Y2" s="203">
        <v>104</v>
      </c>
      <c r="Z2" s="203">
        <v>204</v>
      </c>
      <c r="AA2" s="203"/>
      <c r="AB2" s="203" t="s">
        <v>674</v>
      </c>
      <c r="AC2" s="203" t="s">
        <v>675</v>
      </c>
      <c r="AD2" s="203">
        <v>204</v>
      </c>
      <c r="AE2" s="203">
        <v>207</v>
      </c>
      <c r="AF2" s="203">
        <v>102</v>
      </c>
      <c r="AG2" s="203">
        <v>104</v>
      </c>
      <c r="AH2" s="203">
        <v>301</v>
      </c>
      <c r="AI2" s="203"/>
      <c r="AJ2" s="203" t="s">
        <v>674</v>
      </c>
      <c r="AK2" s="203" t="s">
        <v>675</v>
      </c>
      <c r="AL2" s="203">
        <v>207</v>
      </c>
      <c r="AM2" s="203">
        <v>102</v>
      </c>
      <c r="AN2" s="203">
        <v>104</v>
      </c>
      <c r="AO2" s="203"/>
      <c r="AP2" s="203" t="s">
        <v>674</v>
      </c>
      <c r="AQ2" s="203" t="s">
        <v>675</v>
      </c>
      <c r="AR2" s="203">
        <v>207</v>
      </c>
      <c r="AS2" s="203">
        <v>102</v>
      </c>
      <c r="AT2" s="203">
        <v>104</v>
      </c>
      <c r="AU2" s="203">
        <v>207</v>
      </c>
      <c r="AV2" s="203"/>
    </row>
    <row r="3" spans="1:65" ht="33.5" customHeight="1" x14ac:dyDescent="0.2">
      <c r="A3" s="196" t="s">
        <v>792</v>
      </c>
      <c r="B3" s="193">
        <v>1</v>
      </c>
      <c r="C3" s="195" t="s">
        <v>793</v>
      </c>
      <c r="D3" s="197"/>
      <c r="E3" s="197"/>
      <c r="F3" s="193">
        <v>50</v>
      </c>
      <c r="G3" s="196"/>
      <c r="H3" s="199" t="s">
        <v>794</v>
      </c>
      <c r="I3" s="198" t="s">
        <v>795</v>
      </c>
      <c r="J3" s="198" t="s">
        <v>796</v>
      </c>
      <c r="K3" s="198" t="s">
        <v>797</v>
      </c>
      <c r="N3" s="1225" t="s">
        <v>944</v>
      </c>
      <c r="O3" s="1226"/>
      <c r="P3" s="1226"/>
      <c r="Q3" s="1226"/>
      <c r="R3" s="1226"/>
      <c r="S3" s="1226"/>
      <c r="T3" s="227" t="s">
        <v>945</v>
      </c>
      <c r="U3" s="1225" t="s">
        <v>946</v>
      </c>
      <c r="V3" s="1226"/>
      <c r="W3" s="1226"/>
      <c r="X3" s="1226"/>
      <c r="Y3" s="1227"/>
      <c r="Z3" s="1227"/>
      <c r="AA3" s="227" t="s">
        <v>947</v>
      </c>
      <c r="AB3" s="1228" t="s">
        <v>948</v>
      </c>
      <c r="AC3" s="1227"/>
      <c r="AD3" s="1227"/>
      <c r="AE3" s="1227"/>
      <c r="AF3" s="1227"/>
      <c r="AG3" s="1227"/>
      <c r="AH3" s="1227"/>
      <c r="AI3" s="227" t="s">
        <v>949</v>
      </c>
      <c r="AJ3" s="1228" t="s">
        <v>950</v>
      </c>
      <c r="AK3" s="1227"/>
      <c r="AL3" s="1227"/>
      <c r="AM3" s="1227"/>
      <c r="AN3" s="1227"/>
      <c r="AO3" s="227" t="s">
        <v>951</v>
      </c>
      <c r="AP3" s="1228" t="s">
        <v>952</v>
      </c>
      <c r="AQ3" s="1227"/>
      <c r="AR3" s="1227"/>
      <c r="AS3" s="1227"/>
      <c r="AT3" s="1227"/>
      <c r="AU3" s="1227"/>
      <c r="AV3" s="227" t="s">
        <v>953</v>
      </c>
      <c r="AW3" s="1228" t="s">
        <v>954</v>
      </c>
      <c r="AX3" s="1227"/>
      <c r="AY3" s="1227"/>
      <c r="AZ3" s="1227"/>
      <c r="BA3" s="1227"/>
      <c r="BB3" s="1227"/>
      <c r="BC3" s="1227"/>
      <c r="BD3" s="1229"/>
      <c r="BE3" s="1228" t="s">
        <v>955</v>
      </c>
      <c r="BF3" s="1227"/>
      <c r="BG3" s="1227"/>
      <c r="BH3" s="1227"/>
      <c r="BI3" s="1227"/>
      <c r="BJ3" s="1227"/>
      <c r="BK3" s="1227"/>
      <c r="BL3" s="1229"/>
      <c r="BM3" s="179"/>
    </row>
    <row r="4" spans="1:65" ht="14" customHeight="1" x14ac:dyDescent="0.2">
      <c r="A4" s="196" t="s">
        <v>792</v>
      </c>
      <c r="B4" s="193">
        <v>1</v>
      </c>
      <c r="C4" s="196" t="s">
        <v>811</v>
      </c>
      <c r="D4" s="197"/>
      <c r="E4" s="197">
        <v>9</v>
      </c>
      <c r="F4" s="193">
        <v>50</v>
      </c>
      <c r="G4" s="196">
        <v>6</v>
      </c>
      <c r="H4" s="199" t="s">
        <v>812</v>
      </c>
      <c r="I4" s="198" t="s">
        <v>795</v>
      </c>
      <c r="J4" s="198" t="s">
        <v>813</v>
      </c>
      <c r="K4" s="198" t="s">
        <v>797</v>
      </c>
      <c r="M4" s="163">
        <v>0.3125</v>
      </c>
      <c r="N4" s="165"/>
      <c r="O4" s="166"/>
      <c r="P4" s="166"/>
      <c r="Q4" s="167"/>
      <c r="R4" s="167"/>
      <c r="S4" s="167"/>
      <c r="T4" s="215"/>
      <c r="U4" s="169"/>
      <c r="V4" s="167"/>
      <c r="W4" s="167"/>
      <c r="X4" s="167"/>
      <c r="Y4" s="180"/>
      <c r="Z4" s="180"/>
      <c r="AA4" s="215"/>
      <c r="AB4" s="184"/>
      <c r="AC4" s="180"/>
      <c r="AD4" s="180"/>
      <c r="AE4" s="180"/>
      <c r="AF4" s="180"/>
      <c r="AG4" s="180"/>
      <c r="AH4" s="180"/>
      <c r="AI4" s="215"/>
      <c r="AJ4" s="184"/>
      <c r="AK4" s="180"/>
      <c r="AL4" s="180"/>
      <c r="AM4" s="180"/>
      <c r="AN4" s="180"/>
      <c r="AO4" s="215"/>
      <c r="AP4" s="184"/>
      <c r="AQ4" s="180"/>
      <c r="AR4" s="180"/>
      <c r="AS4" s="180"/>
      <c r="AT4" s="180"/>
      <c r="AU4" s="180"/>
      <c r="AV4" s="215"/>
      <c r="AW4" s="184"/>
      <c r="AX4" s="180"/>
      <c r="AY4" s="180"/>
      <c r="AZ4" s="180"/>
      <c r="BA4" s="180"/>
      <c r="BB4" s="180"/>
      <c r="BC4" s="180"/>
      <c r="BD4" s="183"/>
      <c r="BE4" s="184"/>
      <c r="BF4" s="180"/>
      <c r="BG4" s="180"/>
      <c r="BH4" s="180"/>
      <c r="BI4" s="180"/>
      <c r="BJ4" s="180"/>
      <c r="BK4" s="180"/>
      <c r="BL4" s="183"/>
      <c r="BM4" s="179"/>
    </row>
    <row r="5" spans="1:65" ht="14" customHeight="1" x14ac:dyDescent="0.2">
      <c r="A5" s="196" t="s">
        <v>792</v>
      </c>
      <c r="B5" s="193">
        <v>1</v>
      </c>
      <c r="C5" s="196" t="s">
        <v>817</v>
      </c>
      <c r="D5" s="197"/>
      <c r="E5" s="197">
        <v>9</v>
      </c>
      <c r="F5" s="193">
        <v>50</v>
      </c>
      <c r="G5" s="196">
        <v>6</v>
      </c>
      <c r="H5" s="199" t="s">
        <v>818</v>
      </c>
      <c r="I5" s="198" t="s">
        <v>795</v>
      </c>
      <c r="J5" s="198" t="s">
        <v>796</v>
      </c>
      <c r="K5" s="198" t="s">
        <v>797</v>
      </c>
      <c r="M5" s="164">
        <v>0.32291666666666669</v>
      </c>
      <c r="N5" s="176"/>
      <c r="O5" s="166"/>
      <c r="P5" s="166"/>
      <c r="Q5" s="167"/>
      <c r="R5" s="167"/>
      <c r="S5" s="167"/>
      <c r="T5" s="215"/>
      <c r="U5" s="169"/>
      <c r="V5" s="167"/>
      <c r="W5" s="167"/>
      <c r="X5" s="167"/>
      <c r="Y5" s="180"/>
      <c r="Z5" s="180"/>
      <c r="AA5" s="215"/>
      <c r="AB5" s="184"/>
      <c r="AC5" s="180"/>
      <c r="AD5" s="180"/>
      <c r="AE5" s="180"/>
      <c r="AF5" s="180"/>
      <c r="AG5" s="180"/>
      <c r="AH5" s="180"/>
      <c r="AI5" s="215"/>
      <c r="AJ5" s="184"/>
      <c r="AK5" s="180"/>
      <c r="AL5" s="180"/>
      <c r="AM5" s="180"/>
      <c r="AN5" s="180"/>
      <c r="AO5" s="215"/>
      <c r="AP5" s="184"/>
      <c r="AQ5" s="180"/>
      <c r="AR5" s="180"/>
      <c r="AS5" s="180"/>
      <c r="AT5" s="180"/>
      <c r="AU5" s="180"/>
      <c r="AV5" s="215"/>
      <c r="AW5" s="184"/>
      <c r="AX5" s="180"/>
      <c r="AY5" s="180"/>
      <c r="AZ5" s="180"/>
      <c r="BA5" s="180"/>
      <c r="BB5" s="180"/>
      <c r="BC5" s="180"/>
      <c r="BD5" s="183"/>
      <c r="BE5" s="184"/>
      <c r="BF5" s="180"/>
      <c r="BG5" s="180"/>
      <c r="BH5" s="180"/>
      <c r="BI5" s="180"/>
      <c r="BJ5" s="180"/>
      <c r="BK5" s="180"/>
      <c r="BL5" s="183"/>
      <c r="BM5" s="179"/>
    </row>
    <row r="6" spans="1:65" ht="14" customHeight="1" x14ac:dyDescent="0.2">
      <c r="A6" s="196" t="s">
        <v>792</v>
      </c>
      <c r="B6" s="193">
        <v>2</v>
      </c>
      <c r="C6" s="196" t="s">
        <v>819</v>
      </c>
      <c r="D6" s="197"/>
      <c r="E6" s="197"/>
      <c r="F6" s="193">
        <v>50</v>
      </c>
      <c r="G6" s="196"/>
      <c r="H6" s="199" t="s">
        <v>794</v>
      </c>
      <c r="I6" s="198" t="s">
        <v>795</v>
      </c>
      <c r="J6" s="198" t="s">
        <v>796</v>
      </c>
      <c r="K6" s="198" t="s">
        <v>797</v>
      </c>
      <c r="M6" s="164">
        <v>0.33333333333333331</v>
      </c>
      <c r="N6" s="174"/>
      <c r="O6" s="173"/>
      <c r="P6" s="173"/>
      <c r="Q6" s="173"/>
      <c r="R6" s="173"/>
      <c r="S6" s="173"/>
      <c r="T6" s="226"/>
      <c r="U6" s="174" t="s">
        <v>938</v>
      </c>
      <c r="V6" s="173"/>
      <c r="W6" s="173"/>
      <c r="X6" s="173"/>
      <c r="Y6" s="186"/>
      <c r="Z6" s="186"/>
      <c r="AA6" s="226"/>
      <c r="AB6" s="187" t="s">
        <v>956</v>
      </c>
      <c r="AC6" s="186"/>
      <c r="AD6" s="186"/>
      <c r="AE6" s="186"/>
      <c r="AF6" s="186"/>
      <c r="AG6" s="186"/>
      <c r="AH6" s="186"/>
      <c r="AI6" s="226"/>
      <c r="AJ6" s="187" t="s">
        <v>957</v>
      </c>
      <c r="AK6" s="186"/>
      <c r="AL6" s="186"/>
      <c r="AM6" s="186"/>
      <c r="AN6" s="457"/>
      <c r="AO6" s="226"/>
      <c r="AP6" s="187" t="s">
        <v>940</v>
      </c>
      <c r="AQ6" s="186"/>
      <c r="AR6" s="186"/>
      <c r="AS6" s="186"/>
      <c r="AT6" s="186"/>
      <c r="AU6" s="457"/>
      <c r="AV6" s="226"/>
      <c r="AW6" s="184"/>
      <c r="AX6" s="180"/>
      <c r="AY6" s="180"/>
      <c r="AZ6" s="180"/>
      <c r="BA6" s="180"/>
      <c r="BB6" s="180"/>
      <c r="BC6" s="180"/>
      <c r="BD6" s="183"/>
      <c r="BE6" s="184"/>
      <c r="BF6" s="180"/>
      <c r="BG6" s="180"/>
      <c r="BH6" s="180"/>
      <c r="BI6" s="180"/>
      <c r="BJ6" s="180"/>
      <c r="BK6" s="180"/>
      <c r="BL6" s="183"/>
      <c r="BM6" s="179"/>
    </row>
    <row r="7" spans="1:65" ht="14" customHeight="1" x14ac:dyDescent="0.2">
      <c r="A7" s="196" t="s">
        <v>792</v>
      </c>
      <c r="B7" s="193">
        <v>2</v>
      </c>
      <c r="C7" s="196" t="s">
        <v>823</v>
      </c>
      <c r="D7" s="197"/>
      <c r="E7" s="197">
        <v>9</v>
      </c>
      <c r="F7" s="193">
        <v>50</v>
      </c>
      <c r="G7" s="196">
        <v>6</v>
      </c>
      <c r="H7" s="198" t="s">
        <v>824</v>
      </c>
      <c r="I7" s="198" t="s">
        <v>795</v>
      </c>
      <c r="J7" s="198" t="s">
        <v>796</v>
      </c>
      <c r="K7" s="198" t="s">
        <v>797</v>
      </c>
      <c r="M7" s="164">
        <v>0.34375</v>
      </c>
      <c r="N7" s="174"/>
      <c r="O7" s="173"/>
      <c r="P7" s="173"/>
      <c r="Q7" s="173"/>
      <c r="R7" s="173"/>
      <c r="S7" s="173"/>
      <c r="T7" s="226"/>
      <c r="U7" s="174"/>
      <c r="V7" s="173"/>
      <c r="W7" s="173"/>
      <c r="X7" s="173"/>
      <c r="Y7" s="186"/>
      <c r="Z7" s="186"/>
      <c r="AA7" s="226"/>
      <c r="AB7" s="187"/>
      <c r="AC7" s="186"/>
      <c r="AD7" s="186"/>
      <c r="AE7" s="186"/>
      <c r="AF7" s="186"/>
      <c r="AG7" s="186"/>
      <c r="AH7" s="186"/>
      <c r="AI7" s="226"/>
      <c r="AJ7" s="187"/>
      <c r="AK7" s="186"/>
      <c r="AL7" s="186"/>
      <c r="AM7" s="186"/>
      <c r="AN7" s="457"/>
      <c r="AO7" s="226"/>
      <c r="AP7" s="187"/>
      <c r="AQ7" s="186"/>
      <c r="AR7" s="186"/>
      <c r="AS7" s="186"/>
      <c r="AT7" s="186"/>
      <c r="AU7" s="457"/>
      <c r="AV7" s="226"/>
      <c r="AW7" s="184"/>
      <c r="AX7" s="180"/>
      <c r="AY7" s="180"/>
      <c r="AZ7" s="180"/>
      <c r="BA7" s="180"/>
      <c r="BB7" s="180"/>
      <c r="BC7" s="180"/>
      <c r="BD7" s="183"/>
      <c r="BE7" s="184"/>
      <c r="BF7" s="180"/>
      <c r="BG7" s="180"/>
      <c r="BH7" s="180"/>
      <c r="BI7" s="180"/>
      <c r="BJ7" s="180"/>
      <c r="BK7" s="180"/>
      <c r="BL7" s="183"/>
      <c r="BM7" s="179"/>
    </row>
    <row r="8" spans="1:65" ht="14" customHeight="1" x14ac:dyDescent="0.2">
      <c r="A8" s="196" t="s">
        <v>792</v>
      </c>
      <c r="B8" s="193">
        <v>2</v>
      </c>
      <c r="C8" s="196" t="s">
        <v>829</v>
      </c>
      <c r="D8" s="197"/>
      <c r="E8" s="197"/>
      <c r="F8" s="193">
        <v>50</v>
      </c>
      <c r="G8" s="196"/>
      <c r="H8" s="199" t="s">
        <v>794</v>
      </c>
      <c r="I8" s="198" t="s">
        <v>795</v>
      </c>
      <c r="J8" s="198" t="s">
        <v>796</v>
      </c>
      <c r="K8" s="198" t="s">
        <v>797</v>
      </c>
      <c r="M8" s="164">
        <v>0.35416666666666669</v>
      </c>
      <c r="N8" s="174"/>
      <c r="O8" s="173"/>
      <c r="P8" s="173"/>
      <c r="Q8" s="173"/>
      <c r="R8" s="173"/>
      <c r="S8" s="173"/>
      <c r="T8" s="226"/>
      <c r="U8" s="174"/>
      <c r="V8" s="173"/>
      <c r="W8" s="173"/>
      <c r="X8" s="173"/>
      <c r="Y8" s="186"/>
      <c r="Z8" s="186"/>
      <c r="AA8" s="226"/>
      <c r="AB8" s="187"/>
      <c r="AC8" s="186"/>
      <c r="AD8" s="186"/>
      <c r="AE8" s="186"/>
      <c r="AF8" s="186"/>
      <c r="AG8" s="186"/>
      <c r="AH8" s="186"/>
      <c r="AI8" s="226"/>
      <c r="AJ8" s="187"/>
      <c r="AK8" s="186"/>
      <c r="AL8" s="186"/>
      <c r="AM8" s="186"/>
      <c r="AN8" s="457"/>
      <c r="AO8" s="226"/>
      <c r="AP8" s="187"/>
      <c r="AQ8" s="186"/>
      <c r="AR8" s="186"/>
      <c r="AS8" s="186"/>
      <c r="AT8" s="186"/>
      <c r="AU8" s="457"/>
      <c r="AV8" s="226"/>
      <c r="AW8" s="184"/>
      <c r="AX8" s="180"/>
      <c r="AY8" s="180"/>
      <c r="AZ8" s="180"/>
      <c r="BA8" s="180"/>
      <c r="BB8" s="180"/>
      <c r="BC8" s="180"/>
      <c r="BD8" s="183"/>
      <c r="BE8" s="184"/>
      <c r="BF8" s="180"/>
      <c r="BG8" s="180"/>
      <c r="BH8" s="180"/>
      <c r="BI8" s="180"/>
      <c r="BJ8" s="180"/>
      <c r="BK8" s="180"/>
      <c r="BL8" s="183"/>
      <c r="BM8" s="179"/>
    </row>
    <row r="9" spans="1:65" ht="14" customHeight="1" x14ac:dyDescent="0.2">
      <c r="A9" s="196" t="s">
        <v>792</v>
      </c>
      <c r="B9" s="196">
        <v>2</v>
      </c>
      <c r="C9" s="196" t="s">
        <v>830</v>
      </c>
      <c r="D9" s="196"/>
      <c r="E9" s="196"/>
      <c r="F9" s="196">
        <v>50</v>
      </c>
      <c r="G9" s="196"/>
      <c r="H9" s="200" t="s">
        <v>812</v>
      </c>
      <c r="I9" s="198" t="s">
        <v>795</v>
      </c>
      <c r="J9" s="198" t="s">
        <v>813</v>
      </c>
      <c r="K9" s="198" t="s">
        <v>797</v>
      </c>
      <c r="M9" s="164">
        <v>0.36458333333333331</v>
      </c>
      <c r="N9" s="174"/>
      <c r="O9" s="173"/>
      <c r="P9" s="173"/>
      <c r="Q9" s="173"/>
      <c r="R9" s="173"/>
      <c r="S9" s="173"/>
      <c r="T9" s="226"/>
      <c r="U9" s="174"/>
      <c r="V9" s="173"/>
      <c r="W9" s="173"/>
      <c r="X9" s="173"/>
      <c r="Y9" s="186"/>
      <c r="Z9" s="186"/>
      <c r="AA9" s="226"/>
      <c r="AB9" s="187"/>
      <c r="AC9" s="186"/>
      <c r="AD9" s="186"/>
      <c r="AE9" s="186"/>
      <c r="AF9" s="186"/>
      <c r="AG9" s="186"/>
      <c r="AH9" s="186"/>
      <c r="AI9" s="226"/>
      <c r="AJ9" s="187"/>
      <c r="AK9" s="186"/>
      <c r="AL9" s="186"/>
      <c r="AM9" s="186"/>
      <c r="AN9" s="457"/>
      <c r="AO9" s="226"/>
      <c r="AP9" s="187"/>
      <c r="AQ9" s="186"/>
      <c r="AR9" s="186"/>
      <c r="AS9" s="186"/>
      <c r="AT9" s="186"/>
      <c r="AU9" s="457"/>
      <c r="AV9" s="226"/>
      <c r="AW9" s="184"/>
      <c r="AX9" s="180"/>
      <c r="AY9" s="180"/>
      <c r="AZ9" s="180"/>
      <c r="BA9" s="180"/>
      <c r="BB9" s="180"/>
      <c r="BC9" s="180"/>
      <c r="BD9" s="183"/>
      <c r="BE9" s="184"/>
      <c r="BF9" s="180"/>
      <c r="BG9" s="180"/>
      <c r="BH9" s="180"/>
      <c r="BI9" s="180"/>
      <c r="BJ9" s="180"/>
      <c r="BK9" s="180"/>
      <c r="BL9" s="183"/>
      <c r="BM9" s="179"/>
    </row>
    <row r="10" spans="1:65" ht="14" customHeight="1" x14ac:dyDescent="0.2">
      <c r="A10" s="196" t="s">
        <v>792</v>
      </c>
      <c r="B10" s="193">
        <v>3</v>
      </c>
      <c r="C10" s="196" t="s">
        <v>834</v>
      </c>
      <c r="D10" s="197"/>
      <c r="E10" s="197"/>
      <c r="F10" s="193">
        <v>56</v>
      </c>
      <c r="G10" s="196"/>
      <c r="H10" s="198" t="s">
        <v>835</v>
      </c>
      <c r="I10" s="198" t="s">
        <v>836</v>
      </c>
      <c r="J10" s="198" t="s">
        <v>796</v>
      </c>
      <c r="K10" s="198" t="s">
        <v>837</v>
      </c>
      <c r="M10" s="164">
        <v>0.375</v>
      </c>
      <c r="N10" s="174"/>
      <c r="O10" s="173"/>
      <c r="P10" s="173"/>
      <c r="Q10" s="173"/>
      <c r="R10" s="173"/>
      <c r="S10" s="173"/>
      <c r="T10" s="226"/>
      <c r="U10" s="174"/>
      <c r="V10" s="173"/>
      <c r="W10" s="173"/>
      <c r="X10" s="173"/>
      <c r="Y10" s="186"/>
      <c r="Z10" s="186"/>
      <c r="AA10" s="226"/>
      <c r="AB10" s="187"/>
      <c r="AC10" s="186"/>
      <c r="AD10" s="186"/>
      <c r="AE10" s="186"/>
      <c r="AF10" s="186"/>
      <c r="AG10" s="186"/>
      <c r="AH10" s="186"/>
      <c r="AI10" s="226"/>
      <c r="AJ10" s="187"/>
      <c r="AK10" s="186"/>
      <c r="AL10" s="186"/>
      <c r="AM10" s="186"/>
      <c r="AN10" s="457"/>
      <c r="AO10" s="226"/>
      <c r="AP10" s="187"/>
      <c r="AQ10" s="186"/>
      <c r="AR10" s="186"/>
      <c r="AS10" s="186"/>
      <c r="AT10" s="186"/>
      <c r="AU10" s="457"/>
      <c r="AV10" s="226"/>
      <c r="AW10" s="184"/>
      <c r="AX10" s="180"/>
      <c r="AY10" s="180"/>
      <c r="AZ10" s="180"/>
      <c r="BA10" s="180"/>
      <c r="BB10" s="180"/>
      <c r="BC10" s="180"/>
      <c r="BD10" s="183"/>
      <c r="BE10" s="184"/>
      <c r="BF10" s="180"/>
      <c r="BG10" s="180"/>
      <c r="BH10" s="180"/>
      <c r="BI10" s="180"/>
      <c r="BJ10" s="180"/>
      <c r="BK10" s="180"/>
      <c r="BL10" s="183"/>
      <c r="BM10" s="179"/>
    </row>
    <row r="11" spans="1:65" ht="14" customHeight="1" x14ac:dyDescent="0.2">
      <c r="A11" s="196" t="s">
        <v>792</v>
      </c>
      <c r="B11" s="193">
        <v>3</v>
      </c>
      <c r="C11" s="196" t="s">
        <v>838</v>
      </c>
      <c r="D11" s="197"/>
      <c r="E11" s="197"/>
      <c r="F11" s="193">
        <v>56</v>
      </c>
      <c r="G11" s="196"/>
      <c r="H11" s="198" t="s">
        <v>824</v>
      </c>
      <c r="I11" s="198" t="s">
        <v>795</v>
      </c>
      <c r="J11" s="198" t="s">
        <v>796</v>
      </c>
      <c r="K11" s="198" t="s">
        <v>797</v>
      </c>
      <c r="M11" s="164">
        <v>0.38541666666666669</v>
      </c>
      <c r="N11" s="174"/>
      <c r="O11" s="173"/>
      <c r="P11" s="173"/>
      <c r="Q11" s="173"/>
      <c r="R11" s="173"/>
      <c r="S11" s="173"/>
      <c r="T11" s="226"/>
      <c r="U11" s="174"/>
      <c r="V11" s="173"/>
      <c r="W11" s="173"/>
      <c r="X11" s="173"/>
      <c r="Y11" s="186"/>
      <c r="Z11" s="186"/>
      <c r="AA11" s="226"/>
      <c r="AB11" s="187"/>
      <c r="AC11" s="186"/>
      <c r="AD11" s="186"/>
      <c r="AE11" s="186"/>
      <c r="AF11" s="186"/>
      <c r="AG11" s="186"/>
      <c r="AH11" s="186"/>
      <c r="AI11" s="226"/>
      <c r="AJ11" s="187"/>
      <c r="AK11" s="186"/>
      <c r="AL11" s="186"/>
      <c r="AM11" s="186"/>
      <c r="AN11" s="457"/>
      <c r="AO11" s="226"/>
      <c r="AP11" s="187"/>
      <c r="AQ11" s="186"/>
      <c r="AR11" s="186"/>
      <c r="AS11" s="186"/>
      <c r="AT11" s="186"/>
      <c r="AU11" s="457"/>
      <c r="AV11" s="226"/>
      <c r="AW11" s="184"/>
      <c r="AX11" s="180"/>
      <c r="AY11" s="180"/>
      <c r="AZ11" s="180"/>
      <c r="BA11" s="180"/>
      <c r="BB11" s="180"/>
      <c r="BC11" s="180"/>
      <c r="BD11" s="183"/>
      <c r="BE11" s="184"/>
      <c r="BF11" s="180"/>
      <c r="BG11" s="180"/>
      <c r="BH11" s="180"/>
      <c r="BI11" s="180"/>
      <c r="BJ11" s="180"/>
      <c r="BK11" s="180"/>
      <c r="BL11" s="183"/>
      <c r="BM11" s="179"/>
    </row>
    <row r="12" spans="1:65" ht="14" customHeight="1" x14ac:dyDescent="0.2">
      <c r="A12" s="196" t="s">
        <v>792</v>
      </c>
      <c r="B12" s="193">
        <v>3</v>
      </c>
      <c r="C12" s="196" t="s">
        <v>839</v>
      </c>
      <c r="D12" s="197"/>
      <c r="E12" s="197"/>
      <c r="F12" s="193">
        <v>56</v>
      </c>
      <c r="G12" s="196"/>
      <c r="H12" s="198" t="s">
        <v>840</v>
      </c>
      <c r="I12" s="198" t="s">
        <v>795</v>
      </c>
      <c r="J12" s="198" t="s">
        <v>796</v>
      </c>
      <c r="K12" s="198" t="s">
        <v>797</v>
      </c>
      <c r="M12" s="164">
        <v>0.39583333333333331</v>
      </c>
      <c r="N12" s="174"/>
      <c r="O12" s="173"/>
      <c r="P12" s="173"/>
      <c r="Q12" s="173"/>
      <c r="R12" s="173"/>
      <c r="S12" s="173"/>
      <c r="T12" s="226"/>
      <c r="U12" s="174"/>
      <c r="V12" s="173"/>
      <c r="W12" s="173"/>
      <c r="X12" s="173"/>
      <c r="Y12" s="186"/>
      <c r="Z12" s="186"/>
      <c r="AA12" s="226"/>
      <c r="AB12" s="187"/>
      <c r="AC12" s="186"/>
      <c r="AD12" s="186"/>
      <c r="AE12" s="186"/>
      <c r="AF12" s="186"/>
      <c r="AG12" s="186"/>
      <c r="AH12" s="186"/>
      <c r="AI12" s="226"/>
      <c r="AJ12" s="187"/>
      <c r="AK12" s="186"/>
      <c r="AL12" s="186"/>
      <c r="AM12" s="186"/>
      <c r="AN12" s="457"/>
      <c r="AO12" s="226"/>
      <c r="AP12" s="187"/>
      <c r="AQ12" s="186"/>
      <c r="AR12" s="186"/>
      <c r="AS12" s="186"/>
      <c r="AT12" s="186"/>
      <c r="AU12" s="457"/>
      <c r="AV12" s="226"/>
      <c r="AW12" s="184"/>
      <c r="AX12" s="180"/>
      <c r="AY12" s="180"/>
      <c r="AZ12" s="180"/>
      <c r="BA12" s="180"/>
      <c r="BB12" s="180"/>
      <c r="BC12" s="180"/>
      <c r="BD12" s="183"/>
      <c r="BE12" s="184"/>
      <c r="BF12" s="180"/>
      <c r="BG12" s="180"/>
      <c r="BH12" s="180"/>
      <c r="BI12" s="180"/>
      <c r="BJ12" s="180"/>
      <c r="BK12" s="180"/>
      <c r="BL12" s="183"/>
      <c r="BM12" s="179"/>
    </row>
    <row r="13" spans="1:65" ht="14" customHeight="1" x14ac:dyDescent="0.2">
      <c r="A13" s="196" t="s">
        <v>792</v>
      </c>
      <c r="B13" s="196">
        <v>3</v>
      </c>
      <c r="C13" s="196" t="s">
        <v>841</v>
      </c>
      <c r="D13" s="196"/>
      <c r="E13" s="196"/>
      <c r="F13" s="196">
        <v>56</v>
      </c>
      <c r="G13" s="196"/>
      <c r="H13" s="196" t="s">
        <v>824</v>
      </c>
      <c r="I13" s="198" t="s">
        <v>795</v>
      </c>
      <c r="J13" s="198" t="s">
        <v>796</v>
      </c>
      <c r="K13" s="198" t="s">
        <v>797</v>
      </c>
      <c r="M13" s="164">
        <v>0.40625</v>
      </c>
      <c r="N13" s="174"/>
      <c r="O13" s="173"/>
      <c r="P13" s="173"/>
      <c r="Q13" s="173"/>
      <c r="R13" s="173"/>
      <c r="S13" s="173"/>
      <c r="T13" s="226"/>
      <c r="U13" s="174"/>
      <c r="V13" s="173"/>
      <c r="W13" s="173"/>
      <c r="X13" s="173"/>
      <c r="Y13" s="186"/>
      <c r="Z13" s="186"/>
      <c r="AA13" s="226"/>
      <c r="AB13" s="187"/>
      <c r="AC13" s="186"/>
      <c r="AD13" s="186"/>
      <c r="AE13" s="186"/>
      <c r="AF13" s="186"/>
      <c r="AG13" s="186"/>
      <c r="AH13" s="186"/>
      <c r="AI13" s="226"/>
      <c r="AJ13" s="187"/>
      <c r="AK13" s="186"/>
      <c r="AL13" s="186"/>
      <c r="AM13" s="186"/>
      <c r="AN13" s="457"/>
      <c r="AO13" s="226"/>
      <c r="AP13" s="187"/>
      <c r="AQ13" s="186"/>
      <c r="AR13" s="186"/>
      <c r="AS13" s="186"/>
      <c r="AT13" s="186"/>
      <c r="AU13" s="457"/>
      <c r="AV13" s="226"/>
      <c r="AW13" s="184"/>
      <c r="AX13" s="180"/>
      <c r="AY13" s="180"/>
      <c r="AZ13" s="180"/>
      <c r="BA13" s="180"/>
      <c r="BB13" s="180"/>
      <c r="BC13" s="180"/>
      <c r="BD13" s="183"/>
      <c r="BE13" s="184"/>
      <c r="BF13" s="180"/>
      <c r="BG13" s="180"/>
      <c r="BH13" s="180"/>
      <c r="BI13" s="180"/>
      <c r="BJ13" s="180"/>
      <c r="BK13" s="180"/>
      <c r="BL13" s="183"/>
      <c r="BM13" s="179"/>
    </row>
    <row r="14" spans="1:65" ht="14" customHeight="1" x14ac:dyDescent="0.2">
      <c r="A14" s="196" t="s">
        <v>792</v>
      </c>
      <c r="B14" s="193">
        <v>4</v>
      </c>
      <c r="C14" s="196" t="s">
        <v>842</v>
      </c>
      <c r="D14" s="197"/>
      <c r="E14" s="197"/>
      <c r="F14" s="193">
        <v>45</v>
      </c>
      <c r="G14" s="196"/>
      <c r="H14" s="198" t="s">
        <v>835</v>
      </c>
      <c r="I14" s="198" t="s">
        <v>836</v>
      </c>
      <c r="J14" s="198" t="s">
        <v>796</v>
      </c>
      <c r="K14" s="198" t="s">
        <v>837</v>
      </c>
      <c r="M14" s="164">
        <v>0.41666666666666669</v>
      </c>
      <c r="N14" s="174"/>
      <c r="O14" s="173"/>
      <c r="P14" s="173"/>
      <c r="Q14" s="173"/>
      <c r="R14" s="173"/>
      <c r="S14" s="173"/>
      <c r="T14" s="226"/>
      <c r="U14" s="174"/>
      <c r="V14" s="173"/>
      <c r="W14" s="173"/>
      <c r="X14" s="173"/>
      <c r="Y14" s="186"/>
      <c r="Z14" s="186"/>
      <c r="AA14" s="226"/>
      <c r="AB14" s="187"/>
      <c r="AC14" s="186"/>
      <c r="AD14" s="186"/>
      <c r="AE14" s="186"/>
      <c r="AF14" s="186"/>
      <c r="AG14" s="186"/>
      <c r="AH14" s="186"/>
      <c r="AI14" s="226"/>
      <c r="AJ14" s="187"/>
      <c r="AK14" s="186"/>
      <c r="AL14" s="186"/>
      <c r="AM14" s="186"/>
      <c r="AN14" s="457"/>
      <c r="AO14" s="226"/>
      <c r="AP14" s="187"/>
      <c r="AQ14" s="186"/>
      <c r="AR14" s="186"/>
      <c r="AS14" s="186"/>
      <c r="AT14" s="186"/>
      <c r="AU14" s="457"/>
      <c r="AV14" s="226"/>
      <c r="AW14" s="184"/>
      <c r="AX14" s="180"/>
      <c r="AY14" s="180"/>
      <c r="AZ14" s="180"/>
      <c r="BA14" s="180"/>
      <c r="BB14" s="180"/>
      <c r="BC14" s="180"/>
      <c r="BD14" s="183"/>
      <c r="BE14" s="184"/>
      <c r="BF14" s="180"/>
      <c r="BG14" s="180"/>
      <c r="BH14" s="180"/>
      <c r="BI14" s="180"/>
      <c r="BJ14" s="180"/>
      <c r="BK14" s="180"/>
      <c r="BL14" s="183"/>
      <c r="BM14" s="179"/>
    </row>
    <row r="15" spans="1:65" ht="14" customHeight="1" x14ac:dyDescent="0.2">
      <c r="A15" s="196" t="s">
        <v>792</v>
      </c>
      <c r="B15" s="193">
        <v>4</v>
      </c>
      <c r="C15" s="196" t="s">
        <v>843</v>
      </c>
      <c r="D15" s="197"/>
      <c r="E15" s="197">
        <v>9</v>
      </c>
      <c r="F15" s="193">
        <v>45</v>
      </c>
      <c r="G15" s="196">
        <v>6</v>
      </c>
      <c r="H15" s="199" t="s">
        <v>794</v>
      </c>
      <c r="I15" s="198" t="s">
        <v>795</v>
      </c>
      <c r="J15" s="198" t="s">
        <v>796</v>
      </c>
      <c r="K15" s="198" t="s">
        <v>797</v>
      </c>
      <c r="M15" s="164">
        <v>0.42708333333333331</v>
      </c>
      <c r="N15" s="174"/>
      <c r="O15" s="173"/>
      <c r="P15" s="173"/>
      <c r="Q15" s="173"/>
      <c r="R15" s="173"/>
      <c r="S15" s="173"/>
      <c r="T15" s="226"/>
      <c r="U15" s="174"/>
      <c r="V15" s="173"/>
      <c r="W15" s="173"/>
      <c r="X15" s="173"/>
      <c r="Y15" s="186"/>
      <c r="Z15" s="186"/>
      <c r="AA15" s="226"/>
      <c r="AB15" s="187"/>
      <c r="AC15" s="186"/>
      <c r="AD15" s="186"/>
      <c r="AE15" s="186"/>
      <c r="AF15" s="186"/>
      <c r="AG15" s="186"/>
      <c r="AH15" s="186"/>
      <c r="AI15" s="226"/>
      <c r="AJ15" s="187"/>
      <c r="AK15" s="186"/>
      <c r="AL15" s="186"/>
      <c r="AM15" s="186"/>
      <c r="AN15" s="457"/>
      <c r="AO15" s="226"/>
      <c r="AP15" s="187"/>
      <c r="AQ15" s="186"/>
      <c r="AR15" s="186"/>
      <c r="AS15" s="186"/>
      <c r="AT15" s="186"/>
      <c r="AU15" s="457"/>
      <c r="AV15" s="226"/>
      <c r="AW15" s="184"/>
      <c r="AX15" s="180"/>
      <c r="AY15" s="180"/>
      <c r="AZ15" s="180"/>
      <c r="BA15" s="180"/>
      <c r="BB15" s="180"/>
      <c r="BC15" s="180"/>
      <c r="BD15" s="183"/>
      <c r="BE15" s="184"/>
      <c r="BF15" s="180"/>
      <c r="BG15" s="180"/>
      <c r="BH15" s="180"/>
      <c r="BI15" s="180"/>
      <c r="BJ15" s="180"/>
      <c r="BK15" s="180"/>
      <c r="BL15" s="183"/>
      <c r="BM15" s="179"/>
    </row>
    <row r="16" spans="1:65" ht="14" customHeight="1" x14ac:dyDescent="0.2">
      <c r="A16" s="196" t="s">
        <v>792</v>
      </c>
      <c r="B16" s="193">
        <v>4</v>
      </c>
      <c r="C16" s="196" t="s">
        <v>844</v>
      </c>
      <c r="D16" s="197"/>
      <c r="E16" s="197"/>
      <c r="F16" s="193">
        <v>45</v>
      </c>
      <c r="G16" s="196"/>
      <c r="H16" s="198" t="s">
        <v>845</v>
      </c>
      <c r="I16" s="198" t="s">
        <v>795</v>
      </c>
      <c r="J16" s="198" t="s">
        <v>796</v>
      </c>
      <c r="K16" s="198" t="s">
        <v>846</v>
      </c>
      <c r="M16" s="164">
        <v>0.4375</v>
      </c>
      <c r="N16" s="174"/>
      <c r="O16" s="173"/>
      <c r="P16" s="173"/>
      <c r="Q16" s="173"/>
      <c r="R16" s="173"/>
      <c r="S16" s="173"/>
      <c r="T16" s="226"/>
      <c r="U16" s="174"/>
      <c r="V16" s="173"/>
      <c r="W16" s="173"/>
      <c r="X16" s="173"/>
      <c r="Y16" s="186"/>
      <c r="Z16" s="186"/>
      <c r="AA16" s="226"/>
      <c r="AB16" s="187"/>
      <c r="AC16" s="186"/>
      <c r="AD16" s="186"/>
      <c r="AE16" s="186"/>
      <c r="AF16" s="186"/>
      <c r="AG16" s="186"/>
      <c r="AH16" s="186"/>
      <c r="AI16" s="226"/>
      <c r="AJ16" s="187"/>
      <c r="AK16" s="186"/>
      <c r="AL16" s="186"/>
      <c r="AM16" s="186"/>
      <c r="AN16" s="457"/>
      <c r="AO16" s="226"/>
      <c r="AP16" s="187"/>
      <c r="AQ16" s="186"/>
      <c r="AR16" s="186"/>
      <c r="AS16" s="186"/>
      <c r="AT16" s="186"/>
      <c r="AU16" s="457"/>
      <c r="AV16" s="226"/>
      <c r="AW16" s="184"/>
      <c r="AX16" s="180"/>
      <c r="AY16" s="180"/>
      <c r="AZ16" s="180"/>
      <c r="BA16" s="180"/>
      <c r="BB16" s="180"/>
      <c r="BC16" s="180"/>
      <c r="BD16" s="183"/>
      <c r="BE16" s="184"/>
      <c r="BF16" s="180"/>
      <c r="BG16" s="180"/>
      <c r="BH16" s="180"/>
      <c r="BI16" s="180"/>
      <c r="BJ16" s="180"/>
      <c r="BK16" s="180"/>
      <c r="BL16" s="183"/>
      <c r="BM16" s="179"/>
    </row>
    <row r="17" spans="1:65" ht="14" customHeight="1" x14ac:dyDescent="0.2">
      <c r="A17" s="196" t="s">
        <v>792</v>
      </c>
      <c r="B17" s="193">
        <v>4</v>
      </c>
      <c r="C17" s="196" t="s">
        <v>847</v>
      </c>
      <c r="D17" s="197"/>
      <c r="E17" s="197"/>
      <c r="F17" s="193">
        <v>45</v>
      </c>
      <c r="G17" s="196"/>
      <c r="H17" s="198" t="s">
        <v>848</v>
      </c>
      <c r="I17" s="198" t="s">
        <v>849</v>
      </c>
      <c r="J17" s="198" t="s">
        <v>796</v>
      </c>
      <c r="K17" s="198" t="s">
        <v>797</v>
      </c>
      <c r="M17" s="164">
        <v>0.44791666666666669</v>
      </c>
      <c r="N17" s="174"/>
      <c r="O17" s="173"/>
      <c r="P17" s="173"/>
      <c r="Q17" s="173"/>
      <c r="R17" s="173"/>
      <c r="S17" s="173"/>
      <c r="T17" s="226"/>
      <c r="U17" s="174"/>
      <c r="V17" s="173"/>
      <c r="W17" s="173"/>
      <c r="X17" s="173"/>
      <c r="Y17" s="186"/>
      <c r="Z17" s="186"/>
      <c r="AA17" s="226"/>
      <c r="AB17" s="187"/>
      <c r="AC17" s="186"/>
      <c r="AD17" s="186"/>
      <c r="AE17" s="186"/>
      <c r="AF17" s="186"/>
      <c r="AG17" s="186"/>
      <c r="AH17" s="186"/>
      <c r="AI17" s="226"/>
      <c r="AJ17" s="187"/>
      <c r="AK17" s="186"/>
      <c r="AL17" s="186"/>
      <c r="AM17" s="186"/>
      <c r="AN17" s="457"/>
      <c r="AO17" s="226"/>
      <c r="AP17" s="187"/>
      <c r="AQ17" s="186"/>
      <c r="AR17" s="186"/>
      <c r="AS17" s="186"/>
      <c r="AT17" s="186"/>
      <c r="AU17" s="457"/>
      <c r="AV17" s="226"/>
      <c r="AW17" s="184"/>
      <c r="AX17" s="180"/>
      <c r="AY17" s="180"/>
      <c r="AZ17" s="180"/>
      <c r="BA17" s="180"/>
      <c r="BB17" s="180"/>
      <c r="BC17" s="180"/>
      <c r="BD17" s="183"/>
      <c r="BE17" s="184"/>
      <c r="BF17" s="180"/>
      <c r="BG17" s="180"/>
      <c r="BH17" s="180"/>
      <c r="BI17" s="180"/>
      <c r="BJ17" s="180"/>
      <c r="BK17" s="180"/>
      <c r="BL17" s="183"/>
      <c r="BM17" s="179"/>
    </row>
    <row r="18" spans="1:65" ht="14" customHeight="1" x14ac:dyDescent="0.2">
      <c r="A18" s="196" t="s">
        <v>792</v>
      </c>
      <c r="B18" s="193">
        <v>4</v>
      </c>
      <c r="C18" s="196" t="s">
        <v>850</v>
      </c>
      <c r="D18" s="197"/>
      <c r="E18" s="197">
        <v>9</v>
      </c>
      <c r="F18" s="193">
        <v>45</v>
      </c>
      <c r="G18" s="196">
        <v>6</v>
      </c>
      <c r="H18" s="198" t="s">
        <v>845</v>
      </c>
      <c r="I18" s="198" t="s">
        <v>795</v>
      </c>
      <c r="J18" s="198" t="s">
        <v>796</v>
      </c>
      <c r="K18" s="198" t="s">
        <v>846</v>
      </c>
      <c r="M18" s="164">
        <v>0.45833333333333331</v>
      </c>
      <c r="N18" s="174"/>
      <c r="O18" s="173"/>
      <c r="P18" s="173"/>
      <c r="Q18" s="173"/>
      <c r="R18" s="173"/>
      <c r="S18" s="173"/>
      <c r="T18" s="226"/>
      <c r="U18" s="174"/>
      <c r="V18" s="173"/>
      <c r="W18" s="173"/>
      <c r="X18" s="173"/>
      <c r="Y18" s="186"/>
      <c r="Z18" s="186"/>
      <c r="AA18" s="226"/>
      <c r="AB18" s="187"/>
      <c r="AC18" s="186"/>
      <c r="AD18" s="186"/>
      <c r="AE18" s="186"/>
      <c r="AF18" s="186"/>
      <c r="AG18" s="186"/>
      <c r="AH18" s="186"/>
      <c r="AI18" s="226"/>
      <c r="AJ18" s="187"/>
      <c r="AK18" s="186"/>
      <c r="AL18" s="186"/>
      <c r="AM18" s="186"/>
      <c r="AN18" s="457"/>
      <c r="AO18" s="226"/>
      <c r="AP18" s="187"/>
      <c r="AQ18" s="186"/>
      <c r="AR18" s="186"/>
      <c r="AS18" s="186"/>
      <c r="AT18" s="186"/>
      <c r="AU18" s="457"/>
      <c r="AV18" s="226"/>
      <c r="AW18" s="184"/>
      <c r="AX18" s="180"/>
      <c r="AY18" s="180"/>
      <c r="AZ18" s="180"/>
      <c r="BA18" s="180"/>
      <c r="BB18" s="180"/>
      <c r="BC18" s="180"/>
      <c r="BD18" s="183"/>
      <c r="BE18" s="184"/>
      <c r="BF18" s="180"/>
      <c r="BG18" s="180"/>
      <c r="BH18" s="180"/>
      <c r="BI18" s="180"/>
      <c r="BJ18" s="180"/>
      <c r="BK18" s="180"/>
      <c r="BL18" s="183"/>
      <c r="BM18" s="179"/>
    </row>
    <row r="19" spans="1:65" ht="14" customHeight="1" x14ac:dyDescent="0.2">
      <c r="A19" s="196" t="s">
        <v>792</v>
      </c>
      <c r="B19" s="193">
        <v>6</v>
      </c>
      <c r="C19" s="196" t="s">
        <v>851</v>
      </c>
      <c r="D19" s="197"/>
      <c r="E19" s="197"/>
      <c r="F19" s="193">
        <v>48</v>
      </c>
      <c r="G19" s="196"/>
      <c r="H19" s="199" t="s">
        <v>794</v>
      </c>
      <c r="I19" s="198" t="s">
        <v>795</v>
      </c>
      <c r="J19" s="198" t="s">
        <v>796</v>
      </c>
      <c r="K19" s="198" t="s">
        <v>797</v>
      </c>
      <c r="M19" s="164">
        <v>0.46875</v>
      </c>
      <c r="N19" s="174"/>
      <c r="O19" s="173"/>
      <c r="P19" s="173"/>
      <c r="Q19" s="173"/>
      <c r="R19" s="173"/>
      <c r="S19" s="173"/>
      <c r="T19" s="226"/>
      <c r="U19" s="174"/>
      <c r="V19" s="173"/>
      <c r="W19" s="173"/>
      <c r="X19" s="173"/>
      <c r="Y19" s="186"/>
      <c r="Z19" s="186"/>
      <c r="AA19" s="226"/>
      <c r="AB19" s="187"/>
      <c r="AC19" s="186"/>
      <c r="AD19" s="186"/>
      <c r="AE19" s="186"/>
      <c r="AF19" s="186"/>
      <c r="AG19" s="186"/>
      <c r="AH19" s="186"/>
      <c r="AI19" s="226"/>
      <c r="AJ19" s="187"/>
      <c r="AK19" s="186"/>
      <c r="AL19" s="186"/>
      <c r="AM19" s="186"/>
      <c r="AN19" s="457"/>
      <c r="AO19" s="226"/>
      <c r="AP19" s="187"/>
      <c r="AQ19" s="186"/>
      <c r="AR19" s="186"/>
      <c r="AS19" s="186"/>
      <c r="AT19" s="186"/>
      <c r="AU19" s="457"/>
      <c r="AV19" s="226"/>
      <c r="AW19" s="184"/>
      <c r="AX19" s="180"/>
      <c r="AY19" s="180"/>
      <c r="AZ19" s="180"/>
      <c r="BA19" s="180"/>
      <c r="BB19" s="180"/>
      <c r="BC19" s="180"/>
      <c r="BD19" s="183"/>
      <c r="BE19" s="184"/>
      <c r="BF19" s="180"/>
      <c r="BG19" s="180"/>
      <c r="BH19" s="180"/>
      <c r="BI19" s="180"/>
      <c r="BJ19" s="180"/>
      <c r="BK19" s="180"/>
      <c r="BL19" s="183"/>
      <c r="BM19" s="179"/>
    </row>
    <row r="20" spans="1:65" ht="14" customHeight="1" x14ac:dyDescent="0.2">
      <c r="A20" s="196" t="s">
        <v>792</v>
      </c>
      <c r="B20" s="193">
        <v>6</v>
      </c>
      <c r="C20" s="196" t="s">
        <v>852</v>
      </c>
      <c r="D20" s="197"/>
      <c r="E20" s="197"/>
      <c r="F20" s="193">
        <v>48</v>
      </c>
      <c r="G20" s="196"/>
      <c r="H20" s="198" t="s">
        <v>835</v>
      </c>
      <c r="I20" s="198" t="s">
        <v>836</v>
      </c>
      <c r="J20" s="198" t="s">
        <v>796</v>
      </c>
      <c r="K20" s="198" t="s">
        <v>837</v>
      </c>
      <c r="M20" s="164">
        <v>0.47916666666666669</v>
      </c>
      <c r="N20" s="174"/>
      <c r="O20" s="173"/>
      <c r="P20" s="173"/>
      <c r="Q20" s="173"/>
      <c r="R20" s="173"/>
      <c r="S20" s="173"/>
      <c r="T20" s="226"/>
      <c r="U20" s="174"/>
      <c r="V20" s="173"/>
      <c r="W20" s="173"/>
      <c r="X20" s="173"/>
      <c r="Y20" s="186"/>
      <c r="Z20" s="186"/>
      <c r="AA20" s="226"/>
      <c r="AB20" s="187"/>
      <c r="AC20" s="186"/>
      <c r="AD20" s="186"/>
      <c r="AE20" s="186"/>
      <c r="AF20" s="186"/>
      <c r="AG20" s="186"/>
      <c r="AH20" s="186"/>
      <c r="AI20" s="226"/>
      <c r="AJ20" s="187"/>
      <c r="AK20" s="186"/>
      <c r="AL20" s="186"/>
      <c r="AM20" s="186"/>
      <c r="AN20" s="457"/>
      <c r="AO20" s="226"/>
      <c r="AP20" s="187"/>
      <c r="AQ20" s="186"/>
      <c r="AR20" s="186"/>
      <c r="AS20" s="186"/>
      <c r="AT20" s="186"/>
      <c r="AU20" s="457"/>
      <c r="AV20" s="226"/>
      <c r="AW20" s="184"/>
      <c r="AX20" s="180"/>
      <c r="AY20" s="180"/>
      <c r="AZ20" s="180"/>
      <c r="BA20" s="180"/>
      <c r="BB20" s="180"/>
      <c r="BC20" s="180"/>
      <c r="BD20" s="183"/>
      <c r="BE20" s="184"/>
      <c r="BF20" s="180"/>
      <c r="BG20" s="180"/>
      <c r="BH20" s="180"/>
      <c r="BI20" s="180"/>
      <c r="BJ20" s="180"/>
      <c r="BK20" s="180"/>
      <c r="BL20" s="183"/>
      <c r="BM20" s="179"/>
    </row>
    <row r="21" spans="1:65" ht="14" customHeight="1" x14ac:dyDescent="0.2">
      <c r="A21" s="196" t="s">
        <v>853</v>
      </c>
      <c r="B21" s="197">
        <v>2</v>
      </c>
      <c r="C21" s="196" t="s">
        <v>22</v>
      </c>
      <c r="D21" s="197"/>
      <c r="E21" s="197"/>
      <c r="F21" s="197">
        <v>16</v>
      </c>
      <c r="G21" s="196"/>
      <c r="H21" s="199" t="s">
        <v>812</v>
      </c>
      <c r="I21" s="198" t="s">
        <v>795</v>
      </c>
      <c r="J21" s="198" t="s">
        <v>813</v>
      </c>
      <c r="K21" s="198" t="s">
        <v>797</v>
      </c>
      <c r="M21" s="164">
        <v>0.48958333333333331</v>
      </c>
      <c r="N21" s="174"/>
      <c r="O21" s="173"/>
      <c r="P21" s="173"/>
      <c r="Q21" s="173"/>
      <c r="R21" s="173"/>
      <c r="S21" s="173"/>
      <c r="T21" s="226"/>
      <c r="U21" s="174"/>
      <c r="V21" s="173"/>
      <c r="W21" s="173"/>
      <c r="X21" s="173"/>
      <c r="Y21" s="186"/>
      <c r="Z21" s="186"/>
      <c r="AA21" s="226"/>
      <c r="AB21" s="187"/>
      <c r="AC21" s="186"/>
      <c r="AD21" s="186"/>
      <c r="AE21" s="186"/>
      <c r="AF21" s="186"/>
      <c r="AG21" s="186"/>
      <c r="AH21" s="186"/>
      <c r="AI21" s="226"/>
      <c r="AJ21" s="187"/>
      <c r="AK21" s="186"/>
      <c r="AL21" s="186"/>
      <c r="AM21" s="186"/>
      <c r="AN21" s="457"/>
      <c r="AO21" s="226"/>
      <c r="AP21" s="187"/>
      <c r="AQ21" s="186"/>
      <c r="AR21" s="186"/>
      <c r="AS21" s="186"/>
      <c r="AT21" s="186"/>
      <c r="AU21" s="457"/>
      <c r="AV21" s="226"/>
      <c r="AW21" s="184"/>
      <c r="AX21" s="180"/>
      <c r="AY21" s="180"/>
      <c r="AZ21" s="180"/>
      <c r="BA21" s="180"/>
      <c r="BB21" s="180"/>
      <c r="BC21" s="180"/>
      <c r="BD21" s="183"/>
      <c r="BE21" s="184"/>
      <c r="BF21" s="180"/>
      <c r="BG21" s="180"/>
      <c r="BH21" s="180"/>
      <c r="BI21" s="180"/>
      <c r="BJ21" s="180"/>
      <c r="BK21" s="180"/>
      <c r="BL21" s="183"/>
      <c r="BM21" s="179"/>
    </row>
    <row r="22" spans="1:65" ht="14" customHeight="1" x14ac:dyDescent="0.2">
      <c r="A22" s="196" t="s">
        <v>853</v>
      </c>
      <c r="B22" s="197">
        <v>2</v>
      </c>
      <c r="C22" s="196" t="s">
        <v>819</v>
      </c>
      <c r="D22" s="197"/>
      <c r="E22" s="197"/>
      <c r="F22" s="197">
        <v>16</v>
      </c>
      <c r="G22" s="196"/>
      <c r="H22" s="199" t="s">
        <v>794</v>
      </c>
      <c r="I22" s="198" t="s">
        <v>795</v>
      </c>
      <c r="J22" s="198" t="s">
        <v>796</v>
      </c>
      <c r="K22" s="198" t="s">
        <v>797</v>
      </c>
      <c r="M22" s="164">
        <v>0.5</v>
      </c>
      <c r="N22" s="174"/>
      <c r="O22" s="173"/>
      <c r="P22" s="173"/>
      <c r="Q22" s="173"/>
      <c r="R22" s="173"/>
      <c r="S22" s="173"/>
      <c r="T22" s="226"/>
      <c r="U22" s="174"/>
      <c r="V22" s="173"/>
      <c r="W22" s="173"/>
      <c r="X22" s="173"/>
      <c r="Y22" s="186"/>
      <c r="Z22" s="186"/>
      <c r="AA22" s="226"/>
      <c r="AB22" s="187"/>
      <c r="AC22" s="186"/>
      <c r="AD22" s="186"/>
      <c r="AE22" s="186"/>
      <c r="AF22" s="186"/>
      <c r="AG22" s="186"/>
      <c r="AH22" s="186"/>
      <c r="AI22" s="226"/>
      <c r="AJ22" s="187"/>
      <c r="AK22" s="186"/>
      <c r="AL22" s="186"/>
      <c r="AM22" s="186"/>
      <c r="AN22" s="457"/>
      <c r="AO22" s="226"/>
      <c r="AP22" s="187"/>
      <c r="AQ22" s="186"/>
      <c r="AR22" s="186"/>
      <c r="AS22" s="186"/>
      <c r="AT22" s="186"/>
      <c r="AU22" s="457"/>
      <c r="AV22" s="226"/>
      <c r="AW22" s="184"/>
      <c r="AX22" s="180"/>
      <c r="AY22" s="180"/>
      <c r="AZ22" s="180"/>
      <c r="BA22" s="180"/>
      <c r="BB22" s="180"/>
      <c r="BC22" s="180"/>
      <c r="BD22" s="183"/>
      <c r="BE22" s="184"/>
      <c r="BF22" s="180"/>
      <c r="BG22" s="180"/>
      <c r="BH22" s="180"/>
      <c r="BI22" s="180"/>
      <c r="BJ22" s="180"/>
      <c r="BK22" s="180"/>
      <c r="BL22" s="183"/>
      <c r="BM22" s="179"/>
    </row>
    <row r="23" spans="1:65" ht="14" customHeight="1" x14ac:dyDescent="0.2">
      <c r="A23" s="196" t="s">
        <v>853</v>
      </c>
      <c r="B23" s="197">
        <v>3</v>
      </c>
      <c r="C23" s="196" t="s">
        <v>823</v>
      </c>
      <c r="D23" s="197"/>
      <c r="E23" s="197"/>
      <c r="F23" s="197">
        <v>15</v>
      </c>
      <c r="G23" s="196"/>
      <c r="H23" s="198" t="s">
        <v>824</v>
      </c>
      <c r="I23" s="198" t="s">
        <v>795</v>
      </c>
      <c r="J23" s="198" t="s">
        <v>796</v>
      </c>
      <c r="K23" s="198" t="s">
        <v>797</v>
      </c>
      <c r="M23" s="164">
        <v>0.51041666666666663</v>
      </c>
      <c r="N23" s="174"/>
      <c r="O23" s="173"/>
      <c r="P23" s="173"/>
      <c r="Q23" s="173"/>
      <c r="R23" s="173"/>
      <c r="S23" s="173"/>
      <c r="T23" s="226"/>
      <c r="U23" s="174"/>
      <c r="V23" s="173"/>
      <c r="W23" s="173"/>
      <c r="X23" s="173"/>
      <c r="Y23" s="186"/>
      <c r="Z23" s="186"/>
      <c r="AA23" s="226"/>
      <c r="AB23" s="187"/>
      <c r="AC23" s="186"/>
      <c r="AD23" s="186"/>
      <c r="AE23" s="186"/>
      <c r="AF23" s="186"/>
      <c r="AG23" s="186"/>
      <c r="AH23" s="186"/>
      <c r="AI23" s="226"/>
      <c r="AJ23" s="187"/>
      <c r="AK23" s="186"/>
      <c r="AL23" s="186"/>
      <c r="AM23" s="186"/>
      <c r="AN23" s="457"/>
      <c r="AO23" s="226"/>
      <c r="AP23" s="187"/>
      <c r="AQ23" s="186"/>
      <c r="AR23" s="186"/>
      <c r="AS23" s="186"/>
      <c r="AT23" s="186"/>
      <c r="AU23" s="457"/>
      <c r="AV23" s="226"/>
      <c r="AW23" s="184"/>
      <c r="AX23" s="180"/>
      <c r="AY23" s="180"/>
      <c r="AZ23" s="180"/>
      <c r="BA23" s="180"/>
      <c r="BB23" s="180"/>
      <c r="BC23" s="180"/>
      <c r="BD23" s="183"/>
      <c r="BE23" s="184"/>
      <c r="BF23" s="180"/>
      <c r="BG23" s="180"/>
      <c r="BH23" s="180"/>
      <c r="BI23" s="180"/>
      <c r="BJ23" s="180"/>
      <c r="BK23" s="180"/>
      <c r="BL23" s="183"/>
      <c r="BM23" s="179"/>
    </row>
    <row r="24" spans="1:65" ht="14" customHeight="1" x14ac:dyDescent="0.2">
      <c r="A24" s="196" t="s">
        <v>853</v>
      </c>
      <c r="B24" s="197">
        <v>3</v>
      </c>
      <c r="C24" s="196" t="s">
        <v>829</v>
      </c>
      <c r="D24" s="197"/>
      <c r="E24" s="197"/>
      <c r="F24" s="197">
        <v>15</v>
      </c>
      <c r="G24" s="196"/>
      <c r="H24" s="199" t="s">
        <v>794</v>
      </c>
      <c r="I24" s="198" t="s">
        <v>795</v>
      </c>
      <c r="J24" s="198" t="s">
        <v>796</v>
      </c>
      <c r="K24" s="198" t="s">
        <v>797</v>
      </c>
      <c r="M24" s="164">
        <v>0.52083333333333337</v>
      </c>
      <c r="N24" s="174"/>
      <c r="O24" s="173"/>
      <c r="P24" s="173"/>
      <c r="Q24" s="173"/>
      <c r="R24" s="173"/>
      <c r="S24" s="173"/>
      <c r="T24" s="226"/>
      <c r="U24" s="174"/>
      <c r="V24" s="173"/>
      <c r="W24" s="173"/>
      <c r="X24" s="173"/>
      <c r="Y24" s="186"/>
      <c r="Z24" s="186"/>
      <c r="AA24" s="226"/>
      <c r="AB24" s="187"/>
      <c r="AC24" s="186"/>
      <c r="AD24" s="186"/>
      <c r="AE24" s="186"/>
      <c r="AF24" s="186"/>
      <c r="AG24" s="186"/>
      <c r="AH24" s="186"/>
      <c r="AI24" s="226"/>
      <c r="AJ24" s="187"/>
      <c r="AK24" s="186"/>
      <c r="AL24" s="186"/>
      <c r="AM24" s="186"/>
      <c r="AN24" s="457"/>
      <c r="AO24" s="226"/>
      <c r="AP24" s="187"/>
      <c r="AQ24" s="186"/>
      <c r="AR24" s="186"/>
      <c r="AS24" s="186"/>
      <c r="AT24" s="186"/>
      <c r="AU24" s="457"/>
      <c r="AV24" s="226"/>
      <c r="AW24" s="184"/>
      <c r="AX24" s="180"/>
      <c r="AY24" s="180"/>
      <c r="AZ24" s="180"/>
      <c r="BA24" s="180"/>
      <c r="BB24" s="180"/>
      <c r="BC24" s="180"/>
      <c r="BD24" s="183"/>
      <c r="BE24" s="184"/>
      <c r="BF24" s="180"/>
      <c r="BG24" s="180"/>
      <c r="BH24" s="180"/>
      <c r="BI24" s="180"/>
      <c r="BJ24" s="180"/>
      <c r="BK24" s="180"/>
      <c r="BL24" s="183"/>
      <c r="BM24" s="179"/>
    </row>
    <row r="25" spans="1:65" ht="14" customHeight="1" x14ac:dyDescent="0.2">
      <c r="A25" s="196" t="s">
        <v>853</v>
      </c>
      <c r="B25" s="197">
        <v>4</v>
      </c>
      <c r="C25" s="196" t="s">
        <v>838</v>
      </c>
      <c r="D25" s="197"/>
      <c r="E25" s="197"/>
      <c r="F25" s="197">
        <v>3</v>
      </c>
      <c r="G25" s="196"/>
      <c r="H25" s="198" t="s">
        <v>824</v>
      </c>
      <c r="I25" s="198" t="s">
        <v>795</v>
      </c>
      <c r="J25" s="198" t="s">
        <v>796</v>
      </c>
      <c r="K25" s="198" t="s">
        <v>797</v>
      </c>
      <c r="M25" s="164">
        <v>0.53125</v>
      </c>
      <c r="N25" s="174"/>
      <c r="O25" s="173"/>
      <c r="P25" s="173"/>
      <c r="Q25" s="173"/>
      <c r="R25" s="173"/>
      <c r="S25" s="173"/>
      <c r="T25" s="226"/>
      <c r="U25" s="174"/>
      <c r="V25" s="173"/>
      <c r="W25" s="173"/>
      <c r="X25" s="173"/>
      <c r="Y25" s="186"/>
      <c r="Z25" s="186"/>
      <c r="AA25" s="226"/>
      <c r="AB25" s="187"/>
      <c r="AC25" s="186"/>
      <c r="AD25" s="186"/>
      <c r="AE25" s="186"/>
      <c r="AF25" s="186"/>
      <c r="AG25" s="186"/>
      <c r="AH25" s="186"/>
      <c r="AI25" s="226"/>
      <c r="AJ25" s="187"/>
      <c r="AK25" s="186"/>
      <c r="AL25" s="186"/>
      <c r="AM25" s="186"/>
      <c r="AN25" s="457"/>
      <c r="AO25" s="226"/>
      <c r="AP25" s="187"/>
      <c r="AQ25" s="186"/>
      <c r="AR25" s="186"/>
      <c r="AS25" s="186"/>
      <c r="AT25" s="186"/>
      <c r="AU25" s="457"/>
      <c r="AV25" s="226"/>
      <c r="AW25" s="184"/>
      <c r="AX25" s="180"/>
      <c r="AY25" s="180"/>
      <c r="AZ25" s="180"/>
      <c r="BA25" s="180"/>
      <c r="BB25" s="180"/>
      <c r="BC25" s="180"/>
      <c r="BD25" s="183"/>
      <c r="BE25" s="184"/>
      <c r="BF25" s="180"/>
      <c r="BG25" s="180"/>
      <c r="BH25" s="180"/>
      <c r="BI25" s="180"/>
      <c r="BJ25" s="180"/>
      <c r="BK25" s="180"/>
      <c r="BL25" s="183"/>
      <c r="BM25" s="179"/>
    </row>
    <row r="26" spans="1:65" ht="14" customHeight="1" x14ac:dyDescent="0.2">
      <c r="A26" s="196" t="s">
        <v>853</v>
      </c>
      <c r="B26" s="197">
        <v>4</v>
      </c>
      <c r="C26" s="196" t="s">
        <v>847</v>
      </c>
      <c r="D26" s="197"/>
      <c r="E26" s="197"/>
      <c r="F26" s="197">
        <v>3</v>
      </c>
      <c r="G26" s="196"/>
      <c r="H26" s="198" t="s">
        <v>848</v>
      </c>
      <c r="I26" s="198" t="s">
        <v>849</v>
      </c>
      <c r="J26" s="198" t="s">
        <v>796</v>
      </c>
      <c r="K26" s="198" t="s">
        <v>797</v>
      </c>
      <c r="M26" s="164">
        <v>0.54166666666666663</v>
      </c>
      <c r="N26" s="174"/>
      <c r="O26" s="173"/>
      <c r="P26" s="173"/>
      <c r="Q26" s="173"/>
      <c r="R26" s="173"/>
      <c r="S26" s="173"/>
      <c r="T26" s="260"/>
      <c r="U26" s="174"/>
      <c r="V26" s="173"/>
      <c r="W26" s="173"/>
      <c r="X26" s="173"/>
      <c r="Y26" s="186"/>
      <c r="Z26" s="186"/>
      <c r="AA26" s="260"/>
      <c r="AB26" s="187"/>
      <c r="AC26" s="186"/>
      <c r="AD26" s="186"/>
      <c r="AE26" s="186"/>
      <c r="AF26" s="186"/>
      <c r="AG26" s="186"/>
      <c r="AH26" s="186"/>
      <c r="AI26" s="260"/>
      <c r="AJ26" s="187"/>
      <c r="AK26" s="186"/>
      <c r="AL26" s="186"/>
      <c r="AM26" s="186"/>
      <c r="AN26" s="457"/>
      <c r="AO26" s="260"/>
      <c r="AP26" s="187"/>
      <c r="AQ26" s="186"/>
      <c r="AR26" s="186"/>
      <c r="AS26" s="186"/>
      <c r="AT26" s="186"/>
      <c r="AU26" s="457"/>
      <c r="AV26" s="260"/>
      <c r="AW26" s="184"/>
      <c r="AX26" s="180"/>
      <c r="AY26" s="180"/>
      <c r="AZ26" s="180"/>
      <c r="BA26" s="180"/>
      <c r="BB26" s="180"/>
      <c r="BC26" s="180"/>
      <c r="BD26" s="183"/>
      <c r="BE26" s="184"/>
      <c r="BF26" s="180"/>
      <c r="BG26" s="180"/>
      <c r="BH26" s="180"/>
      <c r="BI26" s="180"/>
      <c r="BJ26" s="180"/>
      <c r="BK26" s="180"/>
      <c r="BL26" s="183"/>
      <c r="BM26" s="179"/>
    </row>
    <row r="27" spans="1:65" ht="14" customHeight="1" x14ac:dyDescent="0.2">
      <c r="A27" s="196" t="s">
        <v>853</v>
      </c>
      <c r="B27" s="197">
        <v>5</v>
      </c>
      <c r="C27" s="196" t="s">
        <v>834</v>
      </c>
      <c r="D27" s="197"/>
      <c r="E27" s="197"/>
      <c r="F27" s="197">
        <v>21</v>
      </c>
      <c r="G27" s="196"/>
      <c r="H27" s="198" t="s">
        <v>835</v>
      </c>
      <c r="I27" s="198" t="s">
        <v>836</v>
      </c>
      <c r="J27" s="198" t="s">
        <v>796</v>
      </c>
      <c r="K27" s="198" t="s">
        <v>837</v>
      </c>
      <c r="M27" s="164">
        <v>0.55208333333333337</v>
      </c>
      <c r="N27" s="174"/>
      <c r="O27" s="173"/>
      <c r="P27" s="173"/>
      <c r="Q27" s="173"/>
      <c r="R27" s="173"/>
      <c r="S27" s="173"/>
      <c r="T27" s="217"/>
      <c r="U27" s="174"/>
      <c r="V27" s="173"/>
      <c r="W27" s="173"/>
      <c r="X27" s="173"/>
      <c r="Y27" s="186"/>
      <c r="Z27" s="186"/>
      <c r="AA27" s="217"/>
      <c r="AB27" s="187"/>
      <c r="AC27" s="186"/>
      <c r="AD27" s="186"/>
      <c r="AE27" s="186"/>
      <c r="AF27" s="186"/>
      <c r="AG27" s="186"/>
      <c r="AH27" s="186"/>
      <c r="AI27" s="217"/>
      <c r="AJ27" s="187"/>
      <c r="AK27" s="186"/>
      <c r="AL27" s="186"/>
      <c r="AM27" s="186"/>
      <c r="AN27" s="457"/>
      <c r="AO27" s="217"/>
      <c r="AP27" s="187"/>
      <c r="AQ27" s="186"/>
      <c r="AR27" s="186"/>
      <c r="AS27" s="186"/>
      <c r="AT27" s="186"/>
      <c r="AU27" s="457"/>
      <c r="AV27" s="217"/>
      <c r="AW27" s="184"/>
      <c r="AX27" s="180"/>
      <c r="AY27" s="180"/>
      <c r="AZ27" s="180"/>
      <c r="BA27" s="180"/>
      <c r="BB27" s="180"/>
      <c r="BC27" s="180"/>
      <c r="BD27" s="183"/>
      <c r="BE27" s="184"/>
      <c r="BF27" s="180"/>
      <c r="BG27" s="180"/>
      <c r="BH27" s="180"/>
      <c r="BI27" s="180"/>
      <c r="BJ27" s="180"/>
      <c r="BK27" s="180"/>
      <c r="BL27" s="183"/>
      <c r="BM27" s="179"/>
    </row>
    <row r="28" spans="1:65" ht="14" customHeight="1" x14ac:dyDescent="0.2">
      <c r="A28" s="196" t="s">
        <v>853</v>
      </c>
      <c r="B28" s="197">
        <v>5</v>
      </c>
      <c r="C28" s="196" t="s">
        <v>839</v>
      </c>
      <c r="D28" s="197"/>
      <c r="E28" s="197"/>
      <c r="F28" s="197">
        <v>21</v>
      </c>
      <c r="G28" s="196"/>
      <c r="H28" s="198" t="s">
        <v>840</v>
      </c>
      <c r="I28" s="198" t="s">
        <v>795</v>
      </c>
      <c r="J28" s="198" t="s">
        <v>796</v>
      </c>
      <c r="K28" s="198" t="s">
        <v>797</v>
      </c>
      <c r="M28" s="164">
        <v>0.5625</v>
      </c>
      <c r="N28" s="174"/>
      <c r="O28" s="173"/>
      <c r="P28" s="173"/>
      <c r="Q28" s="173"/>
      <c r="R28" s="173"/>
      <c r="S28" s="173"/>
      <c r="T28" s="260"/>
      <c r="U28" s="174"/>
      <c r="V28" s="173"/>
      <c r="W28" s="173"/>
      <c r="X28" s="173"/>
      <c r="Y28" s="186"/>
      <c r="Z28" s="186"/>
      <c r="AA28" s="260"/>
      <c r="AB28" s="187"/>
      <c r="AC28" s="186"/>
      <c r="AD28" s="186"/>
      <c r="AE28" s="186"/>
      <c r="AF28" s="186"/>
      <c r="AG28" s="186"/>
      <c r="AH28" s="186"/>
      <c r="AI28" s="260"/>
      <c r="AJ28" s="187"/>
      <c r="AK28" s="186"/>
      <c r="AL28" s="186"/>
      <c r="AM28" s="186"/>
      <c r="AN28" s="457"/>
      <c r="AO28" s="260"/>
      <c r="AP28" s="187"/>
      <c r="AQ28" s="186"/>
      <c r="AR28" s="186"/>
      <c r="AS28" s="186"/>
      <c r="AT28" s="186"/>
      <c r="AU28" s="457"/>
      <c r="AV28" s="260"/>
      <c r="AW28" s="184"/>
      <c r="AX28" s="180"/>
      <c r="AY28" s="180"/>
      <c r="AZ28" s="180"/>
      <c r="BA28" s="180"/>
      <c r="BB28" s="180"/>
      <c r="BC28" s="180"/>
      <c r="BD28" s="183"/>
      <c r="BE28" s="184"/>
      <c r="BF28" s="180"/>
      <c r="BG28" s="180"/>
      <c r="BH28" s="180"/>
      <c r="BI28" s="180"/>
      <c r="BJ28" s="180"/>
      <c r="BK28" s="180"/>
      <c r="BL28" s="183"/>
      <c r="BM28" s="179"/>
    </row>
    <row r="29" spans="1:65" ht="14" customHeight="1" x14ac:dyDescent="0.2">
      <c r="A29" s="196" t="s">
        <v>853</v>
      </c>
      <c r="B29" s="197">
        <v>6</v>
      </c>
      <c r="C29" s="196" t="s">
        <v>842</v>
      </c>
      <c r="D29" s="197"/>
      <c r="E29" s="197"/>
      <c r="F29" s="197">
        <v>24</v>
      </c>
      <c r="G29" s="196"/>
      <c r="H29" s="198" t="s">
        <v>835</v>
      </c>
      <c r="I29" s="198" t="s">
        <v>836</v>
      </c>
      <c r="J29" s="198" t="s">
        <v>796</v>
      </c>
      <c r="K29" s="198" t="s">
        <v>837</v>
      </c>
      <c r="M29" s="164">
        <v>0.57291666666666663</v>
      </c>
      <c r="N29" s="174"/>
      <c r="O29" s="173"/>
      <c r="P29" s="173"/>
      <c r="Q29" s="173"/>
      <c r="R29" s="173"/>
      <c r="S29" s="173"/>
      <c r="T29" s="260"/>
      <c r="U29" s="174"/>
      <c r="V29" s="173"/>
      <c r="W29" s="173"/>
      <c r="X29" s="173"/>
      <c r="Y29" s="186"/>
      <c r="Z29" s="186"/>
      <c r="AA29" s="260"/>
      <c r="AB29" s="187"/>
      <c r="AC29" s="186"/>
      <c r="AD29" s="186"/>
      <c r="AE29" s="186"/>
      <c r="AF29" s="186"/>
      <c r="AG29" s="186"/>
      <c r="AH29" s="186"/>
      <c r="AI29" s="260"/>
      <c r="AJ29" s="187"/>
      <c r="AK29" s="186"/>
      <c r="AL29" s="186"/>
      <c r="AM29" s="186"/>
      <c r="AN29" s="457"/>
      <c r="AO29" s="260"/>
      <c r="AP29" s="187"/>
      <c r="AQ29" s="186"/>
      <c r="AR29" s="186"/>
      <c r="AS29" s="186"/>
      <c r="AT29" s="186"/>
      <c r="AU29" s="457"/>
      <c r="AV29" s="260"/>
      <c r="AW29" s="184"/>
      <c r="AX29" s="180"/>
      <c r="AY29" s="180"/>
      <c r="AZ29" s="180"/>
      <c r="BA29" s="180"/>
      <c r="BB29" s="180"/>
      <c r="BC29" s="180"/>
      <c r="BD29" s="183"/>
      <c r="BE29" s="184"/>
      <c r="BF29" s="180"/>
      <c r="BG29" s="180"/>
      <c r="BH29" s="180"/>
      <c r="BI29" s="180"/>
      <c r="BJ29" s="180"/>
      <c r="BK29" s="180"/>
      <c r="BL29" s="183"/>
      <c r="BM29" s="179"/>
    </row>
    <row r="30" spans="1:65" ht="14" customHeight="1" x14ac:dyDescent="0.2">
      <c r="A30" s="196" t="s">
        <v>853</v>
      </c>
      <c r="B30" s="197">
        <v>6</v>
      </c>
      <c r="C30" s="196" t="s">
        <v>850</v>
      </c>
      <c r="D30" s="197"/>
      <c r="E30" s="197"/>
      <c r="F30" s="197">
        <v>24</v>
      </c>
      <c r="G30" s="196"/>
      <c r="H30" s="198" t="s">
        <v>845</v>
      </c>
      <c r="I30" s="198" t="s">
        <v>795</v>
      </c>
      <c r="J30" s="198" t="s">
        <v>796</v>
      </c>
      <c r="K30" s="198" t="s">
        <v>846</v>
      </c>
      <c r="M30" s="164">
        <v>0.58333333333333337</v>
      </c>
      <c r="N30" s="174"/>
      <c r="O30" s="173"/>
      <c r="P30" s="173"/>
      <c r="Q30" s="173"/>
      <c r="R30" s="173"/>
      <c r="S30" s="173"/>
      <c r="T30" s="260"/>
      <c r="U30" s="174"/>
      <c r="V30" s="173"/>
      <c r="W30" s="173"/>
      <c r="X30" s="173"/>
      <c r="Y30" s="186"/>
      <c r="Z30" s="186"/>
      <c r="AA30" s="260"/>
      <c r="AB30" s="187"/>
      <c r="AC30" s="186"/>
      <c r="AD30" s="186"/>
      <c r="AE30" s="186"/>
      <c r="AF30" s="186"/>
      <c r="AG30" s="186"/>
      <c r="AH30" s="186"/>
      <c r="AI30" s="260"/>
      <c r="AJ30" s="187"/>
      <c r="AK30" s="186"/>
      <c r="AL30" s="186"/>
      <c r="AM30" s="186"/>
      <c r="AN30" s="457"/>
      <c r="AO30" s="260"/>
      <c r="AP30" s="187"/>
      <c r="AQ30" s="186"/>
      <c r="AR30" s="186"/>
      <c r="AS30" s="186"/>
      <c r="AT30" s="186"/>
      <c r="AU30" s="457"/>
      <c r="AV30" s="260"/>
      <c r="AW30" s="184"/>
      <c r="AX30" s="180"/>
      <c r="AY30" s="180"/>
      <c r="AZ30" s="180"/>
      <c r="BA30" s="180"/>
      <c r="BB30" s="180"/>
      <c r="BC30" s="180"/>
      <c r="BD30" s="183"/>
      <c r="BE30" s="184"/>
      <c r="BF30" s="180"/>
      <c r="BG30" s="180"/>
      <c r="BH30" s="180"/>
      <c r="BI30" s="180"/>
      <c r="BJ30" s="180"/>
      <c r="BK30" s="180"/>
      <c r="BL30" s="183"/>
      <c r="BM30" s="179"/>
    </row>
    <row r="31" spans="1:65" ht="14" customHeight="1" x14ac:dyDescent="0.2">
      <c r="A31" s="196" t="s">
        <v>853</v>
      </c>
      <c r="B31" s="197">
        <v>10</v>
      </c>
      <c r="C31" s="196" t="s">
        <v>851</v>
      </c>
      <c r="D31" s="197"/>
      <c r="E31" s="197"/>
      <c r="F31" s="197">
        <v>5</v>
      </c>
      <c r="G31" s="196"/>
      <c r="H31" s="199" t="s">
        <v>794</v>
      </c>
      <c r="I31" s="198" t="s">
        <v>795</v>
      </c>
      <c r="J31" s="198" t="s">
        <v>796</v>
      </c>
      <c r="K31" s="198" t="s">
        <v>797</v>
      </c>
      <c r="M31" s="164">
        <v>0.59375</v>
      </c>
      <c r="N31" s="174"/>
      <c r="O31" s="173"/>
      <c r="P31" s="173"/>
      <c r="Q31" s="173"/>
      <c r="R31" s="173"/>
      <c r="S31" s="173"/>
      <c r="T31" s="260"/>
      <c r="U31" s="174"/>
      <c r="V31" s="173"/>
      <c r="W31" s="173"/>
      <c r="X31" s="173"/>
      <c r="Y31" s="186"/>
      <c r="Z31" s="186"/>
      <c r="AA31" s="260"/>
      <c r="AB31" s="187"/>
      <c r="AC31" s="186"/>
      <c r="AD31" s="186"/>
      <c r="AE31" s="186"/>
      <c r="AF31" s="186"/>
      <c r="AG31" s="186"/>
      <c r="AH31" s="186"/>
      <c r="AI31" s="260"/>
      <c r="AJ31" s="187"/>
      <c r="AK31" s="186"/>
      <c r="AL31" s="186"/>
      <c r="AM31" s="186"/>
      <c r="AN31" s="457"/>
      <c r="AO31" s="260"/>
      <c r="AP31" s="187"/>
      <c r="AQ31" s="186"/>
      <c r="AR31" s="186"/>
      <c r="AS31" s="186"/>
      <c r="AT31" s="186"/>
      <c r="AU31" s="457"/>
      <c r="AV31" s="260"/>
      <c r="AW31" s="184"/>
      <c r="AX31" s="180"/>
      <c r="AY31" s="180"/>
      <c r="AZ31" s="180"/>
      <c r="BA31" s="180"/>
      <c r="BB31" s="180"/>
      <c r="BC31" s="180"/>
      <c r="BD31" s="183"/>
      <c r="BE31" s="184"/>
      <c r="BF31" s="180"/>
      <c r="BG31" s="180"/>
      <c r="BH31" s="180"/>
      <c r="BI31" s="180"/>
      <c r="BJ31" s="180"/>
      <c r="BK31" s="180"/>
      <c r="BL31" s="183"/>
      <c r="BM31" s="179"/>
    </row>
    <row r="32" spans="1:65" ht="14" customHeight="1" x14ac:dyDescent="0.2">
      <c r="A32" s="196" t="s">
        <v>853</v>
      </c>
      <c r="B32" s="197">
        <v>10</v>
      </c>
      <c r="C32" s="196" t="s">
        <v>852</v>
      </c>
      <c r="D32" s="197"/>
      <c r="E32" s="197"/>
      <c r="F32" s="197">
        <v>5</v>
      </c>
      <c r="G32" s="196"/>
      <c r="H32" s="198" t="s">
        <v>835</v>
      </c>
      <c r="I32" s="198" t="s">
        <v>836</v>
      </c>
      <c r="J32" s="198" t="s">
        <v>796</v>
      </c>
      <c r="K32" s="198" t="s">
        <v>837</v>
      </c>
      <c r="M32" s="164">
        <v>0.60416666666666663</v>
      </c>
      <c r="N32" s="174"/>
      <c r="O32" s="173"/>
      <c r="P32" s="173"/>
      <c r="Q32" s="173"/>
      <c r="R32" s="173"/>
      <c r="S32" s="173"/>
      <c r="T32" s="260"/>
      <c r="U32" s="174"/>
      <c r="V32" s="173"/>
      <c r="W32" s="173"/>
      <c r="X32" s="173"/>
      <c r="Y32" s="186"/>
      <c r="Z32" s="186"/>
      <c r="AA32" s="260"/>
      <c r="AB32" s="187"/>
      <c r="AC32" s="186"/>
      <c r="AD32" s="186"/>
      <c r="AE32" s="186"/>
      <c r="AF32" s="186"/>
      <c r="AG32" s="186"/>
      <c r="AH32" s="186"/>
      <c r="AI32" s="260"/>
      <c r="AJ32" s="187"/>
      <c r="AK32" s="186"/>
      <c r="AL32" s="186"/>
      <c r="AM32" s="186"/>
      <c r="AN32" s="457"/>
      <c r="AO32" s="260"/>
      <c r="AP32" s="187"/>
      <c r="AQ32" s="186"/>
      <c r="AR32" s="186"/>
      <c r="AS32" s="186"/>
      <c r="AT32" s="186"/>
      <c r="AU32" s="457"/>
      <c r="AV32" s="260"/>
      <c r="AW32" s="184"/>
      <c r="AX32" s="180"/>
      <c r="AY32" s="180"/>
      <c r="AZ32" s="180"/>
      <c r="BA32" s="180"/>
      <c r="BB32" s="180"/>
      <c r="BC32" s="180"/>
      <c r="BD32" s="183"/>
      <c r="BE32" s="184"/>
      <c r="BF32" s="180"/>
      <c r="BG32" s="180"/>
      <c r="BH32" s="180"/>
      <c r="BI32" s="180"/>
      <c r="BJ32" s="180"/>
      <c r="BK32" s="180"/>
      <c r="BL32" s="183"/>
      <c r="BM32" s="179"/>
    </row>
    <row r="33" spans="1:65" ht="13" customHeight="1" x14ac:dyDescent="0.15">
      <c r="G33" s="194"/>
      <c r="M33" s="164">
        <v>0.61458333333333337</v>
      </c>
      <c r="N33" s="174"/>
      <c r="O33" s="173"/>
      <c r="P33" s="173"/>
      <c r="Q33" s="173"/>
      <c r="R33" s="173"/>
      <c r="S33" s="173"/>
      <c r="T33" s="260"/>
      <c r="U33" s="174"/>
      <c r="V33" s="173"/>
      <c r="W33" s="173"/>
      <c r="X33" s="173"/>
      <c r="Y33" s="186"/>
      <c r="Z33" s="186"/>
      <c r="AA33" s="260"/>
      <c r="AB33" s="187"/>
      <c r="AC33" s="186"/>
      <c r="AD33" s="186"/>
      <c r="AE33" s="186"/>
      <c r="AF33" s="186"/>
      <c r="AG33" s="186"/>
      <c r="AH33" s="186"/>
      <c r="AI33" s="260"/>
      <c r="AJ33" s="187"/>
      <c r="AK33" s="186"/>
      <c r="AL33" s="186"/>
      <c r="AM33" s="186"/>
      <c r="AN33" s="457"/>
      <c r="AO33" s="260"/>
      <c r="AP33" s="187"/>
      <c r="AQ33" s="186"/>
      <c r="AR33" s="186"/>
      <c r="AS33" s="186"/>
      <c r="AT33" s="186"/>
      <c r="AU33" s="457"/>
      <c r="AV33" s="260"/>
      <c r="AW33" s="184"/>
      <c r="AX33" s="180"/>
      <c r="AY33" s="180"/>
      <c r="AZ33" s="180"/>
      <c r="BA33" s="180"/>
      <c r="BB33" s="180"/>
      <c r="BC33" s="180"/>
      <c r="BD33" s="183"/>
      <c r="BE33" s="184"/>
      <c r="BF33" s="180"/>
      <c r="BG33" s="180"/>
      <c r="BH33" s="180"/>
      <c r="BI33" s="180"/>
      <c r="BJ33" s="180"/>
      <c r="BK33" s="180"/>
      <c r="BL33" s="183"/>
      <c r="BM33" s="179"/>
    </row>
    <row r="34" spans="1:65" ht="13" customHeight="1" x14ac:dyDescent="0.15">
      <c r="G34" s="194"/>
      <c r="M34" s="164">
        <v>0.625</v>
      </c>
      <c r="N34" s="174"/>
      <c r="O34" s="173"/>
      <c r="P34" s="173"/>
      <c r="Q34" s="173"/>
      <c r="R34" s="173"/>
      <c r="S34" s="173"/>
      <c r="T34" s="215"/>
      <c r="U34" s="174"/>
      <c r="V34" s="173"/>
      <c r="W34" s="173"/>
      <c r="X34" s="173"/>
      <c r="Y34" s="186"/>
      <c r="Z34" s="186"/>
      <c r="AA34" s="215"/>
      <c r="AB34" s="187"/>
      <c r="AC34" s="186"/>
      <c r="AD34" s="186"/>
      <c r="AE34" s="186"/>
      <c r="AF34" s="186"/>
      <c r="AG34" s="186"/>
      <c r="AH34" s="186"/>
      <c r="AI34" s="215"/>
      <c r="AJ34" s="187"/>
      <c r="AK34" s="186"/>
      <c r="AL34" s="186"/>
      <c r="AM34" s="186"/>
      <c r="AN34" s="457"/>
      <c r="AO34" s="215"/>
      <c r="AP34" s="187"/>
      <c r="AQ34" s="186"/>
      <c r="AR34" s="186"/>
      <c r="AS34" s="186"/>
      <c r="AT34" s="186"/>
      <c r="AU34" s="457"/>
      <c r="AV34" s="215"/>
      <c r="AW34" s="184"/>
      <c r="AX34" s="180"/>
      <c r="AY34" s="180"/>
      <c r="AZ34" s="180"/>
      <c r="BA34" s="180"/>
      <c r="BB34" s="180"/>
      <c r="BC34" s="180"/>
      <c r="BD34" s="183"/>
      <c r="BE34" s="184"/>
      <c r="BF34" s="180"/>
      <c r="BG34" s="180"/>
      <c r="BH34" s="180"/>
      <c r="BI34" s="180"/>
      <c r="BJ34" s="180"/>
      <c r="BK34" s="180"/>
      <c r="BL34" s="183"/>
      <c r="BM34" s="179"/>
    </row>
    <row r="35" spans="1:65" ht="13" customHeight="1" x14ac:dyDescent="0.15">
      <c r="M35" s="164">
        <v>0.63541666666666663</v>
      </c>
      <c r="N35" s="174"/>
      <c r="O35" s="173"/>
      <c r="P35" s="173"/>
      <c r="Q35" s="173"/>
      <c r="R35" s="173"/>
      <c r="S35" s="173"/>
      <c r="T35" s="215"/>
      <c r="U35" s="174"/>
      <c r="V35" s="173"/>
      <c r="W35" s="173"/>
      <c r="X35" s="173"/>
      <c r="Y35" s="186"/>
      <c r="Z35" s="186"/>
      <c r="AA35" s="215"/>
      <c r="AB35" s="187"/>
      <c r="AC35" s="186"/>
      <c r="AD35" s="186"/>
      <c r="AE35" s="186"/>
      <c r="AF35" s="186"/>
      <c r="AG35" s="186"/>
      <c r="AH35" s="186"/>
      <c r="AI35" s="215"/>
      <c r="AJ35" s="187"/>
      <c r="AK35" s="186"/>
      <c r="AL35" s="186"/>
      <c r="AM35" s="186"/>
      <c r="AN35" s="457"/>
      <c r="AO35" s="215"/>
      <c r="AP35" s="187"/>
      <c r="AQ35" s="186"/>
      <c r="AR35" s="186"/>
      <c r="AS35" s="186"/>
      <c r="AT35" s="186"/>
      <c r="AU35" s="457"/>
      <c r="AV35" s="215"/>
      <c r="AW35" s="184"/>
      <c r="AX35" s="180"/>
      <c r="AY35" s="180"/>
      <c r="AZ35" s="180"/>
      <c r="BA35" s="180"/>
      <c r="BB35" s="180"/>
      <c r="BC35" s="180"/>
      <c r="BD35" s="183"/>
      <c r="BE35" s="184"/>
      <c r="BF35" s="180"/>
      <c r="BG35" s="180"/>
      <c r="BH35" s="180"/>
      <c r="BI35" s="180"/>
      <c r="BJ35" s="180"/>
      <c r="BK35" s="180"/>
      <c r="BL35" s="183"/>
      <c r="BM35" s="179"/>
    </row>
    <row r="36" spans="1:65" ht="13" customHeight="1" x14ac:dyDescent="0.15">
      <c r="M36" s="164">
        <v>0.64583333333333337</v>
      </c>
      <c r="N36" s="174"/>
      <c r="O36" s="173"/>
      <c r="P36" s="173"/>
      <c r="Q36" s="173"/>
      <c r="R36" s="173"/>
      <c r="S36" s="173"/>
      <c r="T36" s="260"/>
      <c r="U36" s="174"/>
      <c r="V36" s="173"/>
      <c r="W36" s="173"/>
      <c r="X36" s="173"/>
      <c r="Y36" s="186"/>
      <c r="Z36" s="186"/>
      <c r="AA36" s="260"/>
      <c r="AB36" s="187"/>
      <c r="AC36" s="186"/>
      <c r="AD36" s="186"/>
      <c r="AE36" s="186"/>
      <c r="AF36" s="186"/>
      <c r="AG36" s="186"/>
      <c r="AH36" s="186"/>
      <c r="AI36" s="260"/>
      <c r="AJ36" s="187"/>
      <c r="AK36" s="186"/>
      <c r="AL36" s="186"/>
      <c r="AM36" s="186"/>
      <c r="AN36" s="457"/>
      <c r="AO36" s="260"/>
      <c r="AP36" s="187"/>
      <c r="AQ36" s="186"/>
      <c r="AR36" s="186"/>
      <c r="AS36" s="186"/>
      <c r="AT36" s="186"/>
      <c r="AU36" s="457"/>
      <c r="AV36" s="260"/>
      <c r="AW36" s="184"/>
      <c r="AX36" s="180"/>
      <c r="AY36" s="180"/>
      <c r="AZ36" s="180"/>
      <c r="BA36" s="180"/>
      <c r="BB36" s="180"/>
      <c r="BC36" s="180"/>
      <c r="BD36" s="183"/>
      <c r="BE36" s="184"/>
      <c r="BF36" s="180"/>
      <c r="BG36" s="180"/>
      <c r="BH36" s="180"/>
      <c r="BI36" s="180"/>
      <c r="BJ36" s="180"/>
      <c r="BK36" s="180"/>
      <c r="BL36" s="183"/>
      <c r="BM36" s="179"/>
    </row>
    <row r="37" spans="1:65" ht="13" customHeight="1" x14ac:dyDescent="0.2">
      <c r="A37" s="194"/>
      <c r="B37" s="194"/>
      <c r="C37" s="195"/>
      <c r="D37" s="194"/>
      <c r="E37" s="194"/>
      <c r="F37" s="194"/>
      <c r="G37" s="194"/>
      <c r="H37" s="194"/>
      <c r="I37" s="194"/>
      <c r="J37" s="194"/>
      <c r="K37" s="194"/>
      <c r="M37" s="164">
        <v>0.65625</v>
      </c>
      <c r="N37" s="174"/>
      <c r="O37" s="173"/>
      <c r="P37" s="173"/>
      <c r="Q37" s="173"/>
      <c r="R37" s="173"/>
      <c r="S37" s="173"/>
      <c r="T37" s="260"/>
      <c r="U37" s="174"/>
      <c r="V37" s="173"/>
      <c r="W37" s="173"/>
      <c r="X37" s="173"/>
      <c r="Y37" s="186"/>
      <c r="Z37" s="186"/>
      <c r="AA37" s="260"/>
      <c r="AB37" s="187"/>
      <c r="AC37" s="186"/>
      <c r="AD37" s="186"/>
      <c r="AE37" s="186"/>
      <c r="AF37" s="186"/>
      <c r="AG37" s="186"/>
      <c r="AH37" s="186"/>
      <c r="AI37" s="260"/>
      <c r="AJ37" s="187"/>
      <c r="AK37" s="186"/>
      <c r="AL37" s="186"/>
      <c r="AM37" s="186"/>
      <c r="AN37" s="457"/>
      <c r="AO37" s="260"/>
      <c r="AP37" s="187"/>
      <c r="AQ37" s="186"/>
      <c r="AR37" s="186"/>
      <c r="AS37" s="186"/>
      <c r="AT37" s="186"/>
      <c r="AU37" s="457"/>
      <c r="AV37" s="260"/>
      <c r="AW37" s="184"/>
      <c r="AX37" s="180"/>
      <c r="AY37" s="180"/>
      <c r="AZ37" s="180"/>
      <c r="BA37" s="180"/>
      <c r="BB37" s="180"/>
      <c r="BC37" s="180"/>
      <c r="BD37" s="183"/>
      <c r="BE37" s="184"/>
      <c r="BF37" s="180"/>
      <c r="BG37" s="180"/>
      <c r="BH37" s="180"/>
      <c r="BI37" s="180"/>
      <c r="BJ37" s="180"/>
      <c r="BK37" s="180"/>
      <c r="BL37" s="183"/>
      <c r="BM37" s="179"/>
    </row>
    <row r="38" spans="1:65" ht="13" customHeight="1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M38" s="164">
        <v>0.66666666666666663</v>
      </c>
      <c r="N38" s="174"/>
      <c r="O38" s="173"/>
      <c r="P38" s="173"/>
      <c r="Q38" s="173"/>
      <c r="R38" s="173"/>
      <c r="S38" s="173"/>
      <c r="T38" s="260"/>
      <c r="U38" s="174"/>
      <c r="V38" s="173"/>
      <c r="W38" s="173"/>
      <c r="X38" s="173"/>
      <c r="Y38" s="186"/>
      <c r="Z38" s="186"/>
      <c r="AA38" s="260"/>
      <c r="AB38" s="187"/>
      <c r="AC38" s="186"/>
      <c r="AD38" s="186"/>
      <c r="AE38" s="186"/>
      <c r="AF38" s="186"/>
      <c r="AG38" s="186"/>
      <c r="AH38" s="186"/>
      <c r="AI38" s="260"/>
      <c r="AJ38" s="187"/>
      <c r="AK38" s="186"/>
      <c r="AL38" s="186"/>
      <c r="AM38" s="186"/>
      <c r="AN38" s="457"/>
      <c r="AO38" s="260"/>
      <c r="AP38" s="187"/>
      <c r="AQ38" s="186"/>
      <c r="AR38" s="186"/>
      <c r="AS38" s="186"/>
      <c r="AT38" s="186"/>
      <c r="AU38" s="457"/>
      <c r="AV38" s="260"/>
      <c r="AW38" s="184"/>
      <c r="AX38" s="180"/>
      <c r="AY38" s="180"/>
      <c r="AZ38" s="180"/>
      <c r="BA38" s="180"/>
      <c r="BB38" s="180"/>
      <c r="BC38" s="180"/>
      <c r="BD38" s="183"/>
      <c r="BE38" s="184"/>
      <c r="BF38" s="180"/>
      <c r="BG38" s="180"/>
      <c r="BH38" s="180"/>
      <c r="BI38" s="180"/>
      <c r="BJ38" s="180"/>
      <c r="BK38" s="180"/>
      <c r="BL38" s="183"/>
      <c r="BM38" s="179"/>
    </row>
    <row r="39" spans="1:65" ht="13" customHeight="1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M39" s="164">
        <v>0.67708333333333337</v>
      </c>
      <c r="N39" s="174"/>
      <c r="O39" s="173"/>
      <c r="P39" s="173"/>
      <c r="Q39" s="173"/>
      <c r="R39" s="173"/>
      <c r="S39" s="173"/>
      <c r="T39" s="260"/>
      <c r="U39" s="174"/>
      <c r="V39" s="173"/>
      <c r="W39" s="173"/>
      <c r="X39" s="173"/>
      <c r="Y39" s="186"/>
      <c r="Z39" s="186"/>
      <c r="AA39" s="260"/>
      <c r="AB39" s="187"/>
      <c r="AC39" s="186"/>
      <c r="AD39" s="186"/>
      <c r="AE39" s="186"/>
      <c r="AF39" s="186"/>
      <c r="AG39" s="186"/>
      <c r="AH39" s="186"/>
      <c r="AI39" s="260"/>
      <c r="AJ39" s="187"/>
      <c r="AK39" s="186"/>
      <c r="AL39" s="186"/>
      <c r="AM39" s="186"/>
      <c r="AN39" s="457"/>
      <c r="AO39" s="260"/>
      <c r="AP39" s="187"/>
      <c r="AQ39" s="186"/>
      <c r="AR39" s="186"/>
      <c r="AS39" s="186"/>
      <c r="AT39" s="186"/>
      <c r="AU39" s="457"/>
      <c r="AV39" s="260"/>
      <c r="AW39" s="184"/>
      <c r="AX39" s="180"/>
      <c r="AY39" s="180"/>
      <c r="AZ39" s="180"/>
      <c r="BA39" s="180"/>
      <c r="BB39" s="180"/>
      <c r="BC39" s="180"/>
      <c r="BD39" s="183"/>
      <c r="BE39" s="184"/>
      <c r="BF39" s="180"/>
      <c r="BG39" s="180"/>
      <c r="BH39" s="180"/>
      <c r="BI39" s="180"/>
      <c r="BJ39" s="180"/>
      <c r="BK39" s="180"/>
      <c r="BL39" s="183"/>
      <c r="BM39" s="179"/>
    </row>
    <row r="40" spans="1:65" ht="13" customHeight="1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M40" s="164">
        <v>0.6875</v>
      </c>
      <c r="N40" s="174"/>
      <c r="O40" s="173"/>
      <c r="P40" s="173"/>
      <c r="Q40" s="173"/>
      <c r="R40" s="173"/>
      <c r="S40" s="173"/>
      <c r="T40" s="260"/>
      <c r="U40" s="174"/>
      <c r="V40" s="173"/>
      <c r="W40" s="173"/>
      <c r="X40" s="173"/>
      <c r="Y40" s="186"/>
      <c r="Z40" s="186"/>
      <c r="AA40" s="260"/>
      <c r="AB40" s="187"/>
      <c r="AC40" s="186"/>
      <c r="AD40" s="186"/>
      <c r="AE40" s="186"/>
      <c r="AF40" s="186"/>
      <c r="AG40" s="186"/>
      <c r="AH40" s="186"/>
      <c r="AI40" s="260"/>
      <c r="AJ40" s="187"/>
      <c r="AK40" s="186"/>
      <c r="AL40" s="186"/>
      <c r="AM40" s="186"/>
      <c r="AN40" s="457"/>
      <c r="AO40" s="260"/>
      <c r="AP40" s="187"/>
      <c r="AQ40" s="186"/>
      <c r="AR40" s="186"/>
      <c r="AS40" s="186"/>
      <c r="AT40" s="186"/>
      <c r="AU40" s="457"/>
      <c r="AV40" s="260"/>
      <c r="AW40" s="184"/>
      <c r="AX40" s="180"/>
      <c r="AY40" s="180"/>
      <c r="AZ40" s="180"/>
      <c r="BA40" s="180"/>
      <c r="BB40" s="180"/>
      <c r="BC40" s="180"/>
      <c r="BD40" s="183"/>
      <c r="BE40" s="184"/>
      <c r="BF40" s="180"/>
      <c r="BG40" s="180"/>
      <c r="BH40" s="180"/>
      <c r="BI40" s="180"/>
      <c r="BJ40" s="180"/>
      <c r="BK40" s="180"/>
      <c r="BL40" s="183"/>
      <c r="BM40" s="179"/>
    </row>
    <row r="41" spans="1:65" ht="13" customHeight="1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M41" s="163">
        <v>0.69791666666666663</v>
      </c>
      <c r="N41" s="174"/>
      <c r="O41" s="173"/>
      <c r="P41" s="173"/>
      <c r="Q41" s="173"/>
      <c r="R41" s="173"/>
      <c r="S41" s="173"/>
      <c r="T41" s="260"/>
      <c r="U41" s="174"/>
      <c r="V41" s="173"/>
      <c r="W41" s="173"/>
      <c r="X41" s="173"/>
      <c r="Y41" s="186"/>
      <c r="Z41" s="186"/>
      <c r="AA41" s="260"/>
      <c r="AB41" s="187"/>
      <c r="AC41" s="186"/>
      <c r="AD41" s="186"/>
      <c r="AE41" s="186"/>
      <c r="AF41" s="186"/>
      <c r="AG41" s="186"/>
      <c r="AH41" s="186"/>
      <c r="AI41" s="260"/>
      <c r="AJ41" s="187"/>
      <c r="AK41" s="186"/>
      <c r="AL41" s="186"/>
      <c r="AM41" s="186"/>
      <c r="AN41" s="457"/>
      <c r="AO41" s="260"/>
      <c r="AP41" s="187"/>
      <c r="AQ41" s="186"/>
      <c r="AR41" s="186"/>
      <c r="AS41" s="186"/>
      <c r="AT41" s="186"/>
      <c r="AU41" s="457"/>
      <c r="AV41" s="260"/>
      <c r="AW41" s="184"/>
      <c r="AX41" s="180"/>
      <c r="AY41" s="180"/>
      <c r="AZ41" s="180"/>
      <c r="BA41" s="180"/>
      <c r="BB41" s="180"/>
      <c r="BC41" s="180"/>
      <c r="BD41" s="183"/>
      <c r="BE41" s="184"/>
      <c r="BF41" s="180"/>
      <c r="BG41" s="180"/>
      <c r="BH41" s="180"/>
      <c r="BI41" s="180"/>
      <c r="BJ41" s="180"/>
      <c r="BK41" s="180"/>
      <c r="BL41" s="183"/>
      <c r="BM41" s="179"/>
    </row>
    <row r="42" spans="1:65" ht="13" customHeight="1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M42" s="164">
        <v>0.70833333333333337</v>
      </c>
      <c r="N42" s="169"/>
      <c r="S42" s="167"/>
      <c r="T42" s="214"/>
      <c r="U42" s="174"/>
      <c r="V42" s="173"/>
      <c r="W42" s="173"/>
      <c r="X42" s="173"/>
      <c r="Y42" s="188"/>
      <c r="Z42" s="188"/>
      <c r="AA42" s="214"/>
      <c r="AB42" s="187"/>
      <c r="AC42" s="186"/>
      <c r="AD42" s="186"/>
      <c r="AE42" s="186"/>
      <c r="AF42" s="186"/>
      <c r="AG42" s="188"/>
      <c r="AH42" s="188"/>
      <c r="AI42" s="214"/>
      <c r="AJ42" s="181"/>
      <c r="AK42" s="182"/>
      <c r="AL42" s="182"/>
      <c r="AM42" s="182"/>
      <c r="AN42" s="182"/>
      <c r="AO42" s="214"/>
      <c r="AP42" s="184"/>
      <c r="AQ42" s="180"/>
      <c r="AR42" s="180"/>
      <c r="AS42" s="180"/>
      <c r="AT42" s="180"/>
      <c r="AU42" s="180"/>
      <c r="AV42" s="214"/>
      <c r="AW42" s="184"/>
      <c r="AX42" s="180"/>
      <c r="AY42" s="180"/>
      <c r="AZ42" s="180"/>
      <c r="BA42" s="180"/>
      <c r="BB42" s="180"/>
      <c r="BC42" s="180"/>
      <c r="BD42" s="183"/>
      <c r="BE42" s="184"/>
      <c r="BF42" s="180"/>
      <c r="BG42" s="180"/>
      <c r="BH42" s="180"/>
      <c r="BI42" s="180"/>
      <c r="BJ42" s="180"/>
      <c r="BK42" s="180"/>
      <c r="BL42" s="183"/>
      <c r="BM42" s="179"/>
    </row>
    <row r="43" spans="1:65" ht="13" customHeight="1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M43" s="164">
        <v>0.71875</v>
      </c>
      <c r="N43" s="169"/>
      <c r="S43" s="167"/>
      <c r="T43" s="215"/>
      <c r="U43" s="174"/>
      <c r="V43" s="173"/>
      <c r="W43" s="173"/>
      <c r="X43" s="173"/>
      <c r="Y43" s="182"/>
      <c r="Z43" s="182"/>
      <c r="AA43" s="215"/>
      <c r="AB43" s="187"/>
      <c r="AC43" s="186"/>
      <c r="AD43" s="186"/>
      <c r="AE43" s="186"/>
      <c r="AF43" s="186"/>
      <c r="AG43" s="182"/>
      <c r="AH43" s="182"/>
      <c r="AI43" s="215"/>
      <c r="AJ43" s="181"/>
      <c r="AK43" s="182"/>
      <c r="AL43" s="182"/>
      <c r="AM43" s="182"/>
      <c r="AN43" s="182"/>
      <c r="AO43" s="215"/>
      <c r="AP43" s="184"/>
      <c r="AQ43" s="180"/>
      <c r="AR43" s="180"/>
      <c r="AS43" s="180"/>
      <c r="AT43" s="180"/>
      <c r="AU43" s="180"/>
      <c r="AV43" s="215"/>
      <c r="AW43" s="184"/>
      <c r="AX43" s="180"/>
      <c r="AY43" s="180"/>
      <c r="AZ43" s="180"/>
      <c r="BA43" s="180"/>
      <c r="BB43" s="180"/>
      <c r="BC43" s="180"/>
      <c r="BD43" s="183"/>
      <c r="BE43" s="184"/>
      <c r="BF43" s="180"/>
      <c r="BG43" s="180"/>
      <c r="BH43" s="180"/>
      <c r="BI43" s="180"/>
      <c r="BJ43" s="180"/>
      <c r="BK43" s="180"/>
      <c r="BL43" s="183"/>
      <c r="BM43" s="179"/>
    </row>
    <row r="44" spans="1:65" ht="13" customHeight="1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M44" s="164">
        <v>0.72916666666666663</v>
      </c>
      <c r="N44" s="169"/>
      <c r="S44" s="167"/>
      <c r="T44" s="214"/>
      <c r="U44" s="174"/>
      <c r="V44" s="173"/>
      <c r="W44" s="173"/>
      <c r="X44" s="173"/>
      <c r="Y44" s="179"/>
      <c r="Z44" s="179"/>
      <c r="AA44" s="214"/>
      <c r="AB44" s="187"/>
      <c r="AC44" s="186"/>
      <c r="AD44" s="186"/>
      <c r="AE44" s="186"/>
      <c r="AF44" s="186"/>
      <c r="AG44" s="179"/>
      <c r="AH44" s="179"/>
      <c r="AI44" s="214"/>
      <c r="AJ44" s="181"/>
      <c r="AK44" s="182"/>
      <c r="AL44" s="182"/>
      <c r="AM44" s="182"/>
      <c r="AN44" s="182"/>
      <c r="AO44" s="214"/>
      <c r="AP44" s="184"/>
      <c r="AQ44" s="180"/>
      <c r="AR44" s="180"/>
      <c r="AS44" s="180"/>
      <c r="AT44" s="180"/>
      <c r="AU44" s="180"/>
      <c r="AV44" s="214"/>
      <c r="AW44" s="184"/>
      <c r="AX44" s="180"/>
      <c r="AY44" s="180"/>
      <c r="AZ44" s="180"/>
      <c r="BA44" s="180"/>
      <c r="BB44" s="180"/>
      <c r="BC44" s="180"/>
      <c r="BD44" s="183"/>
      <c r="BE44" s="184"/>
      <c r="BF44" s="180"/>
      <c r="BG44" s="180"/>
      <c r="BH44" s="180"/>
      <c r="BI44" s="180"/>
      <c r="BJ44" s="180"/>
      <c r="BK44" s="180"/>
      <c r="BL44" s="183"/>
      <c r="BM44" s="179"/>
    </row>
    <row r="45" spans="1:65" ht="13" customHeight="1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M45" s="164">
        <v>0.73958333333333337</v>
      </c>
      <c r="N45" s="169"/>
      <c r="S45" s="167"/>
      <c r="T45" s="214"/>
      <c r="U45" s="174"/>
      <c r="V45" s="173"/>
      <c r="W45" s="173"/>
      <c r="X45" s="173"/>
      <c r="Y45" s="167"/>
      <c r="Z45" s="167"/>
      <c r="AA45" s="214"/>
      <c r="AB45" s="174"/>
      <c r="AC45" s="173"/>
      <c r="AD45" s="173"/>
      <c r="AE45" s="173"/>
      <c r="AF45" s="173"/>
      <c r="AG45" s="167"/>
      <c r="AH45" s="167"/>
      <c r="AI45" s="214"/>
      <c r="AJ45" s="165"/>
      <c r="AK45" s="166"/>
      <c r="AL45" s="166"/>
      <c r="AM45" s="166"/>
      <c r="AN45" s="166"/>
      <c r="AO45" s="214"/>
      <c r="AP45" s="169"/>
      <c r="AQ45" s="167"/>
      <c r="AR45" s="167"/>
      <c r="AS45" s="167"/>
      <c r="AT45" s="167"/>
      <c r="AU45" s="167"/>
      <c r="AV45" s="214"/>
      <c r="AW45" s="169"/>
      <c r="AX45" s="167"/>
      <c r="AY45" s="167"/>
      <c r="AZ45" s="167"/>
      <c r="BA45" s="167"/>
      <c r="BB45" s="167"/>
      <c r="BC45" s="167"/>
      <c r="BD45" s="168"/>
      <c r="BE45" s="169"/>
      <c r="BF45" s="167"/>
      <c r="BG45" s="167"/>
      <c r="BH45" s="167"/>
      <c r="BI45" s="167"/>
      <c r="BJ45" s="167"/>
      <c r="BK45" s="167"/>
      <c r="BL45" s="168"/>
    </row>
    <row r="46" spans="1:65" ht="13" customHeight="1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M46" s="164">
        <v>0.75</v>
      </c>
      <c r="N46" s="169"/>
      <c r="O46" s="167"/>
      <c r="P46" s="167"/>
      <c r="Q46" s="167"/>
      <c r="R46" s="167"/>
      <c r="S46" s="167"/>
      <c r="T46" s="214"/>
      <c r="U46" s="169"/>
      <c r="V46" s="167"/>
      <c r="W46" s="167"/>
      <c r="X46" s="167"/>
      <c r="Y46" s="167"/>
      <c r="Z46" s="167"/>
      <c r="AA46" s="214"/>
      <c r="AB46" s="169"/>
      <c r="AC46" s="167"/>
      <c r="AD46" s="167"/>
      <c r="AE46" s="167"/>
      <c r="AF46" s="167"/>
      <c r="AG46" s="167"/>
      <c r="AH46" s="167"/>
      <c r="AI46" s="214"/>
      <c r="AJ46" s="169"/>
      <c r="AK46" s="167"/>
      <c r="AL46" s="167"/>
      <c r="AM46" s="167"/>
      <c r="AN46" s="167"/>
      <c r="AO46" s="214"/>
      <c r="AP46" s="169"/>
      <c r="AQ46" s="167"/>
      <c r="AR46" s="167"/>
      <c r="AS46" s="167"/>
      <c r="AT46" s="167"/>
      <c r="AU46" s="167"/>
      <c r="AV46" s="214"/>
      <c r="AW46" s="169"/>
      <c r="AX46" s="167"/>
      <c r="AY46" s="167"/>
      <c r="AZ46" s="167"/>
      <c r="BA46" s="167"/>
      <c r="BB46" s="167"/>
      <c r="BC46" s="167"/>
      <c r="BD46" s="168"/>
      <c r="BE46" s="169"/>
      <c r="BF46" s="167"/>
      <c r="BG46" s="167"/>
      <c r="BH46" s="167"/>
      <c r="BI46" s="167"/>
      <c r="BJ46" s="167"/>
      <c r="BK46" s="167"/>
      <c r="BL46" s="168"/>
    </row>
    <row r="47" spans="1:65" ht="13" customHeight="1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M47" s="164">
        <v>0.76041666666666663</v>
      </c>
      <c r="N47" s="169"/>
      <c r="O47" s="167"/>
      <c r="P47" s="167"/>
      <c r="Q47" s="167"/>
      <c r="R47" s="167"/>
      <c r="S47" s="167"/>
      <c r="T47" s="214"/>
      <c r="U47" s="169"/>
      <c r="V47" s="167"/>
      <c r="W47" s="167"/>
      <c r="X47" s="167"/>
      <c r="Y47" s="167"/>
      <c r="Z47" s="167"/>
      <c r="AA47" s="214"/>
      <c r="AB47" s="169"/>
      <c r="AC47" s="167"/>
      <c r="AD47" s="167"/>
      <c r="AE47" s="167"/>
      <c r="AF47" s="167"/>
      <c r="AG47" s="167"/>
      <c r="AH47" s="167"/>
      <c r="AI47" s="214"/>
      <c r="AJ47" s="169"/>
      <c r="AK47" s="167"/>
      <c r="AL47" s="167"/>
      <c r="AM47" s="167"/>
      <c r="AN47" s="167"/>
      <c r="AO47" s="214"/>
      <c r="AP47" s="169"/>
      <c r="AQ47" s="167"/>
      <c r="AR47" s="167"/>
      <c r="AS47" s="167"/>
      <c r="AT47" s="167"/>
      <c r="AU47" s="167"/>
      <c r="AV47" s="214"/>
      <c r="AW47" s="169"/>
      <c r="AX47" s="167"/>
      <c r="AY47" s="167"/>
      <c r="AZ47" s="167"/>
      <c r="BA47" s="167"/>
      <c r="BB47" s="167"/>
      <c r="BC47" s="167"/>
      <c r="BD47" s="168"/>
      <c r="BE47" s="169"/>
      <c r="BF47" s="167"/>
      <c r="BG47" s="167"/>
      <c r="BH47" s="167"/>
      <c r="BI47" s="167"/>
      <c r="BJ47" s="167"/>
      <c r="BK47" s="167"/>
      <c r="BL47" s="168"/>
    </row>
    <row r="48" spans="1:65" ht="13" customHeight="1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M48" s="164">
        <v>0.77083333333333337</v>
      </c>
      <c r="N48" s="169"/>
      <c r="O48" s="167"/>
      <c r="P48" s="167"/>
      <c r="Q48" s="167"/>
      <c r="R48" s="167"/>
      <c r="S48" s="167"/>
      <c r="T48" s="214"/>
      <c r="U48" s="169"/>
      <c r="V48" s="167"/>
      <c r="W48" s="167"/>
      <c r="X48" s="167"/>
      <c r="Y48" s="167"/>
      <c r="Z48" s="167"/>
      <c r="AA48" s="214"/>
      <c r="AB48" s="169"/>
      <c r="AC48" s="167"/>
      <c r="AD48" s="167"/>
      <c r="AE48" s="167"/>
      <c r="AF48" s="167"/>
      <c r="AG48" s="167"/>
      <c r="AH48" s="167"/>
      <c r="AI48" s="214"/>
      <c r="AJ48" s="169"/>
      <c r="AK48" s="167"/>
      <c r="AL48" s="167"/>
      <c r="AM48" s="167"/>
      <c r="AN48" s="167"/>
      <c r="AO48" s="214"/>
      <c r="AP48" s="169"/>
      <c r="AQ48" s="167"/>
      <c r="AR48" s="167"/>
      <c r="AS48" s="167"/>
      <c r="AT48" s="167"/>
      <c r="AU48" s="167"/>
      <c r="AV48" s="214"/>
      <c r="AW48" s="169"/>
      <c r="AX48" s="167"/>
      <c r="AY48" s="167"/>
      <c r="AZ48" s="167"/>
      <c r="BA48" s="167"/>
      <c r="BB48" s="167"/>
      <c r="BC48" s="167"/>
      <c r="BD48" s="168"/>
      <c r="BE48" s="169"/>
      <c r="BF48" s="167"/>
      <c r="BG48" s="167"/>
      <c r="BH48" s="167"/>
      <c r="BI48" s="167"/>
      <c r="BJ48" s="167"/>
      <c r="BK48" s="167"/>
      <c r="BL48" s="168"/>
    </row>
    <row r="49" spans="1:64" ht="13" customHeight="1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M49" s="164">
        <v>0.78125</v>
      </c>
      <c r="N49" s="169"/>
      <c r="O49" s="167"/>
      <c r="P49" s="167"/>
      <c r="Q49" s="167"/>
      <c r="R49" s="167"/>
      <c r="S49" s="167"/>
      <c r="T49" s="214"/>
      <c r="U49" s="169"/>
      <c r="V49" s="167"/>
      <c r="W49" s="167"/>
      <c r="X49" s="167"/>
      <c r="Y49" s="167"/>
      <c r="Z49" s="167"/>
      <c r="AA49" s="214"/>
      <c r="AB49" s="169"/>
      <c r="AC49" s="167"/>
      <c r="AD49" s="167"/>
      <c r="AE49" s="167"/>
      <c r="AF49" s="167"/>
      <c r="AG49" s="167"/>
      <c r="AH49" s="167"/>
      <c r="AI49" s="214"/>
      <c r="AJ49" s="169"/>
      <c r="AK49" s="167"/>
      <c r="AL49" s="167"/>
      <c r="AM49" s="167"/>
      <c r="AN49" s="167"/>
      <c r="AO49" s="214"/>
      <c r="AP49" s="169"/>
      <c r="AQ49" s="167"/>
      <c r="AR49" s="167"/>
      <c r="AS49" s="167"/>
      <c r="AT49" s="167"/>
      <c r="AU49" s="167"/>
      <c r="AV49" s="214"/>
      <c r="AW49" s="169"/>
      <c r="AX49" s="167"/>
      <c r="AY49" s="167"/>
      <c r="AZ49" s="167"/>
      <c r="BA49" s="167"/>
      <c r="BB49" s="167"/>
      <c r="BC49" s="167"/>
      <c r="BD49" s="168"/>
      <c r="BE49" s="169"/>
      <c r="BF49" s="167"/>
      <c r="BG49" s="167"/>
      <c r="BH49" s="167"/>
      <c r="BI49" s="167"/>
      <c r="BJ49" s="167"/>
      <c r="BK49" s="167"/>
      <c r="BL49" s="168"/>
    </row>
    <row r="50" spans="1:64" ht="13" customHeight="1" thickBot="1" x14ac:dyDescent="0.2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M50" s="164">
        <v>0.79166666666666663</v>
      </c>
      <c r="N50" s="170"/>
      <c r="O50" s="171"/>
      <c r="P50" s="171"/>
      <c r="Q50" s="171"/>
      <c r="R50" s="171"/>
      <c r="S50" s="171"/>
      <c r="T50" s="218"/>
      <c r="U50" s="170"/>
      <c r="V50" s="171"/>
      <c r="W50" s="171"/>
      <c r="X50" s="171"/>
      <c r="Y50" s="171"/>
      <c r="Z50" s="171"/>
      <c r="AA50" s="218"/>
      <c r="AB50" s="170"/>
      <c r="AC50" s="171"/>
      <c r="AD50" s="171"/>
      <c r="AE50" s="171"/>
      <c r="AF50" s="171"/>
      <c r="AG50" s="171"/>
      <c r="AH50" s="171"/>
      <c r="AI50" s="218"/>
      <c r="AJ50" s="170"/>
      <c r="AK50" s="171"/>
      <c r="AL50" s="171"/>
      <c r="AM50" s="171"/>
      <c r="AN50" s="171"/>
      <c r="AO50" s="218"/>
      <c r="AP50" s="170"/>
      <c r="AQ50" s="171"/>
      <c r="AR50" s="171"/>
      <c r="AS50" s="171"/>
      <c r="AT50" s="171"/>
      <c r="AU50" s="171"/>
      <c r="AV50" s="218"/>
      <c r="AW50" s="170"/>
      <c r="AX50" s="171"/>
      <c r="AY50" s="171"/>
      <c r="AZ50" s="171"/>
      <c r="BA50" s="171"/>
      <c r="BB50" s="171"/>
      <c r="BC50" s="171"/>
      <c r="BD50" s="172"/>
      <c r="BE50" s="170"/>
      <c r="BF50" s="171"/>
      <c r="BG50" s="171"/>
      <c r="BH50" s="171"/>
      <c r="BI50" s="171"/>
      <c r="BJ50" s="171"/>
      <c r="BK50" s="171"/>
      <c r="BL50" s="172"/>
    </row>
    <row r="51" spans="1:64" ht="13" customHeight="1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</row>
    <row r="52" spans="1:64" ht="13" customHeight="1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</row>
    <row r="53" spans="1:64" ht="13" customHeight="1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</row>
    <row r="54" spans="1:64" ht="13" customHeight="1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</row>
    <row r="55" spans="1:64" ht="13" customHeight="1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</row>
    <row r="56" spans="1:64" ht="13" customHeight="1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</row>
    <row r="57" spans="1:64" ht="13" customHeight="1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</row>
    <row r="58" spans="1:64" ht="13" customHeight="1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</row>
    <row r="59" spans="1:64" ht="13" customHeight="1" x14ac:dyDescent="0.15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</row>
    <row r="60" spans="1:64" ht="13" customHeight="1" x14ac:dyDescent="0.15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</row>
    <row r="61" spans="1:64" ht="13" customHeight="1" x14ac:dyDescent="0.15">
      <c r="A61" s="194"/>
      <c r="B61" s="194"/>
      <c r="C61" s="194"/>
      <c r="D61" s="194"/>
      <c r="E61" s="194"/>
      <c r="F61" s="194"/>
      <c r="G61" s="194"/>
      <c r="H61" s="194"/>
      <c r="I61" s="194"/>
      <c r="J61" s="194"/>
      <c r="K61" s="194"/>
    </row>
    <row r="62" spans="1:64" ht="13" customHeight="1" x14ac:dyDescent="0.15">
      <c r="A62" s="194"/>
      <c r="B62" s="194"/>
      <c r="C62" s="194"/>
      <c r="D62" s="194"/>
      <c r="E62" s="194"/>
      <c r="F62" s="194"/>
      <c r="G62" s="194"/>
      <c r="H62" s="194"/>
      <c r="I62" s="194"/>
      <c r="J62" s="194"/>
      <c r="K62" s="194"/>
    </row>
    <row r="63" spans="1:64" ht="13" customHeight="1" x14ac:dyDescent="0.15">
      <c r="A63" s="194"/>
      <c r="B63" s="194"/>
      <c r="C63" s="194"/>
      <c r="D63" s="194"/>
      <c r="E63" s="194"/>
      <c r="F63" s="194"/>
      <c r="G63" s="194"/>
      <c r="H63" s="194"/>
      <c r="I63" s="194"/>
      <c r="J63" s="194"/>
      <c r="K63" s="194"/>
    </row>
    <row r="64" spans="1:64" ht="13" customHeight="1" x14ac:dyDescent="0.15">
      <c r="A64" s="194"/>
      <c r="B64" s="194"/>
      <c r="C64" s="194"/>
      <c r="D64" s="194"/>
      <c r="E64" s="194"/>
      <c r="F64" s="194"/>
      <c r="G64" s="194"/>
      <c r="H64" s="194"/>
      <c r="I64" s="194"/>
      <c r="J64" s="194"/>
      <c r="K64" s="194"/>
    </row>
    <row r="65" spans="1:11" ht="13" customHeight="1" x14ac:dyDescent="0.15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</row>
    <row r="66" spans="1:11" ht="13" customHeight="1" x14ac:dyDescent="0.15">
      <c r="A66" s="194"/>
      <c r="B66" s="194"/>
      <c r="C66" s="194"/>
      <c r="D66" s="194"/>
      <c r="E66" s="194"/>
      <c r="F66" s="194"/>
      <c r="G66" s="194"/>
      <c r="H66" s="194"/>
      <c r="I66" s="194"/>
      <c r="J66" s="194"/>
      <c r="K66" s="194"/>
    </row>
    <row r="67" spans="1:11" ht="13" customHeight="1" x14ac:dyDescent="0.15">
      <c r="A67" s="194"/>
      <c r="B67" s="194"/>
      <c r="C67" s="194"/>
      <c r="D67" s="194"/>
      <c r="E67" s="194"/>
      <c r="F67" s="194"/>
      <c r="G67" s="194"/>
      <c r="H67" s="194"/>
      <c r="I67" s="194"/>
      <c r="J67" s="194"/>
      <c r="K67" s="194"/>
    </row>
    <row r="68" spans="1:11" ht="13" customHeight="1" x14ac:dyDescent="0.15">
      <c r="A68" s="194"/>
      <c r="B68" s="194"/>
      <c r="C68" s="194"/>
      <c r="D68" s="194"/>
      <c r="E68" s="194"/>
      <c r="F68" s="194"/>
      <c r="G68" s="194"/>
      <c r="H68" s="194"/>
      <c r="I68" s="194"/>
      <c r="J68" s="194"/>
      <c r="K68" s="194"/>
    </row>
    <row r="69" spans="1:11" ht="13" customHeight="1" x14ac:dyDescent="0.15">
      <c r="A69" s="194"/>
      <c r="B69" s="194"/>
      <c r="C69" s="194"/>
      <c r="D69" s="194"/>
      <c r="E69" s="194"/>
      <c r="F69" s="194"/>
      <c r="G69" s="194"/>
      <c r="H69" s="194"/>
      <c r="I69" s="194"/>
      <c r="J69" s="194"/>
      <c r="K69" s="194"/>
    </row>
    <row r="70" spans="1:11" ht="13" customHeight="1" x14ac:dyDescent="0.15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</row>
  </sheetData>
  <mergeCells count="9">
    <mergeCell ref="A1:K1"/>
    <mergeCell ref="M1:BL1"/>
    <mergeCell ref="N3:S3"/>
    <mergeCell ref="U3:Z3"/>
    <mergeCell ref="AB3:AH3"/>
    <mergeCell ref="AJ3:AN3"/>
    <mergeCell ref="AP3:AU3"/>
    <mergeCell ref="AW3:BD3"/>
    <mergeCell ref="BE3:BL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9F47C-B185-D141-A0A6-9F7D6FAF0D95}">
  <sheetPr>
    <tabColor theme="4"/>
  </sheetPr>
  <dimension ref="A1:BM70"/>
  <sheetViews>
    <sheetView topLeftCell="M3" zoomScale="170" zoomScaleNormal="170" workbookViewId="0">
      <selection activeCell="AP6" sqref="AP6"/>
    </sheetView>
  </sheetViews>
  <sheetFormatPr baseColWidth="10" defaultColWidth="6.83203125" defaultRowHeight="13" customHeight="1" x14ac:dyDescent="0.15"/>
  <cols>
    <col min="1" max="2" width="11.1640625" style="162" hidden="1" customWidth="1"/>
    <col min="3" max="3" width="28.83203125" style="162" hidden="1" customWidth="1"/>
    <col min="4" max="4" width="11.5" style="162" hidden="1" customWidth="1"/>
    <col min="5" max="5" width="11.33203125" style="162" hidden="1" customWidth="1"/>
    <col min="6" max="6" width="14.5" style="162" hidden="1" customWidth="1"/>
    <col min="7" max="7" width="8.5" style="162" hidden="1" customWidth="1"/>
    <col min="8" max="8" width="14.5" style="162" hidden="1" customWidth="1"/>
    <col min="9" max="9" width="12.1640625" style="162" hidden="1" customWidth="1"/>
    <col min="10" max="11" width="14.5" style="162" hidden="1" customWidth="1"/>
    <col min="12" max="12" width="6.5" style="191" hidden="1" customWidth="1"/>
    <col min="13" max="13" width="12.33203125" style="162" customWidth="1"/>
    <col min="14" max="19" width="19.5" style="162" customWidth="1"/>
    <col min="20" max="20" width="28.5" style="162" customWidth="1"/>
    <col min="21" max="26" width="19.5" style="162" customWidth="1"/>
    <col min="27" max="27" width="28.5" style="162" customWidth="1"/>
    <col min="28" max="34" width="19.5" style="162" customWidth="1"/>
    <col min="35" max="35" width="28.5" style="162" customWidth="1"/>
    <col min="36" max="40" width="19.5" style="162" customWidth="1"/>
    <col min="41" max="41" width="28.5" style="162" customWidth="1"/>
    <col min="42" max="47" width="19.5" style="162" customWidth="1"/>
    <col min="48" max="48" width="28.5" style="162" customWidth="1"/>
    <col min="49" max="67" width="19.5" style="162" customWidth="1"/>
    <col min="68" max="16384" width="6.83203125" style="162"/>
  </cols>
  <sheetData>
    <row r="1" spans="1:65" ht="20.5" customHeight="1" x14ac:dyDescent="0.25">
      <c r="A1" s="1122" t="s">
        <v>776</v>
      </c>
      <c r="B1" s="1122"/>
      <c r="C1" s="1122"/>
      <c r="D1" s="1122"/>
      <c r="E1" s="1122"/>
      <c r="F1" s="1122"/>
      <c r="G1" s="1122"/>
      <c r="H1" s="1122"/>
      <c r="I1" s="1122"/>
      <c r="J1" s="1122"/>
      <c r="K1" s="1123"/>
      <c r="M1" s="955" t="s">
        <v>958</v>
      </c>
      <c r="N1" s="955"/>
      <c r="O1" s="955"/>
      <c r="P1" s="955"/>
      <c r="Q1" s="955"/>
      <c r="R1" s="955"/>
      <c r="S1" s="955"/>
      <c r="T1" s="955"/>
      <c r="U1" s="955"/>
      <c r="V1" s="955"/>
      <c r="W1" s="955"/>
      <c r="X1" s="955"/>
      <c r="Y1" s="955"/>
      <c r="Z1" s="955"/>
      <c r="AA1" s="955"/>
      <c r="AB1" s="955"/>
      <c r="AC1" s="955"/>
      <c r="AD1" s="955"/>
      <c r="AE1" s="955"/>
      <c r="AF1" s="955"/>
      <c r="AG1" s="955"/>
      <c r="AH1" s="955"/>
      <c r="AI1" s="955"/>
      <c r="AJ1" s="955"/>
      <c r="AK1" s="955"/>
      <c r="AL1" s="955"/>
      <c r="AM1" s="955"/>
      <c r="AN1" s="955"/>
      <c r="AO1" s="955"/>
      <c r="AP1" s="955"/>
      <c r="AQ1" s="955"/>
      <c r="AR1" s="955"/>
      <c r="AS1" s="955"/>
      <c r="AT1" s="955"/>
      <c r="AU1" s="955"/>
      <c r="AV1" s="955"/>
      <c r="AW1" s="955"/>
      <c r="AX1" s="955"/>
      <c r="AY1" s="955"/>
      <c r="AZ1" s="955"/>
      <c r="BA1" s="955"/>
      <c r="BB1" s="955"/>
      <c r="BC1" s="955"/>
      <c r="BD1" s="955"/>
      <c r="BE1" s="955"/>
      <c r="BF1" s="955"/>
      <c r="BG1" s="955"/>
      <c r="BH1" s="955"/>
      <c r="BI1" s="955"/>
      <c r="BJ1" s="955"/>
      <c r="BK1" s="955"/>
      <c r="BL1" s="955"/>
    </row>
    <row r="2" spans="1:65" ht="54" customHeight="1" thickBot="1" x14ac:dyDescent="0.25">
      <c r="A2" s="192" t="s">
        <v>778</v>
      </c>
      <c r="B2" s="192" t="s">
        <v>779</v>
      </c>
      <c r="C2" s="192" t="s">
        <v>780</v>
      </c>
      <c r="D2" s="192" t="s">
        <v>781</v>
      </c>
      <c r="E2" s="192" t="s">
        <v>782</v>
      </c>
      <c r="F2" s="192" t="s">
        <v>783</v>
      </c>
      <c r="G2" s="38" t="s">
        <v>784</v>
      </c>
      <c r="H2" s="38" t="s">
        <v>785</v>
      </c>
      <c r="I2" s="38" t="s">
        <v>786</v>
      </c>
      <c r="J2" s="38" t="s">
        <v>787</v>
      </c>
      <c r="K2" s="38" t="s">
        <v>788</v>
      </c>
      <c r="N2" s="203"/>
      <c r="O2" s="203"/>
      <c r="P2" s="203"/>
      <c r="Q2" s="203"/>
      <c r="R2" s="203"/>
      <c r="S2" s="203"/>
      <c r="T2" s="203"/>
      <c r="U2" s="203" t="s">
        <v>674</v>
      </c>
      <c r="V2" s="203" t="s">
        <v>675</v>
      </c>
      <c r="W2" s="203">
        <v>207</v>
      </c>
      <c r="X2" s="203">
        <v>102</v>
      </c>
      <c r="Y2" s="203">
        <v>104</v>
      </c>
      <c r="Z2" s="203">
        <v>204</v>
      </c>
      <c r="AA2" s="203"/>
      <c r="AB2" s="203" t="s">
        <v>674</v>
      </c>
      <c r="AC2" s="203" t="s">
        <v>675</v>
      </c>
      <c r="AD2" s="203">
        <v>204</v>
      </c>
      <c r="AE2" s="203">
        <v>207</v>
      </c>
      <c r="AF2" s="203">
        <v>102</v>
      </c>
      <c r="AG2" s="203">
        <v>104</v>
      </c>
      <c r="AH2" s="203">
        <v>301</v>
      </c>
      <c r="AI2" s="203"/>
      <c r="AJ2" s="203" t="s">
        <v>674</v>
      </c>
      <c r="AK2" s="203" t="s">
        <v>675</v>
      </c>
      <c r="AL2" s="203">
        <v>207</v>
      </c>
      <c r="AM2" s="203">
        <v>102</v>
      </c>
      <c r="AN2" s="203">
        <v>104</v>
      </c>
      <c r="AO2" s="203"/>
      <c r="AP2" s="203" t="s">
        <v>674</v>
      </c>
      <c r="AQ2" s="203" t="s">
        <v>675</v>
      </c>
      <c r="AR2" s="203">
        <v>207</v>
      </c>
      <c r="AS2" s="203">
        <v>102</v>
      </c>
      <c r="AT2" s="203">
        <v>104</v>
      </c>
      <c r="AU2" s="203">
        <v>207</v>
      </c>
      <c r="AV2" s="203"/>
    </row>
    <row r="3" spans="1:65" ht="33.5" customHeight="1" x14ac:dyDescent="0.2">
      <c r="A3" s="196" t="s">
        <v>792</v>
      </c>
      <c r="B3" s="193">
        <v>1</v>
      </c>
      <c r="C3" s="195" t="s">
        <v>793</v>
      </c>
      <c r="D3" s="197"/>
      <c r="E3" s="197"/>
      <c r="F3" s="193">
        <v>50</v>
      </c>
      <c r="G3" s="196"/>
      <c r="H3" s="199" t="s">
        <v>794</v>
      </c>
      <c r="I3" s="198" t="s">
        <v>795</v>
      </c>
      <c r="J3" s="198" t="s">
        <v>796</v>
      </c>
      <c r="K3" s="198" t="s">
        <v>797</v>
      </c>
      <c r="N3" s="1225" t="s">
        <v>959</v>
      </c>
      <c r="O3" s="1226"/>
      <c r="P3" s="1226"/>
      <c r="Q3" s="1226"/>
      <c r="R3" s="1226"/>
      <c r="S3" s="1226"/>
      <c r="T3" s="227" t="s">
        <v>960</v>
      </c>
      <c r="U3" s="1225" t="s">
        <v>961</v>
      </c>
      <c r="V3" s="1226"/>
      <c r="W3" s="1226"/>
      <c r="X3" s="1226"/>
      <c r="Y3" s="1227"/>
      <c r="Z3" s="1227"/>
      <c r="AA3" s="227" t="s">
        <v>962</v>
      </c>
      <c r="AB3" s="1228" t="s">
        <v>963</v>
      </c>
      <c r="AC3" s="1227"/>
      <c r="AD3" s="1227"/>
      <c r="AE3" s="1227"/>
      <c r="AF3" s="1227"/>
      <c r="AG3" s="1227"/>
      <c r="AH3" s="1227"/>
      <c r="AI3" s="227" t="s">
        <v>964</v>
      </c>
      <c r="AJ3" s="1228" t="s">
        <v>965</v>
      </c>
      <c r="AK3" s="1227"/>
      <c r="AL3" s="1227"/>
      <c r="AM3" s="1227"/>
      <c r="AN3" s="1227"/>
      <c r="AO3" s="227" t="s">
        <v>966</v>
      </c>
      <c r="AP3" s="1228" t="s">
        <v>967</v>
      </c>
      <c r="AQ3" s="1227"/>
      <c r="AR3" s="1227"/>
      <c r="AS3" s="1227"/>
      <c r="AT3" s="1227"/>
      <c r="AU3" s="1227"/>
      <c r="AV3" s="227" t="s">
        <v>968</v>
      </c>
      <c r="AW3" s="1228" t="s">
        <v>969</v>
      </c>
      <c r="AX3" s="1227"/>
      <c r="AY3" s="1227"/>
      <c r="AZ3" s="1227"/>
      <c r="BA3" s="1227"/>
      <c r="BB3" s="1227"/>
      <c r="BC3" s="1227"/>
      <c r="BD3" s="1229"/>
      <c r="BE3" s="1228" t="s">
        <v>970</v>
      </c>
      <c r="BF3" s="1227"/>
      <c r="BG3" s="1227"/>
      <c r="BH3" s="1227"/>
      <c r="BI3" s="1227"/>
      <c r="BJ3" s="1227"/>
      <c r="BK3" s="1227"/>
      <c r="BL3" s="1229"/>
      <c r="BM3" s="179"/>
    </row>
    <row r="4" spans="1:65" ht="14" customHeight="1" x14ac:dyDescent="0.2">
      <c r="A4" s="196" t="s">
        <v>792</v>
      </c>
      <c r="B4" s="193">
        <v>1</v>
      </c>
      <c r="C4" s="196" t="s">
        <v>811</v>
      </c>
      <c r="D4" s="197"/>
      <c r="E4" s="197">
        <v>9</v>
      </c>
      <c r="F4" s="193">
        <v>50</v>
      </c>
      <c r="G4" s="196">
        <v>6</v>
      </c>
      <c r="H4" s="199" t="s">
        <v>812</v>
      </c>
      <c r="I4" s="198" t="s">
        <v>795</v>
      </c>
      <c r="J4" s="198" t="s">
        <v>813</v>
      </c>
      <c r="K4" s="198" t="s">
        <v>797</v>
      </c>
      <c r="M4" s="163">
        <v>0.3125</v>
      </c>
      <c r="N4" s="165"/>
      <c r="O4" s="166"/>
      <c r="P4" s="166"/>
      <c r="Q4" s="167"/>
      <c r="R4" s="167"/>
      <c r="S4" s="167"/>
      <c r="T4" s="215"/>
      <c r="U4" s="169"/>
      <c r="V4" s="167"/>
      <c r="W4" s="167"/>
      <c r="X4" s="167"/>
      <c r="Y4" s="180"/>
      <c r="Z4" s="180"/>
      <c r="AA4" s="215"/>
      <c r="AB4" s="184"/>
      <c r="AC4" s="180"/>
      <c r="AD4" s="180"/>
      <c r="AE4" s="180"/>
      <c r="AF4" s="180"/>
      <c r="AG4" s="180"/>
      <c r="AH4" s="180"/>
      <c r="AI4" s="215"/>
      <c r="AJ4" s="184"/>
      <c r="AK4" s="180"/>
      <c r="AL4" s="180"/>
      <c r="AM4" s="180"/>
      <c r="AN4" s="180"/>
      <c r="AO4" s="215"/>
      <c r="AP4" s="184"/>
      <c r="AQ4" s="180"/>
      <c r="AR4" s="180"/>
      <c r="AS4" s="180"/>
      <c r="AT4" s="180"/>
      <c r="AU4" s="180"/>
      <c r="AV4" s="215"/>
      <c r="AW4" s="184"/>
      <c r="AX4" s="180"/>
      <c r="AY4" s="180"/>
      <c r="AZ4" s="180"/>
      <c r="BA4" s="180"/>
      <c r="BB4" s="180"/>
      <c r="BC4" s="180"/>
      <c r="BD4" s="183"/>
      <c r="BE4" s="184"/>
      <c r="BF4" s="180"/>
      <c r="BG4" s="180"/>
      <c r="BH4" s="180"/>
      <c r="BI4" s="180"/>
      <c r="BJ4" s="180"/>
      <c r="BK4" s="180"/>
      <c r="BL4" s="183"/>
      <c r="BM4" s="179"/>
    </row>
    <row r="5" spans="1:65" ht="14" customHeight="1" x14ac:dyDescent="0.2">
      <c r="A5" s="196" t="s">
        <v>792</v>
      </c>
      <c r="B5" s="193">
        <v>1</v>
      </c>
      <c r="C5" s="196" t="s">
        <v>817</v>
      </c>
      <c r="D5" s="197"/>
      <c r="E5" s="197">
        <v>9</v>
      </c>
      <c r="F5" s="193">
        <v>50</v>
      </c>
      <c r="G5" s="196">
        <v>6</v>
      </c>
      <c r="H5" s="199" t="s">
        <v>818</v>
      </c>
      <c r="I5" s="198" t="s">
        <v>795</v>
      </c>
      <c r="J5" s="198" t="s">
        <v>796</v>
      </c>
      <c r="K5" s="198" t="s">
        <v>797</v>
      </c>
      <c r="M5" s="164">
        <v>0.32291666666666669</v>
      </c>
      <c r="N5" s="176"/>
      <c r="O5" s="166"/>
      <c r="P5" s="166"/>
      <c r="Q5" s="167"/>
      <c r="R5" s="167"/>
      <c r="S5" s="167"/>
      <c r="T5" s="215"/>
      <c r="U5" s="169"/>
      <c r="V5" s="167"/>
      <c r="W5" s="167"/>
      <c r="X5" s="167"/>
      <c r="Y5" s="180"/>
      <c r="Z5" s="180"/>
      <c r="AA5" s="215"/>
      <c r="AB5" s="184"/>
      <c r="AC5" s="180"/>
      <c r="AD5" s="180"/>
      <c r="AE5" s="180"/>
      <c r="AF5" s="180"/>
      <c r="AG5" s="180"/>
      <c r="AH5" s="180"/>
      <c r="AI5" s="215"/>
      <c r="AJ5" s="184"/>
      <c r="AK5" s="180"/>
      <c r="AL5" s="180"/>
      <c r="AM5" s="180"/>
      <c r="AN5" s="180"/>
      <c r="AO5" s="215"/>
      <c r="AP5" s="184"/>
      <c r="AQ5" s="180"/>
      <c r="AR5" s="180"/>
      <c r="AS5" s="180"/>
      <c r="AT5" s="180"/>
      <c r="AU5" s="180"/>
      <c r="AV5" s="215"/>
      <c r="AW5" s="184"/>
      <c r="AX5" s="180"/>
      <c r="AY5" s="180"/>
      <c r="AZ5" s="180"/>
      <c r="BA5" s="180"/>
      <c r="BB5" s="180"/>
      <c r="BC5" s="180"/>
      <c r="BD5" s="183"/>
      <c r="BE5" s="184"/>
      <c r="BF5" s="180"/>
      <c r="BG5" s="180"/>
      <c r="BH5" s="180"/>
      <c r="BI5" s="180"/>
      <c r="BJ5" s="180"/>
      <c r="BK5" s="180"/>
      <c r="BL5" s="183"/>
      <c r="BM5" s="179"/>
    </row>
    <row r="6" spans="1:65" ht="14" customHeight="1" x14ac:dyDescent="0.2">
      <c r="A6" s="196" t="s">
        <v>792</v>
      </c>
      <c r="B6" s="193">
        <v>2</v>
      </c>
      <c r="C6" s="196" t="s">
        <v>819</v>
      </c>
      <c r="D6" s="197"/>
      <c r="E6" s="197"/>
      <c r="F6" s="193">
        <v>50</v>
      </c>
      <c r="G6" s="196"/>
      <c r="H6" s="199" t="s">
        <v>794</v>
      </c>
      <c r="I6" s="198" t="s">
        <v>795</v>
      </c>
      <c r="J6" s="198" t="s">
        <v>796</v>
      </c>
      <c r="K6" s="198" t="s">
        <v>797</v>
      </c>
      <c r="M6" s="164">
        <v>0.33333333333333331</v>
      </c>
      <c r="N6" s="174" t="s">
        <v>971</v>
      </c>
      <c r="O6" s="173"/>
      <c r="P6" s="173"/>
      <c r="Q6" s="173"/>
      <c r="R6" s="173"/>
      <c r="S6" s="458"/>
      <c r="T6" s="226"/>
      <c r="U6" s="174" t="s">
        <v>938</v>
      </c>
      <c r="V6" s="173"/>
      <c r="W6" s="173"/>
      <c r="X6" s="173"/>
      <c r="Y6" s="186"/>
      <c r="Z6" s="186"/>
      <c r="AA6" s="226"/>
      <c r="AB6" s="187" t="s">
        <v>956</v>
      </c>
      <c r="AC6" s="186"/>
      <c r="AD6" s="186"/>
      <c r="AE6" s="186"/>
      <c r="AF6" s="186"/>
      <c r="AG6" s="186"/>
      <c r="AH6" s="186"/>
      <c r="AI6" s="226"/>
      <c r="AJ6" s="187" t="s">
        <v>957</v>
      </c>
      <c r="AK6" s="186"/>
      <c r="AL6" s="186"/>
      <c r="AM6" s="186"/>
      <c r="AN6" s="457"/>
      <c r="AO6" s="226"/>
      <c r="AP6" s="187" t="s">
        <v>940</v>
      </c>
      <c r="AQ6" s="186"/>
      <c r="AR6" s="186"/>
      <c r="AS6" s="186"/>
      <c r="AT6" s="186"/>
      <c r="AU6" s="186"/>
      <c r="AV6" s="226"/>
      <c r="AW6" s="184"/>
      <c r="AX6" s="180"/>
      <c r="AY6" s="180"/>
      <c r="AZ6" s="180"/>
      <c r="BA6" s="180"/>
      <c r="BB6" s="180"/>
      <c r="BC6" s="180"/>
      <c r="BD6" s="183"/>
      <c r="BE6" s="184"/>
      <c r="BF6" s="180"/>
      <c r="BG6" s="180"/>
      <c r="BH6" s="180"/>
      <c r="BI6" s="180"/>
      <c r="BJ6" s="180"/>
      <c r="BK6" s="180"/>
      <c r="BL6" s="183"/>
      <c r="BM6" s="179"/>
    </row>
    <row r="7" spans="1:65" ht="14" customHeight="1" x14ac:dyDescent="0.2">
      <c r="A7" s="196" t="s">
        <v>792</v>
      </c>
      <c r="B7" s="193">
        <v>2</v>
      </c>
      <c r="C7" s="196" t="s">
        <v>823</v>
      </c>
      <c r="D7" s="197"/>
      <c r="E7" s="197">
        <v>9</v>
      </c>
      <c r="F7" s="193">
        <v>50</v>
      </c>
      <c r="G7" s="196">
        <v>6</v>
      </c>
      <c r="H7" s="198" t="s">
        <v>824</v>
      </c>
      <c r="I7" s="198" t="s">
        <v>795</v>
      </c>
      <c r="J7" s="198" t="s">
        <v>796</v>
      </c>
      <c r="K7" s="198" t="s">
        <v>797</v>
      </c>
      <c r="M7" s="164">
        <v>0.34375</v>
      </c>
      <c r="N7" s="174"/>
      <c r="O7" s="173"/>
      <c r="P7" s="173"/>
      <c r="Q7" s="173"/>
      <c r="R7" s="173"/>
      <c r="S7" s="458"/>
      <c r="T7" s="226"/>
      <c r="U7" s="174"/>
      <c r="V7" s="173"/>
      <c r="W7" s="173"/>
      <c r="X7" s="173"/>
      <c r="Y7" s="186"/>
      <c r="Z7" s="186"/>
      <c r="AA7" s="226"/>
      <c r="AB7" s="187"/>
      <c r="AC7" s="186"/>
      <c r="AD7" s="186"/>
      <c r="AE7" s="186"/>
      <c r="AF7" s="186"/>
      <c r="AG7" s="186"/>
      <c r="AH7" s="186"/>
      <c r="AI7" s="226"/>
      <c r="AJ7" s="187"/>
      <c r="AK7" s="186"/>
      <c r="AL7" s="186"/>
      <c r="AM7" s="186"/>
      <c r="AN7" s="457"/>
      <c r="AO7" s="226"/>
      <c r="AP7" s="187"/>
      <c r="AQ7" s="186"/>
      <c r="AR7" s="186"/>
      <c r="AS7" s="186"/>
      <c r="AT7" s="186"/>
      <c r="AU7" s="186"/>
      <c r="AV7" s="226"/>
      <c r="AW7" s="184"/>
      <c r="AX7" s="180"/>
      <c r="AY7" s="180"/>
      <c r="AZ7" s="180"/>
      <c r="BA7" s="180"/>
      <c r="BB7" s="180"/>
      <c r="BC7" s="180"/>
      <c r="BD7" s="183"/>
      <c r="BE7" s="184"/>
      <c r="BF7" s="180"/>
      <c r="BG7" s="180"/>
      <c r="BH7" s="180"/>
      <c r="BI7" s="180"/>
      <c r="BJ7" s="180"/>
      <c r="BK7" s="180"/>
      <c r="BL7" s="183"/>
      <c r="BM7" s="179"/>
    </row>
    <row r="8" spans="1:65" ht="14" customHeight="1" x14ac:dyDescent="0.2">
      <c r="A8" s="196" t="s">
        <v>792</v>
      </c>
      <c r="B8" s="193">
        <v>2</v>
      </c>
      <c r="C8" s="196" t="s">
        <v>829</v>
      </c>
      <c r="D8" s="197"/>
      <c r="E8" s="197"/>
      <c r="F8" s="193">
        <v>50</v>
      </c>
      <c r="G8" s="196"/>
      <c r="H8" s="199" t="s">
        <v>794</v>
      </c>
      <c r="I8" s="198" t="s">
        <v>795</v>
      </c>
      <c r="J8" s="198" t="s">
        <v>796</v>
      </c>
      <c r="K8" s="198" t="s">
        <v>797</v>
      </c>
      <c r="M8" s="164">
        <v>0.35416666666666669</v>
      </c>
      <c r="N8" s="174"/>
      <c r="O8" s="173"/>
      <c r="P8" s="173"/>
      <c r="Q8" s="173"/>
      <c r="R8" s="173"/>
      <c r="S8" s="458"/>
      <c r="T8" s="226"/>
      <c r="U8" s="174"/>
      <c r="V8" s="173"/>
      <c r="W8" s="173"/>
      <c r="X8" s="173"/>
      <c r="Y8" s="186"/>
      <c r="Z8" s="186"/>
      <c r="AA8" s="226"/>
      <c r="AB8" s="187"/>
      <c r="AC8" s="186"/>
      <c r="AD8" s="186"/>
      <c r="AE8" s="186"/>
      <c r="AF8" s="186"/>
      <c r="AG8" s="186"/>
      <c r="AH8" s="186"/>
      <c r="AI8" s="226"/>
      <c r="AJ8" s="187"/>
      <c r="AK8" s="186"/>
      <c r="AL8" s="186"/>
      <c r="AM8" s="186"/>
      <c r="AN8" s="457"/>
      <c r="AO8" s="226"/>
      <c r="AP8" s="187"/>
      <c r="AQ8" s="186"/>
      <c r="AR8" s="186"/>
      <c r="AS8" s="186"/>
      <c r="AT8" s="186"/>
      <c r="AU8" s="186"/>
      <c r="AV8" s="226"/>
      <c r="AW8" s="184"/>
      <c r="AX8" s="180"/>
      <c r="AY8" s="180"/>
      <c r="AZ8" s="180"/>
      <c r="BA8" s="180"/>
      <c r="BB8" s="180"/>
      <c r="BC8" s="180"/>
      <c r="BD8" s="183"/>
      <c r="BE8" s="184"/>
      <c r="BF8" s="180"/>
      <c r="BG8" s="180"/>
      <c r="BH8" s="180"/>
      <c r="BI8" s="180"/>
      <c r="BJ8" s="180"/>
      <c r="BK8" s="180"/>
      <c r="BL8" s="183"/>
      <c r="BM8" s="179"/>
    </row>
    <row r="9" spans="1:65" ht="14" customHeight="1" x14ac:dyDescent="0.2">
      <c r="A9" s="196" t="s">
        <v>792</v>
      </c>
      <c r="B9" s="196">
        <v>2</v>
      </c>
      <c r="C9" s="196" t="s">
        <v>830</v>
      </c>
      <c r="D9" s="196"/>
      <c r="E9" s="196"/>
      <c r="F9" s="196">
        <v>50</v>
      </c>
      <c r="G9" s="196"/>
      <c r="H9" s="200" t="s">
        <v>812</v>
      </c>
      <c r="I9" s="198" t="s">
        <v>795</v>
      </c>
      <c r="J9" s="198" t="s">
        <v>813</v>
      </c>
      <c r="K9" s="198" t="s">
        <v>797</v>
      </c>
      <c r="M9" s="164">
        <v>0.36458333333333331</v>
      </c>
      <c r="N9" s="174"/>
      <c r="O9" s="173"/>
      <c r="P9" s="173"/>
      <c r="Q9" s="173"/>
      <c r="R9" s="173"/>
      <c r="S9" s="458"/>
      <c r="T9" s="226"/>
      <c r="U9" s="174"/>
      <c r="V9" s="173"/>
      <c r="W9" s="173"/>
      <c r="X9" s="173"/>
      <c r="Y9" s="186"/>
      <c r="Z9" s="186"/>
      <c r="AA9" s="226"/>
      <c r="AB9" s="187"/>
      <c r="AC9" s="186"/>
      <c r="AD9" s="186"/>
      <c r="AE9" s="186"/>
      <c r="AF9" s="186"/>
      <c r="AG9" s="186"/>
      <c r="AH9" s="186"/>
      <c r="AI9" s="226"/>
      <c r="AJ9" s="187"/>
      <c r="AK9" s="186"/>
      <c r="AL9" s="186"/>
      <c r="AM9" s="186"/>
      <c r="AN9" s="457"/>
      <c r="AO9" s="226"/>
      <c r="AP9" s="187"/>
      <c r="AQ9" s="186"/>
      <c r="AR9" s="186"/>
      <c r="AS9" s="186"/>
      <c r="AT9" s="186"/>
      <c r="AU9" s="186"/>
      <c r="AV9" s="226"/>
      <c r="AW9" s="184"/>
      <c r="AX9" s="180"/>
      <c r="AY9" s="180"/>
      <c r="AZ9" s="180"/>
      <c r="BA9" s="180"/>
      <c r="BB9" s="180"/>
      <c r="BC9" s="180"/>
      <c r="BD9" s="183"/>
      <c r="BE9" s="184"/>
      <c r="BF9" s="180"/>
      <c r="BG9" s="180"/>
      <c r="BH9" s="180"/>
      <c r="BI9" s="180"/>
      <c r="BJ9" s="180"/>
      <c r="BK9" s="180"/>
      <c r="BL9" s="183"/>
      <c r="BM9" s="179"/>
    </row>
    <row r="10" spans="1:65" ht="14" customHeight="1" x14ac:dyDescent="0.2">
      <c r="A10" s="196" t="s">
        <v>792</v>
      </c>
      <c r="B10" s="193">
        <v>3</v>
      </c>
      <c r="C10" s="196" t="s">
        <v>834</v>
      </c>
      <c r="D10" s="197"/>
      <c r="E10" s="197"/>
      <c r="F10" s="193">
        <v>56</v>
      </c>
      <c r="G10" s="196"/>
      <c r="H10" s="198" t="s">
        <v>835</v>
      </c>
      <c r="I10" s="198" t="s">
        <v>836</v>
      </c>
      <c r="J10" s="198" t="s">
        <v>796</v>
      </c>
      <c r="K10" s="198" t="s">
        <v>837</v>
      </c>
      <c r="M10" s="164">
        <v>0.375</v>
      </c>
      <c r="N10" s="174"/>
      <c r="O10" s="173"/>
      <c r="P10" s="173"/>
      <c r="Q10" s="173"/>
      <c r="R10" s="173"/>
      <c r="S10" s="458"/>
      <c r="T10" s="226"/>
      <c r="U10" s="174"/>
      <c r="V10" s="173"/>
      <c r="W10" s="173"/>
      <c r="X10" s="173"/>
      <c r="Y10" s="186"/>
      <c r="Z10" s="186"/>
      <c r="AA10" s="226"/>
      <c r="AB10" s="187"/>
      <c r="AC10" s="186"/>
      <c r="AD10" s="186"/>
      <c r="AE10" s="186"/>
      <c r="AF10" s="186"/>
      <c r="AG10" s="186"/>
      <c r="AH10" s="186"/>
      <c r="AI10" s="226"/>
      <c r="AJ10" s="187"/>
      <c r="AK10" s="186"/>
      <c r="AL10" s="186"/>
      <c r="AM10" s="186"/>
      <c r="AN10" s="457"/>
      <c r="AO10" s="226"/>
      <c r="AP10" s="187"/>
      <c r="AQ10" s="186"/>
      <c r="AR10" s="186"/>
      <c r="AS10" s="186"/>
      <c r="AT10" s="186"/>
      <c r="AU10" s="186"/>
      <c r="AV10" s="226"/>
      <c r="AW10" s="184"/>
      <c r="AX10" s="180"/>
      <c r="AY10" s="180"/>
      <c r="AZ10" s="180"/>
      <c r="BA10" s="180"/>
      <c r="BB10" s="180"/>
      <c r="BC10" s="180"/>
      <c r="BD10" s="183"/>
      <c r="BE10" s="184"/>
      <c r="BF10" s="180"/>
      <c r="BG10" s="180"/>
      <c r="BH10" s="180"/>
      <c r="BI10" s="180"/>
      <c r="BJ10" s="180"/>
      <c r="BK10" s="180"/>
      <c r="BL10" s="183"/>
      <c r="BM10" s="179"/>
    </row>
    <row r="11" spans="1:65" ht="14" customHeight="1" x14ac:dyDescent="0.2">
      <c r="A11" s="196" t="s">
        <v>792</v>
      </c>
      <c r="B11" s="193">
        <v>3</v>
      </c>
      <c r="C11" s="196" t="s">
        <v>838</v>
      </c>
      <c r="D11" s="197"/>
      <c r="E11" s="197"/>
      <c r="F11" s="193">
        <v>56</v>
      </c>
      <c r="G11" s="196"/>
      <c r="H11" s="198" t="s">
        <v>824</v>
      </c>
      <c r="I11" s="198" t="s">
        <v>795</v>
      </c>
      <c r="J11" s="198" t="s">
        <v>796</v>
      </c>
      <c r="K11" s="198" t="s">
        <v>797</v>
      </c>
      <c r="M11" s="164">
        <v>0.38541666666666669</v>
      </c>
      <c r="N11" s="174"/>
      <c r="O11" s="173"/>
      <c r="P11" s="173"/>
      <c r="Q11" s="173"/>
      <c r="R11" s="173"/>
      <c r="S11" s="458"/>
      <c r="T11" s="226"/>
      <c r="U11" s="174"/>
      <c r="V11" s="173"/>
      <c r="W11" s="173"/>
      <c r="X11" s="173"/>
      <c r="Y11" s="186"/>
      <c r="Z11" s="186"/>
      <c r="AA11" s="226"/>
      <c r="AB11" s="187"/>
      <c r="AC11" s="186"/>
      <c r="AD11" s="186"/>
      <c r="AE11" s="186"/>
      <c r="AF11" s="186"/>
      <c r="AG11" s="186"/>
      <c r="AH11" s="186"/>
      <c r="AI11" s="226"/>
      <c r="AJ11" s="187"/>
      <c r="AK11" s="186"/>
      <c r="AL11" s="186"/>
      <c r="AM11" s="186"/>
      <c r="AN11" s="457"/>
      <c r="AO11" s="226"/>
      <c r="AP11" s="187"/>
      <c r="AQ11" s="186"/>
      <c r="AR11" s="186"/>
      <c r="AS11" s="186"/>
      <c r="AT11" s="186"/>
      <c r="AU11" s="186"/>
      <c r="AV11" s="226"/>
      <c r="AW11" s="184"/>
      <c r="AX11" s="180"/>
      <c r="AY11" s="180"/>
      <c r="AZ11" s="180"/>
      <c r="BA11" s="180"/>
      <c r="BB11" s="180"/>
      <c r="BC11" s="180"/>
      <c r="BD11" s="183"/>
      <c r="BE11" s="184"/>
      <c r="BF11" s="180"/>
      <c r="BG11" s="180"/>
      <c r="BH11" s="180"/>
      <c r="BI11" s="180"/>
      <c r="BJ11" s="180"/>
      <c r="BK11" s="180"/>
      <c r="BL11" s="183"/>
      <c r="BM11" s="179"/>
    </row>
    <row r="12" spans="1:65" ht="14" customHeight="1" x14ac:dyDescent="0.2">
      <c r="A12" s="196" t="s">
        <v>792</v>
      </c>
      <c r="B12" s="193">
        <v>3</v>
      </c>
      <c r="C12" s="196" t="s">
        <v>839</v>
      </c>
      <c r="D12" s="197"/>
      <c r="E12" s="197"/>
      <c r="F12" s="193">
        <v>56</v>
      </c>
      <c r="G12" s="196"/>
      <c r="H12" s="198" t="s">
        <v>840</v>
      </c>
      <c r="I12" s="198" t="s">
        <v>795</v>
      </c>
      <c r="J12" s="198" t="s">
        <v>796</v>
      </c>
      <c r="K12" s="198" t="s">
        <v>797</v>
      </c>
      <c r="M12" s="164">
        <v>0.39583333333333331</v>
      </c>
      <c r="N12" s="174"/>
      <c r="O12" s="173"/>
      <c r="P12" s="173"/>
      <c r="Q12" s="173"/>
      <c r="R12" s="173"/>
      <c r="S12" s="458"/>
      <c r="T12" s="226"/>
      <c r="U12" s="174"/>
      <c r="V12" s="173"/>
      <c r="W12" s="173"/>
      <c r="X12" s="173"/>
      <c r="Y12" s="186"/>
      <c r="Z12" s="186"/>
      <c r="AA12" s="226"/>
      <c r="AB12" s="187"/>
      <c r="AC12" s="186"/>
      <c r="AD12" s="186"/>
      <c r="AE12" s="186"/>
      <c r="AF12" s="186"/>
      <c r="AG12" s="186"/>
      <c r="AH12" s="186"/>
      <c r="AI12" s="226"/>
      <c r="AJ12" s="187"/>
      <c r="AK12" s="186"/>
      <c r="AL12" s="186"/>
      <c r="AM12" s="186"/>
      <c r="AN12" s="457"/>
      <c r="AO12" s="226"/>
      <c r="AP12" s="187"/>
      <c r="AQ12" s="186"/>
      <c r="AR12" s="186"/>
      <c r="AS12" s="186"/>
      <c r="AT12" s="186"/>
      <c r="AU12" s="186"/>
      <c r="AV12" s="226"/>
      <c r="AW12" s="184"/>
      <c r="AX12" s="180"/>
      <c r="AY12" s="180"/>
      <c r="AZ12" s="180"/>
      <c r="BA12" s="180"/>
      <c r="BB12" s="180"/>
      <c r="BC12" s="180"/>
      <c r="BD12" s="183"/>
      <c r="BE12" s="184"/>
      <c r="BF12" s="180"/>
      <c r="BG12" s="180"/>
      <c r="BH12" s="180"/>
      <c r="BI12" s="180"/>
      <c r="BJ12" s="180"/>
      <c r="BK12" s="180"/>
      <c r="BL12" s="183"/>
      <c r="BM12" s="179"/>
    </row>
    <row r="13" spans="1:65" ht="14" customHeight="1" x14ac:dyDescent="0.2">
      <c r="A13" s="196" t="s">
        <v>792</v>
      </c>
      <c r="B13" s="196">
        <v>3</v>
      </c>
      <c r="C13" s="196" t="s">
        <v>841</v>
      </c>
      <c r="D13" s="196"/>
      <c r="E13" s="196"/>
      <c r="F13" s="196">
        <v>56</v>
      </c>
      <c r="G13" s="196"/>
      <c r="H13" s="196" t="s">
        <v>824</v>
      </c>
      <c r="I13" s="198" t="s">
        <v>795</v>
      </c>
      <c r="J13" s="198" t="s">
        <v>796</v>
      </c>
      <c r="K13" s="198" t="s">
        <v>797</v>
      </c>
      <c r="M13" s="164">
        <v>0.40625</v>
      </c>
      <c r="N13" s="174"/>
      <c r="O13" s="173"/>
      <c r="P13" s="173"/>
      <c r="Q13" s="173"/>
      <c r="R13" s="173"/>
      <c r="S13" s="458"/>
      <c r="T13" s="226"/>
      <c r="U13" s="174"/>
      <c r="V13" s="173"/>
      <c r="W13" s="173"/>
      <c r="X13" s="173"/>
      <c r="Y13" s="186"/>
      <c r="Z13" s="186"/>
      <c r="AA13" s="226"/>
      <c r="AB13" s="187"/>
      <c r="AC13" s="186"/>
      <c r="AD13" s="186"/>
      <c r="AE13" s="186"/>
      <c r="AF13" s="186"/>
      <c r="AG13" s="186"/>
      <c r="AH13" s="186"/>
      <c r="AI13" s="226"/>
      <c r="AJ13" s="187"/>
      <c r="AK13" s="186"/>
      <c r="AL13" s="186"/>
      <c r="AM13" s="186"/>
      <c r="AN13" s="457"/>
      <c r="AO13" s="226"/>
      <c r="AP13" s="187"/>
      <c r="AQ13" s="186"/>
      <c r="AR13" s="186"/>
      <c r="AS13" s="186"/>
      <c r="AT13" s="186"/>
      <c r="AU13" s="186"/>
      <c r="AV13" s="226"/>
      <c r="AW13" s="184"/>
      <c r="AX13" s="180"/>
      <c r="AY13" s="180"/>
      <c r="AZ13" s="180"/>
      <c r="BA13" s="180"/>
      <c r="BB13" s="180"/>
      <c r="BC13" s="180"/>
      <c r="BD13" s="183"/>
      <c r="BE13" s="184"/>
      <c r="BF13" s="180"/>
      <c r="BG13" s="180"/>
      <c r="BH13" s="180"/>
      <c r="BI13" s="180"/>
      <c r="BJ13" s="180"/>
      <c r="BK13" s="180"/>
      <c r="BL13" s="183"/>
      <c r="BM13" s="179"/>
    </row>
    <row r="14" spans="1:65" ht="14" customHeight="1" x14ac:dyDescent="0.2">
      <c r="A14" s="196" t="s">
        <v>792</v>
      </c>
      <c r="B14" s="193">
        <v>4</v>
      </c>
      <c r="C14" s="196" t="s">
        <v>842</v>
      </c>
      <c r="D14" s="197"/>
      <c r="E14" s="197"/>
      <c r="F14" s="193">
        <v>45</v>
      </c>
      <c r="G14" s="196"/>
      <c r="H14" s="198" t="s">
        <v>835</v>
      </c>
      <c r="I14" s="198" t="s">
        <v>836</v>
      </c>
      <c r="J14" s="198" t="s">
        <v>796</v>
      </c>
      <c r="K14" s="198" t="s">
        <v>837</v>
      </c>
      <c r="M14" s="164">
        <v>0.41666666666666669</v>
      </c>
      <c r="N14" s="174"/>
      <c r="O14" s="173"/>
      <c r="P14" s="173"/>
      <c r="Q14" s="173"/>
      <c r="R14" s="173"/>
      <c r="S14" s="458"/>
      <c r="T14" s="226"/>
      <c r="U14" s="174"/>
      <c r="V14" s="173"/>
      <c r="W14" s="173"/>
      <c r="X14" s="173"/>
      <c r="Y14" s="186"/>
      <c r="Z14" s="186"/>
      <c r="AA14" s="226"/>
      <c r="AB14" s="187"/>
      <c r="AC14" s="186"/>
      <c r="AD14" s="186"/>
      <c r="AE14" s="186"/>
      <c r="AF14" s="186"/>
      <c r="AG14" s="186"/>
      <c r="AH14" s="186"/>
      <c r="AI14" s="226"/>
      <c r="AJ14" s="187"/>
      <c r="AK14" s="186"/>
      <c r="AL14" s="186"/>
      <c r="AM14" s="186"/>
      <c r="AN14" s="457"/>
      <c r="AO14" s="226"/>
      <c r="AP14" s="187"/>
      <c r="AQ14" s="186"/>
      <c r="AR14" s="186"/>
      <c r="AS14" s="186"/>
      <c r="AT14" s="186"/>
      <c r="AU14" s="186"/>
      <c r="AV14" s="226"/>
      <c r="AW14" s="184"/>
      <c r="AX14" s="180"/>
      <c r="AY14" s="180"/>
      <c r="AZ14" s="180"/>
      <c r="BA14" s="180"/>
      <c r="BB14" s="180"/>
      <c r="BC14" s="180"/>
      <c r="BD14" s="183"/>
      <c r="BE14" s="184"/>
      <c r="BF14" s="180"/>
      <c r="BG14" s="180"/>
      <c r="BH14" s="180"/>
      <c r="BI14" s="180"/>
      <c r="BJ14" s="180"/>
      <c r="BK14" s="180"/>
      <c r="BL14" s="183"/>
      <c r="BM14" s="179"/>
    </row>
    <row r="15" spans="1:65" ht="14" customHeight="1" x14ac:dyDescent="0.2">
      <c r="A15" s="196" t="s">
        <v>792</v>
      </c>
      <c r="B15" s="193">
        <v>4</v>
      </c>
      <c r="C15" s="196" t="s">
        <v>843</v>
      </c>
      <c r="D15" s="197"/>
      <c r="E15" s="197">
        <v>9</v>
      </c>
      <c r="F15" s="193">
        <v>45</v>
      </c>
      <c r="G15" s="196">
        <v>6</v>
      </c>
      <c r="H15" s="199" t="s">
        <v>794</v>
      </c>
      <c r="I15" s="198" t="s">
        <v>795</v>
      </c>
      <c r="J15" s="198" t="s">
        <v>796</v>
      </c>
      <c r="K15" s="198" t="s">
        <v>797</v>
      </c>
      <c r="M15" s="164">
        <v>0.42708333333333331</v>
      </c>
      <c r="N15" s="174"/>
      <c r="O15" s="173"/>
      <c r="P15" s="173"/>
      <c r="Q15" s="173"/>
      <c r="R15" s="173"/>
      <c r="S15" s="458"/>
      <c r="T15" s="226"/>
      <c r="U15" s="174"/>
      <c r="V15" s="173"/>
      <c r="W15" s="173"/>
      <c r="X15" s="173"/>
      <c r="Y15" s="186"/>
      <c r="Z15" s="186"/>
      <c r="AA15" s="226"/>
      <c r="AB15" s="187"/>
      <c r="AC15" s="186"/>
      <c r="AD15" s="186"/>
      <c r="AE15" s="186"/>
      <c r="AF15" s="186"/>
      <c r="AG15" s="186"/>
      <c r="AH15" s="186"/>
      <c r="AI15" s="226"/>
      <c r="AJ15" s="187"/>
      <c r="AK15" s="186"/>
      <c r="AL15" s="186"/>
      <c r="AM15" s="186"/>
      <c r="AN15" s="457"/>
      <c r="AO15" s="226"/>
      <c r="AP15" s="187"/>
      <c r="AQ15" s="186"/>
      <c r="AR15" s="186"/>
      <c r="AS15" s="186"/>
      <c r="AT15" s="186"/>
      <c r="AU15" s="186"/>
      <c r="AV15" s="226"/>
      <c r="AW15" s="184"/>
      <c r="AX15" s="180"/>
      <c r="AY15" s="180"/>
      <c r="AZ15" s="180"/>
      <c r="BA15" s="180"/>
      <c r="BB15" s="180"/>
      <c r="BC15" s="180"/>
      <c r="BD15" s="183"/>
      <c r="BE15" s="184"/>
      <c r="BF15" s="180"/>
      <c r="BG15" s="180"/>
      <c r="BH15" s="180"/>
      <c r="BI15" s="180"/>
      <c r="BJ15" s="180"/>
      <c r="BK15" s="180"/>
      <c r="BL15" s="183"/>
      <c r="BM15" s="179"/>
    </row>
    <row r="16" spans="1:65" ht="14" customHeight="1" x14ac:dyDescent="0.2">
      <c r="A16" s="196" t="s">
        <v>792</v>
      </c>
      <c r="B16" s="193">
        <v>4</v>
      </c>
      <c r="C16" s="196" t="s">
        <v>844</v>
      </c>
      <c r="D16" s="197"/>
      <c r="E16" s="197"/>
      <c r="F16" s="193">
        <v>45</v>
      </c>
      <c r="G16" s="196"/>
      <c r="H16" s="198" t="s">
        <v>845</v>
      </c>
      <c r="I16" s="198" t="s">
        <v>795</v>
      </c>
      <c r="J16" s="198" t="s">
        <v>796</v>
      </c>
      <c r="K16" s="198" t="s">
        <v>846</v>
      </c>
      <c r="M16" s="164">
        <v>0.4375</v>
      </c>
      <c r="N16" s="174"/>
      <c r="O16" s="173"/>
      <c r="P16" s="173"/>
      <c r="Q16" s="173"/>
      <c r="R16" s="173"/>
      <c r="S16" s="458"/>
      <c r="T16" s="226"/>
      <c r="U16" s="174"/>
      <c r="V16" s="173"/>
      <c r="W16" s="173"/>
      <c r="X16" s="173"/>
      <c r="Y16" s="186"/>
      <c r="Z16" s="186"/>
      <c r="AA16" s="226"/>
      <c r="AB16" s="187"/>
      <c r="AC16" s="186"/>
      <c r="AD16" s="186"/>
      <c r="AE16" s="186"/>
      <c r="AF16" s="186"/>
      <c r="AG16" s="186"/>
      <c r="AH16" s="186"/>
      <c r="AI16" s="226"/>
      <c r="AJ16" s="187"/>
      <c r="AK16" s="186"/>
      <c r="AL16" s="186"/>
      <c r="AM16" s="186"/>
      <c r="AN16" s="457"/>
      <c r="AO16" s="226"/>
      <c r="AP16" s="187"/>
      <c r="AQ16" s="186"/>
      <c r="AR16" s="186"/>
      <c r="AS16" s="186"/>
      <c r="AT16" s="186"/>
      <c r="AU16" s="186"/>
      <c r="AV16" s="226"/>
      <c r="AW16" s="184"/>
      <c r="AX16" s="180"/>
      <c r="AY16" s="180"/>
      <c r="AZ16" s="180"/>
      <c r="BA16" s="180"/>
      <c r="BB16" s="180"/>
      <c r="BC16" s="180"/>
      <c r="BD16" s="183"/>
      <c r="BE16" s="184"/>
      <c r="BF16" s="180"/>
      <c r="BG16" s="180"/>
      <c r="BH16" s="180"/>
      <c r="BI16" s="180"/>
      <c r="BJ16" s="180"/>
      <c r="BK16" s="180"/>
      <c r="BL16" s="183"/>
      <c r="BM16" s="179"/>
    </row>
    <row r="17" spans="1:65" ht="14" customHeight="1" x14ac:dyDescent="0.2">
      <c r="A17" s="196" t="s">
        <v>792</v>
      </c>
      <c r="B17" s="193">
        <v>4</v>
      </c>
      <c r="C17" s="196" t="s">
        <v>847</v>
      </c>
      <c r="D17" s="197"/>
      <c r="E17" s="197"/>
      <c r="F17" s="193">
        <v>45</v>
      </c>
      <c r="G17" s="196"/>
      <c r="H17" s="198" t="s">
        <v>848</v>
      </c>
      <c r="I17" s="198" t="s">
        <v>849</v>
      </c>
      <c r="J17" s="198" t="s">
        <v>796</v>
      </c>
      <c r="K17" s="198" t="s">
        <v>797</v>
      </c>
      <c r="M17" s="164">
        <v>0.44791666666666669</v>
      </c>
      <c r="N17" s="174"/>
      <c r="O17" s="173"/>
      <c r="P17" s="173"/>
      <c r="Q17" s="173"/>
      <c r="R17" s="173"/>
      <c r="S17" s="458"/>
      <c r="T17" s="226"/>
      <c r="U17" s="174"/>
      <c r="V17" s="173"/>
      <c r="W17" s="173"/>
      <c r="X17" s="173"/>
      <c r="Y17" s="186"/>
      <c r="Z17" s="186"/>
      <c r="AA17" s="226"/>
      <c r="AB17" s="187"/>
      <c r="AC17" s="186"/>
      <c r="AD17" s="186"/>
      <c r="AE17" s="186"/>
      <c r="AF17" s="186"/>
      <c r="AG17" s="186"/>
      <c r="AH17" s="186"/>
      <c r="AI17" s="226"/>
      <c r="AJ17" s="187"/>
      <c r="AK17" s="186"/>
      <c r="AL17" s="186"/>
      <c r="AM17" s="186"/>
      <c r="AN17" s="457"/>
      <c r="AO17" s="226"/>
      <c r="AP17" s="187"/>
      <c r="AQ17" s="186"/>
      <c r="AR17" s="186"/>
      <c r="AS17" s="186"/>
      <c r="AT17" s="186"/>
      <c r="AU17" s="186"/>
      <c r="AV17" s="226"/>
      <c r="AW17" s="184"/>
      <c r="AX17" s="180"/>
      <c r="AY17" s="180"/>
      <c r="AZ17" s="180"/>
      <c r="BA17" s="180"/>
      <c r="BB17" s="180"/>
      <c r="BC17" s="180"/>
      <c r="BD17" s="183"/>
      <c r="BE17" s="184"/>
      <c r="BF17" s="180"/>
      <c r="BG17" s="180"/>
      <c r="BH17" s="180"/>
      <c r="BI17" s="180"/>
      <c r="BJ17" s="180"/>
      <c r="BK17" s="180"/>
      <c r="BL17" s="183"/>
      <c r="BM17" s="179"/>
    </row>
    <row r="18" spans="1:65" ht="14" customHeight="1" x14ac:dyDescent="0.2">
      <c r="A18" s="196" t="s">
        <v>792</v>
      </c>
      <c r="B18" s="193">
        <v>4</v>
      </c>
      <c r="C18" s="196" t="s">
        <v>850</v>
      </c>
      <c r="D18" s="197"/>
      <c r="E18" s="197">
        <v>9</v>
      </c>
      <c r="F18" s="193">
        <v>45</v>
      </c>
      <c r="G18" s="196">
        <v>6</v>
      </c>
      <c r="H18" s="198" t="s">
        <v>845</v>
      </c>
      <c r="I18" s="198" t="s">
        <v>795</v>
      </c>
      <c r="J18" s="198" t="s">
        <v>796</v>
      </c>
      <c r="K18" s="198" t="s">
        <v>846</v>
      </c>
      <c r="M18" s="164">
        <v>0.45833333333333331</v>
      </c>
      <c r="N18" s="174"/>
      <c r="O18" s="173"/>
      <c r="P18" s="173"/>
      <c r="Q18" s="173"/>
      <c r="R18" s="173"/>
      <c r="S18" s="458"/>
      <c r="T18" s="226"/>
      <c r="U18" s="174"/>
      <c r="V18" s="173"/>
      <c r="W18" s="173"/>
      <c r="X18" s="173"/>
      <c r="Y18" s="186"/>
      <c r="Z18" s="186"/>
      <c r="AA18" s="226"/>
      <c r="AB18" s="187"/>
      <c r="AC18" s="186"/>
      <c r="AD18" s="186"/>
      <c r="AE18" s="186"/>
      <c r="AF18" s="186"/>
      <c r="AG18" s="186"/>
      <c r="AH18" s="186"/>
      <c r="AI18" s="226"/>
      <c r="AJ18" s="187"/>
      <c r="AK18" s="186"/>
      <c r="AL18" s="186"/>
      <c r="AM18" s="186"/>
      <c r="AN18" s="457"/>
      <c r="AO18" s="226"/>
      <c r="AP18" s="187"/>
      <c r="AQ18" s="186"/>
      <c r="AR18" s="186"/>
      <c r="AS18" s="186"/>
      <c r="AT18" s="186"/>
      <c r="AU18" s="186"/>
      <c r="AV18" s="226"/>
      <c r="AW18" s="184"/>
      <c r="AX18" s="180"/>
      <c r="AY18" s="180"/>
      <c r="AZ18" s="180"/>
      <c r="BA18" s="180"/>
      <c r="BB18" s="180"/>
      <c r="BC18" s="180"/>
      <c r="BD18" s="183"/>
      <c r="BE18" s="184"/>
      <c r="BF18" s="180"/>
      <c r="BG18" s="180"/>
      <c r="BH18" s="180"/>
      <c r="BI18" s="180"/>
      <c r="BJ18" s="180"/>
      <c r="BK18" s="180"/>
      <c r="BL18" s="183"/>
      <c r="BM18" s="179"/>
    </row>
    <row r="19" spans="1:65" ht="14" customHeight="1" x14ac:dyDescent="0.2">
      <c r="A19" s="196" t="s">
        <v>792</v>
      </c>
      <c r="B19" s="193">
        <v>6</v>
      </c>
      <c r="C19" s="196" t="s">
        <v>851</v>
      </c>
      <c r="D19" s="197"/>
      <c r="E19" s="197"/>
      <c r="F19" s="193">
        <v>48</v>
      </c>
      <c r="G19" s="196"/>
      <c r="H19" s="199" t="s">
        <v>794</v>
      </c>
      <c r="I19" s="198" t="s">
        <v>795</v>
      </c>
      <c r="J19" s="198" t="s">
        <v>796</v>
      </c>
      <c r="K19" s="198" t="s">
        <v>797</v>
      </c>
      <c r="M19" s="164">
        <v>0.46875</v>
      </c>
      <c r="N19" s="174"/>
      <c r="O19" s="173"/>
      <c r="P19" s="173"/>
      <c r="Q19" s="173"/>
      <c r="R19" s="173"/>
      <c r="S19" s="458"/>
      <c r="T19" s="226"/>
      <c r="U19" s="174"/>
      <c r="V19" s="173"/>
      <c r="W19" s="173"/>
      <c r="X19" s="173"/>
      <c r="Y19" s="186"/>
      <c r="Z19" s="186"/>
      <c r="AA19" s="226"/>
      <c r="AB19" s="187"/>
      <c r="AC19" s="186"/>
      <c r="AD19" s="186"/>
      <c r="AE19" s="186"/>
      <c r="AF19" s="186"/>
      <c r="AG19" s="186"/>
      <c r="AH19" s="186"/>
      <c r="AI19" s="226"/>
      <c r="AJ19" s="187"/>
      <c r="AK19" s="186"/>
      <c r="AL19" s="186"/>
      <c r="AM19" s="186"/>
      <c r="AN19" s="457"/>
      <c r="AO19" s="226"/>
      <c r="AP19" s="187"/>
      <c r="AQ19" s="186"/>
      <c r="AR19" s="186"/>
      <c r="AS19" s="186"/>
      <c r="AT19" s="186"/>
      <c r="AU19" s="186"/>
      <c r="AV19" s="226"/>
      <c r="AW19" s="184"/>
      <c r="AX19" s="180"/>
      <c r="AY19" s="180"/>
      <c r="AZ19" s="180"/>
      <c r="BA19" s="180"/>
      <c r="BB19" s="180"/>
      <c r="BC19" s="180"/>
      <c r="BD19" s="183"/>
      <c r="BE19" s="184"/>
      <c r="BF19" s="180"/>
      <c r="BG19" s="180"/>
      <c r="BH19" s="180"/>
      <c r="BI19" s="180"/>
      <c r="BJ19" s="180"/>
      <c r="BK19" s="180"/>
      <c r="BL19" s="183"/>
      <c r="BM19" s="179"/>
    </row>
    <row r="20" spans="1:65" ht="14" customHeight="1" x14ac:dyDescent="0.2">
      <c r="A20" s="196" t="s">
        <v>792</v>
      </c>
      <c r="B20" s="193">
        <v>6</v>
      </c>
      <c r="C20" s="196" t="s">
        <v>852</v>
      </c>
      <c r="D20" s="197"/>
      <c r="E20" s="197"/>
      <c r="F20" s="193">
        <v>48</v>
      </c>
      <c r="G20" s="196"/>
      <c r="H20" s="198" t="s">
        <v>835</v>
      </c>
      <c r="I20" s="198" t="s">
        <v>836</v>
      </c>
      <c r="J20" s="198" t="s">
        <v>796</v>
      </c>
      <c r="K20" s="198" t="s">
        <v>837</v>
      </c>
      <c r="M20" s="164">
        <v>0.47916666666666669</v>
      </c>
      <c r="N20" s="174"/>
      <c r="O20" s="173"/>
      <c r="P20" s="173"/>
      <c r="Q20" s="173"/>
      <c r="R20" s="173"/>
      <c r="S20" s="458"/>
      <c r="T20" s="226"/>
      <c r="U20" s="174"/>
      <c r="V20" s="173"/>
      <c r="W20" s="173"/>
      <c r="X20" s="173"/>
      <c r="Y20" s="186"/>
      <c r="Z20" s="186"/>
      <c r="AA20" s="226"/>
      <c r="AB20" s="187"/>
      <c r="AC20" s="186"/>
      <c r="AD20" s="186"/>
      <c r="AE20" s="186"/>
      <c r="AF20" s="186"/>
      <c r="AG20" s="186"/>
      <c r="AH20" s="186"/>
      <c r="AI20" s="226"/>
      <c r="AJ20" s="187"/>
      <c r="AK20" s="186"/>
      <c r="AL20" s="186"/>
      <c r="AM20" s="186"/>
      <c r="AN20" s="457"/>
      <c r="AO20" s="226"/>
      <c r="AP20" s="187"/>
      <c r="AQ20" s="186"/>
      <c r="AR20" s="186"/>
      <c r="AS20" s="186"/>
      <c r="AT20" s="186"/>
      <c r="AU20" s="186"/>
      <c r="AV20" s="226"/>
      <c r="AW20" s="184"/>
      <c r="AX20" s="180"/>
      <c r="AY20" s="180"/>
      <c r="AZ20" s="180"/>
      <c r="BA20" s="180"/>
      <c r="BB20" s="180"/>
      <c r="BC20" s="180"/>
      <c r="BD20" s="183"/>
      <c r="BE20" s="184"/>
      <c r="BF20" s="180"/>
      <c r="BG20" s="180"/>
      <c r="BH20" s="180"/>
      <c r="BI20" s="180"/>
      <c r="BJ20" s="180"/>
      <c r="BK20" s="180"/>
      <c r="BL20" s="183"/>
      <c r="BM20" s="179"/>
    </row>
    <row r="21" spans="1:65" ht="14" customHeight="1" x14ac:dyDescent="0.2">
      <c r="A21" s="196" t="s">
        <v>853</v>
      </c>
      <c r="B21" s="197">
        <v>2</v>
      </c>
      <c r="C21" s="196" t="s">
        <v>22</v>
      </c>
      <c r="D21" s="197"/>
      <c r="E21" s="197"/>
      <c r="F21" s="197">
        <v>16</v>
      </c>
      <c r="G21" s="196"/>
      <c r="H21" s="199" t="s">
        <v>812</v>
      </c>
      <c r="I21" s="198" t="s">
        <v>795</v>
      </c>
      <c r="J21" s="198" t="s">
        <v>813</v>
      </c>
      <c r="K21" s="198" t="s">
        <v>797</v>
      </c>
      <c r="M21" s="164">
        <v>0.48958333333333331</v>
      </c>
      <c r="N21" s="174"/>
      <c r="O21" s="173"/>
      <c r="P21" s="173"/>
      <c r="Q21" s="173"/>
      <c r="R21" s="173"/>
      <c r="S21" s="458"/>
      <c r="T21" s="226"/>
      <c r="U21" s="174"/>
      <c r="V21" s="173"/>
      <c r="W21" s="173"/>
      <c r="X21" s="173"/>
      <c r="Y21" s="186"/>
      <c r="Z21" s="186"/>
      <c r="AA21" s="226"/>
      <c r="AB21" s="187"/>
      <c r="AC21" s="186"/>
      <c r="AD21" s="186"/>
      <c r="AE21" s="186"/>
      <c r="AF21" s="186"/>
      <c r="AG21" s="186"/>
      <c r="AH21" s="186"/>
      <c r="AI21" s="226"/>
      <c r="AJ21" s="187"/>
      <c r="AK21" s="186"/>
      <c r="AL21" s="186"/>
      <c r="AM21" s="186"/>
      <c r="AN21" s="457"/>
      <c r="AO21" s="226"/>
      <c r="AP21" s="187"/>
      <c r="AQ21" s="186"/>
      <c r="AR21" s="186"/>
      <c r="AS21" s="186"/>
      <c r="AT21" s="186"/>
      <c r="AU21" s="186"/>
      <c r="AV21" s="226"/>
      <c r="AW21" s="184"/>
      <c r="AX21" s="180"/>
      <c r="AY21" s="180"/>
      <c r="AZ21" s="180"/>
      <c r="BA21" s="180"/>
      <c r="BB21" s="180"/>
      <c r="BC21" s="180"/>
      <c r="BD21" s="183"/>
      <c r="BE21" s="184"/>
      <c r="BF21" s="180"/>
      <c r="BG21" s="180"/>
      <c r="BH21" s="180"/>
      <c r="BI21" s="180"/>
      <c r="BJ21" s="180"/>
      <c r="BK21" s="180"/>
      <c r="BL21" s="183"/>
      <c r="BM21" s="179"/>
    </row>
    <row r="22" spans="1:65" ht="14" customHeight="1" x14ac:dyDescent="0.2">
      <c r="A22" s="196" t="s">
        <v>853</v>
      </c>
      <c r="B22" s="197">
        <v>2</v>
      </c>
      <c r="C22" s="196" t="s">
        <v>819</v>
      </c>
      <c r="D22" s="197"/>
      <c r="E22" s="197"/>
      <c r="F22" s="197">
        <v>16</v>
      </c>
      <c r="G22" s="196"/>
      <c r="H22" s="199" t="s">
        <v>794</v>
      </c>
      <c r="I22" s="198" t="s">
        <v>795</v>
      </c>
      <c r="J22" s="198" t="s">
        <v>796</v>
      </c>
      <c r="K22" s="198" t="s">
        <v>797</v>
      </c>
      <c r="M22" s="164">
        <v>0.5</v>
      </c>
      <c r="N22" s="174"/>
      <c r="O22" s="173"/>
      <c r="P22" s="173"/>
      <c r="Q22" s="173"/>
      <c r="R22" s="173"/>
      <c r="S22" s="458"/>
      <c r="T22" s="226"/>
      <c r="U22" s="174"/>
      <c r="V22" s="173"/>
      <c r="W22" s="173"/>
      <c r="X22" s="173"/>
      <c r="Y22" s="186"/>
      <c r="Z22" s="186"/>
      <c r="AA22" s="226"/>
      <c r="AB22" s="187"/>
      <c r="AC22" s="186"/>
      <c r="AD22" s="186"/>
      <c r="AE22" s="186"/>
      <c r="AF22" s="186"/>
      <c r="AG22" s="186"/>
      <c r="AH22" s="186"/>
      <c r="AI22" s="226"/>
      <c r="AJ22" s="187"/>
      <c r="AK22" s="186"/>
      <c r="AL22" s="186"/>
      <c r="AM22" s="186"/>
      <c r="AN22" s="457"/>
      <c r="AO22" s="226"/>
      <c r="AP22" s="187"/>
      <c r="AQ22" s="186"/>
      <c r="AR22" s="186"/>
      <c r="AS22" s="186"/>
      <c r="AT22" s="186"/>
      <c r="AU22" s="186"/>
      <c r="AV22" s="226"/>
      <c r="AW22" s="184"/>
      <c r="AX22" s="180"/>
      <c r="AY22" s="180"/>
      <c r="AZ22" s="180"/>
      <c r="BA22" s="180"/>
      <c r="BB22" s="180"/>
      <c r="BC22" s="180"/>
      <c r="BD22" s="183"/>
      <c r="BE22" s="184"/>
      <c r="BF22" s="180"/>
      <c r="BG22" s="180"/>
      <c r="BH22" s="180"/>
      <c r="BI22" s="180"/>
      <c r="BJ22" s="180"/>
      <c r="BK22" s="180"/>
      <c r="BL22" s="183"/>
      <c r="BM22" s="179"/>
    </row>
    <row r="23" spans="1:65" ht="14" customHeight="1" x14ac:dyDescent="0.2">
      <c r="A23" s="196" t="s">
        <v>853</v>
      </c>
      <c r="B23" s="197">
        <v>3</v>
      </c>
      <c r="C23" s="196" t="s">
        <v>823</v>
      </c>
      <c r="D23" s="197"/>
      <c r="E23" s="197"/>
      <c r="F23" s="197">
        <v>15</v>
      </c>
      <c r="G23" s="196"/>
      <c r="H23" s="198" t="s">
        <v>824</v>
      </c>
      <c r="I23" s="198" t="s">
        <v>795</v>
      </c>
      <c r="J23" s="198" t="s">
        <v>796</v>
      </c>
      <c r="K23" s="198" t="s">
        <v>797</v>
      </c>
      <c r="M23" s="164">
        <v>0.51041666666666663</v>
      </c>
      <c r="N23" s="174"/>
      <c r="O23" s="173"/>
      <c r="P23" s="173"/>
      <c r="Q23" s="173"/>
      <c r="R23" s="173"/>
      <c r="S23" s="458"/>
      <c r="T23" s="226"/>
      <c r="U23" s="174"/>
      <c r="V23" s="173"/>
      <c r="W23" s="173"/>
      <c r="X23" s="173"/>
      <c r="Y23" s="186"/>
      <c r="Z23" s="186"/>
      <c r="AA23" s="226"/>
      <c r="AB23" s="187"/>
      <c r="AC23" s="186"/>
      <c r="AD23" s="186"/>
      <c r="AE23" s="186"/>
      <c r="AF23" s="186"/>
      <c r="AG23" s="186"/>
      <c r="AH23" s="186"/>
      <c r="AI23" s="226"/>
      <c r="AJ23" s="187"/>
      <c r="AK23" s="186"/>
      <c r="AL23" s="186"/>
      <c r="AM23" s="186"/>
      <c r="AN23" s="457"/>
      <c r="AO23" s="226"/>
      <c r="AP23" s="187"/>
      <c r="AQ23" s="186"/>
      <c r="AR23" s="186"/>
      <c r="AS23" s="186"/>
      <c r="AT23" s="186"/>
      <c r="AU23" s="186"/>
      <c r="AV23" s="226"/>
      <c r="AW23" s="184"/>
      <c r="AX23" s="180"/>
      <c r="AY23" s="180"/>
      <c r="AZ23" s="180"/>
      <c r="BA23" s="180"/>
      <c r="BB23" s="180"/>
      <c r="BC23" s="180"/>
      <c r="BD23" s="183"/>
      <c r="BE23" s="184"/>
      <c r="BF23" s="180"/>
      <c r="BG23" s="180"/>
      <c r="BH23" s="180"/>
      <c r="BI23" s="180"/>
      <c r="BJ23" s="180"/>
      <c r="BK23" s="180"/>
      <c r="BL23" s="183"/>
      <c r="BM23" s="179"/>
    </row>
    <row r="24" spans="1:65" ht="14" customHeight="1" x14ac:dyDescent="0.2">
      <c r="A24" s="196" t="s">
        <v>853</v>
      </c>
      <c r="B24" s="197">
        <v>3</v>
      </c>
      <c r="C24" s="196" t="s">
        <v>829</v>
      </c>
      <c r="D24" s="197"/>
      <c r="E24" s="197"/>
      <c r="F24" s="197">
        <v>15</v>
      </c>
      <c r="G24" s="196"/>
      <c r="H24" s="199" t="s">
        <v>794</v>
      </c>
      <c r="I24" s="198" t="s">
        <v>795</v>
      </c>
      <c r="J24" s="198" t="s">
        <v>796</v>
      </c>
      <c r="K24" s="198" t="s">
        <v>797</v>
      </c>
      <c r="M24" s="164">
        <v>0.52083333333333337</v>
      </c>
      <c r="N24" s="174"/>
      <c r="O24" s="173"/>
      <c r="P24" s="173"/>
      <c r="Q24" s="173"/>
      <c r="R24" s="173"/>
      <c r="S24" s="458"/>
      <c r="T24" s="226"/>
      <c r="U24" s="174"/>
      <c r="V24" s="173"/>
      <c r="W24" s="173"/>
      <c r="X24" s="173"/>
      <c r="Y24" s="186"/>
      <c r="Z24" s="186"/>
      <c r="AA24" s="226"/>
      <c r="AB24" s="187"/>
      <c r="AC24" s="186"/>
      <c r="AD24" s="186"/>
      <c r="AE24" s="186"/>
      <c r="AF24" s="186"/>
      <c r="AG24" s="186"/>
      <c r="AH24" s="186"/>
      <c r="AI24" s="226"/>
      <c r="AJ24" s="187"/>
      <c r="AK24" s="186"/>
      <c r="AL24" s="186"/>
      <c r="AM24" s="186"/>
      <c r="AN24" s="457"/>
      <c r="AO24" s="226"/>
      <c r="AP24" s="187"/>
      <c r="AQ24" s="186"/>
      <c r="AR24" s="186"/>
      <c r="AS24" s="186"/>
      <c r="AT24" s="186"/>
      <c r="AU24" s="186"/>
      <c r="AV24" s="226"/>
      <c r="AW24" s="184"/>
      <c r="AX24" s="180"/>
      <c r="AY24" s="180"/>
      <c r="AZ24" s="180"/>
      <c r="BA24" s="180"/>
      <c r="BB24" s="180"/>
      <c r="BC24" s="180"/>
      <c r="BD24" s="183"/>
      <c r="BE24" s="184"/>
      <c r="BF24" s="180"/>
      <c r="BG24" s="180"/>
      <c r="BH24" s="180"/>
      <c r="BI24" s="180"/>
      <c r="BJ24" s="180"/>
      <c r="BK24" s="180"/>
      <c r="BL24" s="183"/>
      <c r="BM24" s="179"/>
    </row>
    <row r="25" spans="1:65" ht="14" customHeight="1" x14ac:dyDescent="0.2">
      <c r="A25" s="196" t="s">
        <v>853</v>
      </c>
      <c r="B25" s="197">
        <v>4</v>
      </c>
      <c r="C25" s="196" t="s">
        <v>838</v>
      </c>
      <c r="D25" s="197"/>
      <c r="E25" s="197"/>
      <c r="F25" s="197">
        <v>3</v>
      </c>
      <c r="G25" s="196"/>
      <c r="H25" s="198" t="s">
        <v>824</v>
      </c>
      <c r="I25" s="198" t="s">
        <v>795</v>
      </c>
      <c r="J25" s="198" t="s">
        <v>796</v>
      </c>
      <c r="K25" s="198" t="s">
        <v>797</v>
      </c>
      <c r="M25" s="164">
        <v>0.53125</v>
      </c>
      <c r="N25" s="174"/>
      <c r="O25" s="173"/>
      <c r="P25" s="173"/>
      <c r="Q25" s="173"/>
      <c r="R25" s="173"/>
      <c r="S25" s="458"/>
      <c r="T25" s="226"/>
      <c r="U25" s="174"/>
      <c r="V25" s="173"/>
      <c r="W25" s="173"/>
      <c r="X25" s="173"/>
      <c r="Y25" s="186"/>
      <c r="Z25" s="186"/>
      <c r="AA25" s="226"/>
      <c r="AB25" s="187"/>
      <c r="AC25" s="186"/>
      <c r="AD25" s="186"/>
      <c r="AE25" s="186"/>
      <c r="AF25" s="186"/>
      <c r="AG25" s="186"/>
      <c r="AH25" s="186"/>
      <c r="AI25" s="226"/>
      <c r="AJ25" s="187"/>
      <c r="AK25" s="186"/>
      <c r="AL25" s="186"/>
      <c r="AM25" s="186"/>
      <c r="AN25" s="457"/>
      <c r="AO25" s="226"/>
      <c r="AP25" s="187"/>
      <c r="AQ25" s="186"/>
      <c r="AR25" s="186"/>
      <c r="AS25" s="186"/>
      <c r="AT25" s="186"/>
      <c r="AU25" s="186"/>
      <c r="AV25" s="226"/>
      <c r="AW25" s="184"/>
      <c r="AX25" s="180"/>
      <c r="AY25" s="180"/>
      <c r="AZ25" s="180"/>
      <c r="BA25" s="180"/>
      <c r="BB25" s="180"/>
      <c r="BC25" s="180"/>
      <c r="BD25" s="183"/>
      <c r="BE25" s="184"/>
      <c r="BF25" s="180"/>
      <c r="BG25" s="180"/>
      <c r="BH25" s="180"/>
      <c r="BI25" s="180"/>
      <c r="BJ25" s="180"/>
      <c r="BK25" s="180"/>
      <c r="BL25" s="183"/>
      <c r="BM25" s="179"/>
    </row>
    <row r="26" spans="1:65" ht="14" customHeight="1" x14ac:dyDescent="0.2">
      <c r="A26" s="196" t="s">
        <v>853</v>
      </c>
      <c r="B26" s="197">
        <v>4</v>
      </c>
      <c r="C26" s="196" t="s">
        <v>847</v>
      </c>
      <c r="D26" s="197"/>
      <c r="E26" s="197"/>
      <c r="F26" s="197">
        <v>3</v>
      </c>
      <c r="G26" s="196"/>
      <c r="H26" s="198" t="s">
        <v>848</v>
      </c>
      <c r="I26" s="198" t="s">
        <v>849</v>
      </c>
      <c r="J26" s="198" t="s">
        <v>796</v>
      </c>
      <c r="K26" s="198" t="s">
        <v>797</v>
      </c>
      <c r="M26" s="164">
        <v>0.54166666666666663</v>
      </c>
      <c r="N26" s="174"/>
      <c r="O26" s="173"/>
      <c r="P26" s="173"/>
      <c r="Q26" s="173"/>
      <c r="R26" s="173"/>
      <c r="S26" s="458"/>
      <c r="T26" s="260"/>
      <c r="U26" s="174"/>
      <c r="V26" s="173"/>
      <c r="W26" s="173"/>
      <c r="X26" s="173"/>
      <c r="Y26" s="186"/>
      <c r="Z26" s="186"/>
      <c r="AA26" s="260"/>
      <c r="AB26" s="187"/>
      <c r="AC26" s="186"/>
      <c r="AD26" s="186"/>
      <c r="AE26" s="186"/>
      <c r="AF26" s="186"/>
      <c r="AG26" s="186"/>
      <c r="AH26" s="186"/>
      <c r="AI26" s="260"/>
      <c r="AJ26" s="187"/>
      <c r="AK26" s="186"/>
      <c r="AL26" s="186"/>
      <c r="AM26" s="186"/>
      <c r="AN26" s="457"/>
      <c r="AO26" s="260"/>
      <c r="AP26" s="187"/>
      <c r="AQ26" s="186"/>
      <c r="AR26" s="186"/>
      <c r="AS26" s="186"/>
      <c r="AT26" s="186"/>
      <c r="AU26" s="186"/>
      <c r="AV26" s="260"/>
      <c r="AW26" s="184"/>
      <c r="AX26" s="180"/>
      <c r="AY26" s="180"/>
      <c r="AZ26" s="180"/>
      <c r="BA26" s="180"/>
      <c r="BB26" s="180"/>
      <c r="BC26" s="180"/>
      <c r="BD26" s="183"/>
      <c r="BE26" s="184"/>
      <c r="BF26" s="180"/>
      <c r="BG26" s="180"/>
      <c r="BH26" s="180"/>
      <c r="BI26" s="180"/>
      <c r="BJ26" s="180"/>
      <c r="BK26" s="180"/>
      <c r="BL26" s="183"/>
      <c r="BM26" s="179"/>
    </row>
    <row r="27" spans="1:65" ht="14" customHeight="1" x14ac:dyDescent="0.2">
      <c r="A27" s="196" t="s">
        <v>853</v>
      </c>
      <c r="B27" s="197">
        <v>5</v>
      </c>
      <c r="C27" s="196" t="s">
        <v>834</v>
      </c>
      <c r="D27" s="197"/>
      <c r="E27" s="197"/>
      <c r="F27" s="197">
        <v>21</v>
      </c>
      <c r="G27" s="196"/>
      <c r="H27" s="198" t="s">
        <v>835</v>
      </c>
      <c r="I27" s="198" t="s">
        <v>836</v>
      </c>
      <c r="J27" s="198" t="s">
        <v>796</v>
      </c>
      <c r="K27" s="198" t="s">
        <v>837</v>
      </c>
      <c r="M27" s="164">
        <v>0.55208333333333337</v>
      </c>
      <c r="N27" s="174"/>
      <c r="O27" s="173"/>
      <c r="P27" s="173"/>
      <c r="Q27" s="173"/>
      <c r="R27" s="173"/>
      <c r="S27" s="458"/>
      <c r="T27" s="217"/>
      <c r="U27" s="174"/>
      <c r="V27" s="173"/>
      <c r="W27" s="173"/>
      <c r="X27" s="173"/>
      <c r="Y27" s="186"/>
      <c r="Z27" s="186"/>
      <c r="AA27" s="217"/>
      <c r="AB27" s="187"/>
      <c r="AC27" s="186"/>
      <c r="AD27" s="186"/>
      <c r="AE27" s="186"/>
      <c r="AF27" s="186"/>
      <c r="AG27" s="186"/>
      <c r="AH27" s="186"/>
      <c r="AI27" s="217"/>
      <c r="AJ27" s="187"/>
      <c r="AK27" s="186"/>
      <c r="AL27" s="186"/>
      <c r="AM27" s="186"/>
      <c r="AN27" s="457"/>
      <c r="AO27" s="217"/>
      <c r="AP27" s="187"/>
      <c r="AQ27" s="186"/>
      <c r="AR27" s="186"/>
      <c r="AS27" s="186"/>
      <c r="AT27" s="186"/>
      <c r="AU27" s="186"/>
      <c r="AV27" s="217"/>
      <c r="AW27" s="184"/>
      <c r="AX27" s="180"/>
      <c r="AY27" s="180"/>
      <c r="AZ27" s="180"/>
      <c r="BA27" s="180"/>
      <c r="BB27" s="180"/>
      <c r="BC27" s="180"/>
      <c r="BD27" s="183"/>
      <c r="BE27" s="184"/>
      <c r="BF27" s="180"/>
      <c r="BG27" s="180"/>
      <c r="BH27" s="180"/>
      <c r="BI27" s="180"/>
      <c r="BJ27" s="180"/>
      <c r="BK27" s="180"/>
      <c r="BL27" s="183"/>
      <c r="BM27" s="179"/>
    </row>
    <row r="28" spans="1:65" ht="14" customHeight="1" x14ac:dyDescent="0.2">
      <c r="A28" s="196" t="s">
        <v>853</v>
      </c>
      <c r="B28" s="197">
        <v>5</v>
      </c>
      <c r="C28" s="196" t="s">
        <v>839</v>
      </c>
      <c r="D28" s="197"/>
      <c r="E28" s="197"/>
      <c r="F28" s="197">
        <v>21</v>
      </c>
      <c r="G28" s="196"/>
      <c r="H28" s="198" t="s">
        <v>840</v>
      </c>
      <c r="I28" s="198" t="s">
        <v>795</v>
      </c>
      <c r="J28" s="198" t="s">
        <v>796</v>
      </c>
      <c r="K28" s="198" t="s">
        <v>797</v>
      </c>
      <c r="M28" s="164">
        <v>0.5625</v>
      </c>
      <c r="N28" s="174"/>
      <c r="O28" s="173"/>
      <c r="P28" s="173"/>
      <c r="Q28" s="173"/>
      <c r="R28" s="173"/>
      <c r="S28" s="458"/>
      <c r="T28" s="260"/>
      <c r="U28" s="174"/>
      <c r="V28" s="173"/>
      <c r="W28" s="173"/>
      <c r="X28" s="173"/>
      <c r="Y28" s="186"/>
      <c r="Z28" s="186"/>
      <c r="AA28" s="260"/>
      <c r="AB28" s="187"/>
      <c r="AC28" s="186"/>
      <c r="AD28" s="186"/>
      <c r="AE28" s="186"/>
      <c r="AF28" s="186"/>
      <c r="AG28" s="186"/>
      <c r="AH28" s="186"/>
      <c r="AI28" s="260"/>
      <c r="AJ28" s="187"/>
      <c r="AK28" s="186"/>
      <c r="AL28" s="186"/>
      <c r="AM28" s="186"/>
      <c r="AN28" s="457"/>
      <c r="AO28" s="260"/>
      <c r="AP28" s="187"/>
      <c r="AQ28" s="186"/>
      <c r="AR28" s="186"/>
      <c r="AS28" s="186"/>
      <c r="AT28" s="186"/>
      <c r="AU28" s="186"/>
      <c r="AV28" s="260"/>
      <c r="AW28" s="184"/>
      <c r="AX28" s="180"/>
      <c r="AY28" s="180"/>
      <c r="AZ28" s="180"/>
      <c r="BA28" s="180"/>
      <c r="BB28" s="180"/>
      <c r="BC28" s="180"/>
      <c r="BD28" s="183"/>
      <c r="BE28" s="184"/>
      <c r="BF28" s="180"/>
      <c r="BG28" s="180"/>
      <c r="BH28" s="180"/>
      <c r="BI28" s="180"/>
      <c r="BJ28" s="180"/>
      <c r="BK28" s="180"/>
      <c r="BL28" s="183"/>
      <c r="BM28" s="179"/>
    </row>
    <row r="29" spans="1:65" ht="14" customHeight="1" x14ac:dyDescent="0.2">
      <c r="A29" s="196" t="s">
        <v>853</v>
      </c>
      <c r="B29" s="197">
        <v>6</v>
      </c>
      <c r="C29" s="196" t="s">
        <v>842</v>
      </c>
      <c r="D29" s="197"/>
      <c r="E29" s="197"/>
      <c r="F29" s="197">
        <v>24</v>
      </c>
      <c r="G29" s="196"/>
      <c r="H29" s="198" t="s">
        <v>835</v>
      </c>
      <c r="I29" s="198" t="s">
        <v>836</v>
      </c>
      <c r="J29" s="198" t="s">
        <v>796</v>
      </c>
      <c r="K29" s="198" t="s">
        <v>837</v>
      </c>
      <c r="M29" s="164">
        <v>0.57291666666666663</v>
      </c>
      <c r="N29" s="174"/>
      <c r="O29" s="173"/>
      <c r="P29" s="173"/>
      <c r="Q29" s="173"/>
      <c r="R29" s="173"/>
      <c r="S29" s="458"/>
      <c r="T29" s="260"/>
      <c r="U29" s="174"/>
      <c r="V29" s="173"/>
      <c r="W29" s="173"/>
      <c r="X29" s="173"/>
      <c r="Y29" s="186"/>
      <c r="Z29" s="186"/>
      <c r="AA29" s="260"/>
      <c r="AB29" s="187"/>
      <c r="AC29" s="186"/>
      <c r="AD29" s="186"/>
      <c r="AE29" s="186"/>
      <c r="AF29" s="186"/>
      <c r="AG29" s="186"/>
      <c r="AH29" s="186"/>
      <c r="AI29" s="260"/>
      <c r="AJ29" s="187"/>
      <c r="AK29" s="186"/>
      <c r="AL29" s="186"/>
      <c r="AM29" s="186"/>
      <c r="AN29" s="457"/>
      <c r="AO29" s="260"/>
      <c r="AP29" s="187"/>
      <c r="AQ29" s="186"/>
      <c r="AR29" s="186"/>
      <c r="AS29" s="186"/>
      <c r="AT29" s="186"/>
      <c r="AU29" s="186"/>
      <c r="AV29" s="260"/>
      <c r="AW29" s="184"/>
      <c r="AX29" s="180"/>
      <c r="AY29" s="180"/>
      <c r="AZ29" s="180"/>
      <c r="BA29" s="180"/>
      <c r="BB29" s="180"/>
      <c r="BC29" s="180"/>
      <c r="BD29" s="183"/>
      <c r="BE29" s="184"/>
      <c r="BF29" s="180"/>
      <c r="BG29" s="180"/>
      <c r="BH29" s="180"/>
      <c r="BI29" s="180"/>
      <c r="BJ29" s="180"/>
      <c r="BK29" s="180"/>
      <c r="BL29" s="183"/>
      <c r="BM29" s="179"/>
    </row>
    <row r="30" spans="1:65" ht="14" customHeight="1" x14ac:dyDescent="0.2">
      <c r="A30" s="196" t="s">
        <v>853</v>
      </c>
      <c r="B30" s="197">
        <v>6</v>
      </c>
      <c r="C30" s="196" t="s">
        <v>850</v>
      </c>
      <c r="D30" s="197"/>
      <c r="E30" s="197"/>
      <c r="F30" s="197">
        <v>24</v>
      </c>
      <c r="G30" s="196"/>
      <c r="H30" s="198" t="s">
        <v>845</v>
      </c>
      <c r="I30" s="198" t="s">
        <v>795</v>
      </c>
      <c r="J30" s="198" t="s">
        <v>796</v>
      </c>
      <c r="K30" s="198" t="s">
        <v>846</v>
      </c>
      <c r="M30" s="164">
        <v>0.58333333333333337</v>
      </c>
      <c r="N30" s="174"/>
      <c r="O30" s="173"/>
      <c r="P30" s="173"/>
      <c r="Q30" s="173"/>
      <c r="R30" s="173"/>
      <c r="S30" s="458"/>
      <c r="T30" s="260"/>
      <c r="U30" s="174"/>
      <c r="V30" s="173"/>
      <c r="W30" s="173"/>
      <c r="X30" s="173"/>
      <c r="Y30" s="186"/>
      <c r="Z30" s="186"/>
      <c r="AA30" s="260"/>
      <c r="AB30" s="187"/>
      <c r="AC30" s="186"/>
      <c r="AD30" s="186"/>
      <c r="AE30" s="186"/>
      <c r="AF30" s="186"/>
      <c r="AG30" s="186"/>
      <c r="AH30" s="186"/>
      <c r="AI30" s="260"/>
      <c r="AJ30" s="187"/>
      <c r="AK30" s="186"/>
      <c r="AL30" s="186"/>
      <c r="AM30" s="186"/>
      <c r="AN30" s="457"/>
      <c r="AO30" s="260"/>
      <c r="AP30" s="187"/>
      <c r="AQ30" s="186"/>
      <c r="AR30" s="186"/>
      <c r="AS30" s="186"/>
      <c r="AT30" s="186"/>
      <c r="AU30" s="186"/>
      <c r="AV30" s="260"/>
      <c r="AW30" s="184"/>
      <c r="AX30" s="180"/>
      <c r="AY30" s="180"/>
      <c r="AZ30" s="180"/>
      <c r="BA30" s="180"/>
      <c r="BB30" s="180"/>
      <c r="BC30" s="180"/>
      <c r="BD30" s="183"/>
      <c r="BE30" s="184"/>
      <c r="BF30" s="180"/>
      <c r="BG30" s="180"/>
      <c r="BH30" s="180"/>
      <c r="BI30" s="180"/>
      <c r="BJ30" s="180"/>
      <c r="BK30" s="180"/>
      <c r="BL30" s="183"/>
      <c r="BM30" s="179"/>
    </row>
    <row r="31" spans="1:65" ht="14" customHeight="1" x14ac:dyDescent="0.2">
      <c r="A31" s="196" t="s">
        <v>853</v>
      </c>
      <c r="B31" s="197">
        <v>10</v>
      </c>
      <c r="C31" s="196" t="s">
        <v>851</v>
      </c>
      <c r="D31" s="197"/>
      <c r="E31" s="197"/>
      <c r="F31" s="197">
        <v>5</v>
      </c>
      <c r="G31" s="196"/>
      <c r="H31" s="199" t="s">
        <v>794</v>
      </c>
      <c r="I31" s="198" t="s">
        <v>795</v>
      </c>
      <c r="J31" s="198" t="s">
        <v>796</v>
      </c>
      <c r="K31" s="198" t="s">
        <v>797</v>
      </c>
      <c r="M31" s="164">
        <v>0.59375</v>
      </c>
      <c r="N31" s="174"/>
      <c r="O31" s="173"/>
      <c r="P31" s="173"/>
      <c r="Q31" s="173"/>
      <c r="R31" s="173"/>
      <c r="S31" s="458"/>
      <c r="T31" s="260"/>
      <c r="U31" s="174"/>
      <c r="V31" s="173"/>
      <c r="W31" s="173"/>
      <c r="X31" s="173"/>
      <c r="Y31" s="186"/>
      <c r="Z31" s="186"/>
      <c r="AA31" s="260"/>
      <c r="AB31" s="187"/>
      <c r="AC31" s="186"/>
      <c r="AD31" s="186"/>
      <c r="AE31" s="186"/>
      <c r="AF31" s="186"/>
      <c r="AG31" s="186"/>
      <c r="AH31" s="186"/>
      <c r="AI31" s="260"/>
      <c r="AJ31" s="187"/>
      <c r="AK31" s="186"/>
      <c r="AL31" s="186"/>
      <c r="AM31" s="186"/>
      <c r="AN31" s="457"/>
      <c r="AO31" s="260"/>
      <c r="AP31" s="187"/>
      <c r="AQ31" s="186"/>
      <c r="AR31" s="186"/>
      <c r="AS31" s="186"/>
      <c r="AT31" s="186"/>
      <c r="AU31" s="186"/>
      <c r="AV31" s="260"/>
      <c r="AW31" s="184"/>
      <c r="AX31" s="180"/>
      <c r="AY31" s="180"/>
      <c r="AZ31" s="180"/>
      <c r="BA31" s="180"/>
      <c r="BB31" s="180"/>
      <c r="BC31" s="180"/>
      <c r="BD31" s="183"/>
      <c r="BE31" s="184"/>
      <c r="BF31" s="180"/>
      <c r="BG31" s="180"/>
      <c r="BH31" s="180"/>
      <c r="BI31" s="180"/>
      <c r="BJ31" s="180"/>
      <c r="BK31" s="180"/>
      <c r="BL31" s="183"/>
      <c r="BM31" s="179"/>
    </row>
    <row r="32" spans="1:65" ht="14" customHeight="1" x14ac:dyDescent="0.2">
      <c r="A32" s="196" t="s">
        <v>853</v>
      </c>
      <c r="B32" s="197">
        <v>10</v>
      </c>
      <c r="C32" s="196" t="s">
        <v>852</v>
      </c>
      <c r="D32" s="197"/>
      <c r="E32" s="197"/>
      <c r="F32" s="197">
        <v>5</v>
      </c>
      <c r="G32" s="196"/>
      <c r="H32" s="198" t="s">
        <v>835</v>
      </c>
      <c r="I32" s="198" t="s">
        <v>836</v>
      </c>
      <c r="J32" s="198" t="s">
        <v>796</v>
      </c>
      <c r="K32" s="198" t="s">
        <v>837</v>
      </c>
      <c r="M32" s="164">
        <v>0.60416666666666663</v>
      </c>
      <c r="N32" s="174"/>
      <c r="O32" s="173"/>
      <c r="P32" s="173"/>
      <c r="Q32" s="173"/>
      <c r="R32" s="173"/>
      <c r="S32" s="458"/>
      <c r="T32" s="260"/>
      <c r="U32" s="174"/>
      <c r="V32" s="173"/>
      <c r="W32" s="173"/>
      <c r="X32" s="173"/>
      <c r="Y32" s="186"/>
      <c r="Z32" s="186"/>
      <c r="AA32" s="260"/>
      <c r="AB32" s="187"/>
      <c r="AC32" s="186"/>
      <c r="AD32" s="186"/>
      <c r="AE32" s="186"/>
      <c r="AF32" s="186"/>
      <c r="AG32" s="186"/>
      <c r="AH32" s="186"/>
      <c r="AI32" s="260"/>
      <c r="AJ32" s="187"/>
      <c r="AK32" s="186"/>
      <c r="AL32" s="186"/>
      <c r="AM32" s="186"/>
      <c r="AN32" s="457"/>
      <c r="AO32" s="260"/>
      <c r="AP32" s="187"/>
      <c r="AQ32" s="186"/>
      <c r="AR32" s="186"/>
      <c r="AS32" s="186"/>
      <c r="AT32" s="186"/>
      <c r="AU32" s="186"/>
      <c r="AV32" s="260"/>
      <c r="AW32" s="184"/>
      <c r="AX32" s="180"/>
      <c r="AY32" s="180"/>
      <c r="AZ32" s="180"/>
      <c r="BA32" s="180"/>
      <c r="BB32" s="180"/>
      <c r="BC32" s="180"/>
      <c r="BD32" s="183"/>
      <c r="BE32" s="184"/>
      <c r="BF32" s="180"/>
      <c r="BG32" s="180"/>
      <c r="BH32" s="180"/>
      <c r="BI32" s="180"/>
      <c r="BJ32" s="180"/>
      <c r="BK32" s="180"/>
      <c r="BL32" s="183"/>
      <c r="BM32" s="179"/>
    </row>
    <row r="33" spans="1:65" ht="13" customHeight="1" x14ac:dyDescent="0.15">
      <c r="G33" s="194"/>
      <c r="M33" s="164">
        <v>0.61458333333333337</v>
      </c>
      <c r="N33" s="174"/>
      <c r="O33" s="173"/>
      <c r="P33" s="173"/>
      <c r="Q33" s="173"/>
      <c r="R33" s="173"/>
      <c r="S33" s="458"/>
      <c r="T33" s="260"/>
      <c r="U33" s="174"/>
      <c r="V33" s="173"/>
      <c r="W33" s="173"/>
      <c r="X33" s="173"/>
      <c r="Y33" s="186"/>
      <c r="Z33" s="186"/>
      <c r="AA33" s="260"/>
      <c r="AB33" s="187"/>
      <c r="AC33" s="186"/>
      <c r="AD33" s="186"/>
      <c r="AE33" s="186"/>
      <c r="AF33" s="186"/>
      <c r="AG33" s="186"/>
      <c r="AH33" s="186"/>
      <c r="AI33" s="260"/>
      <c r="AJ33" s="187"/>
      <c r="AK33" s="186"/>
      <c r="AL33" s="186"/>
      <c r="AM33" s="186"/>
      <c r="AN33" s="457"/>
      <c r="AO33" s="260"/>
      <c r="AP33" s="187"/>
      <c r="AQ33" s="186"/>
      <c r="AR33" s="186"/>
      <c r="AS33" s="186"/>
      <c r="AT33" s="186"/>
      <c r="AU33" s="186"/>
      <c r="AV33" s="260"/>
      <c r="AW33" s="184"/>
      <c r="AX33" s="180"/>
      <c r="AY33" s="180"/>
      <c r="AZ33" s="180"/>
      <c r="BA33" s="180"/>
      <c r="BB33" s="180"/>
      <c r="BC33" s="180"/>
      <c r="BD33" s="183"/>
      <c r="BE33" s="184"/>
      <c r="BF33" s="180"/>
      <c r="BG33" s="180"/>
      <c r="BH33" s="180"/>
      <c r="BI33" s="180"/>
      <c r="BJ33" s="180"/>
      <c r="BK33" s="180"/>
      <c r="BL33" s="183"/>
      <c r="BM33" s="179"/>
    </row>
    <row r="34" spans="1:65" ht="13" customHeight="1" x14ac:dyDescent="0.15">
      <c r="G34" s="194"/>
      <c r="M34" s="164">
        <v>0.625</v>
      </c>
      <c r="N34" s="174"/>
      <c r="O34" s="173"/>
      <c r="P34" s="173"/>
      <c r="Q34" s="173"/>
      <c r="R34" s="173"/>
      <c r="S34" s="458"/>
      <c r="T34" s="215"/>
      <c r="U34" s="174"/>
      <c r="V34" s="173"/>
      <c r="W34" s="173"/>
      <c r="X34" s="173"/>
      <c r="Y34" s="186"/>
      <c r="Z34" s="186"/>
      <c r="AA34" s="215"/>
      <c r="AB34" s="187"/>
      <c r="AC34" s="186"/>
      <c r="AD34" s="186"/>
      <c r="AE34" s="186"/>
      <c r="AF34" s="186"/>
      <c r="AG34" s="186"/>
      <c r="AH34" s="186"/>
      <c r="AI34" s="215"/>
      <c r="AJ34" s="187"/>
      <c r="AK34" s="186"/>
      <c r="AL34" s="186"/>
      <c r="AM34" s="186"/>
      <c r="AN34" s="457"/>
      <c r="AO34" s="215"/>
      <c r="AP34" s="187"/>
      <c r="AQ34" s="186"/>
      <c r="AR34" s="186"/>
      <c r="AS34" s="186"/>
      <c r="AT34" s="186"/>
      <c r="AU34" s="186"/>
      <c r="AV34" s="215"/>
      <c r="AW34" s="184"/>
      <c r="AX34" s="180"/>
      <c r="AY34" s="180"/>
      <c r="AZ34" s="180"/>
      <c r="BA34" s="180"/>
      <c r="BB34" s="180"/>
      <c r="BC34" s="180"/>
      <c r="BD34" s="183"/>
      <c r="BE34" s="184"/>
      <c r="BF34" s="180"/>
      <c r="BG34" s="180"/>
      <c r="BH34" s="180"/>
      <c r="BI34" s="180"/>
      <c r="BJ34" s="180"/>
      <c r="BK34" s="180"/>
      <c r="BL34" s="183"/>
      <c r="BM34" s="179"/>
    </row>
    <row r="35" spans="1:65" ht="13" customHeight="1" x14ac:dyDescent="0.15">
      <c r="M35" s="164">
        <v>0.63541666666666663</v>
      </c>
      <c r="N35" s="174"/>
      <c r="O35" s="173"/>
      <c r="P35" s="173"/>
      <c r="Q35" s="173"/>
      <c r="R35" s="173"/>
      <c r="S35" s="458"/>
      <c r="T35" s="215"/>
      <c r="U35" s="174"/>
      <c r="V35" s="173"/>
      <c r="W35" s="173"/>
      <c r="X35" s="173"/>
      <c r="Y35" s="186"/>
      <c r="Z35" s="186"/>
      <c r="AA35" s="215"/>
      <c r="AB35" s="187"/>
      <c r="AC35" s="186"/>
      <c r="AD35" s="186"/>
      <c r="AE35" s="186"/>
      <c r="AF35" s="186"/>
      <c r="AG35" s="186"/>
      <c r="AH35" s="186"/>
      <c r="AI35" s="215"/>
      <c r="AJ35" s="187"/>
      <c r="AK35" s="186"/>
      <c r="AL35" s="186"/>
      <c r="AM35" s="186"/>
      <c r="AN35" s="457"/>
      <c r="AO35" s="215"/>
      <c r="AP35" s="187"/>
      <c r="AQ35" s="186"/>
      <c r="AR35" s="186"/>
      <c r="AS35" s="186"/>
      <c r="AT35" s="186"/>
      <c r="AU35" s="186"/>
      <c r="AV35" s="215"/>
      <c r="AW35" s="184"/>
      <c r="AX35" s="180"/>
      <c r="AY35" s="180"/>
      <c r="AZ35" s="180"/>
      <c r="BA35" s="180"/>
      <c r="BB35" s="180"/>
      <c r="BC35" s="180"/>
      <c r="BD35" s="183"/>
      <c r="BE35" s="184"/>
      <c r="BF35" s="180"/>
      <c r="BG35" s="180"/>
      <c r="BH35" s="180"/>
      <c r="BI35" s="180"/>
      <c r="BJ35" s="180"/>
      <c r="BK35" s="180"/>
      <c r="BL35" s="183"/>
      <c r="BM35" s="179"/>
    </row>
    <row r="36" spans="1:65" ht="13" customHeight="1" x14ac:dyDescent="0.15">
      <c r="M36" s="164">
        <v>0.64583333333333337</v>
      </c>
      <c r="N36" s="174"/>
      <c r="O36" s="173"/>
      <c r="P36" s="173"/>
      <c r="Q36" s="173"/>
      <c r="R36" s="173"/>
      <c r="S36" s="458"/>
      <c r="T36" s="260"/>
      <c r="U36" s="174"/>
      <c r="V36" s="173"/>
      <c r="W36" s="173"/>
      <c r="X36" s="173"/>
      <c r="Y36" s="186"/>
      <c r="Z36" s="186"/>
      <c r="AA36" s="260"/>
      <c r="AB36" s="187"/>
      <c r="AC36" s="186"/>
      <c r="AD36" s="186"/>
      <c r="AE36" s="186"/>
      <c r="AF36" s="186"/>
      <c r="AG36" s="186"/>
      <c r="AH36" s="186"/>
      <c r="AI36" s="260"/>
      <c r="AJ36" s="187"/>
      <c r="AK36" s="186"/>
      <c r="AL36" s="186"/>
      <c r="AM36" s="186"/>
      <c r="AN36" s="457"/>
      <c r="AO36" s="260"/>
      <c r="AP36" s="187"/>
      <c r="AQ36" s="186"/>
      <c r="AR36" s="186"/>
      <c r="AS36" s="186"/>
      <c r="AT36" s="186"/>
      <c r="AU36" s="186"/>
      <c r="AV36" s="260"/>
      <c r="AW36" s="184"/>
      <c r="AX36" s="180"/>
      <c r="AY36" s="180"/>
      <c r="AZ36" s="180"/>
      <c r="BA36" s="180"/>
      <c r="BB36" s="180"/>
      <c r="BC36" s="180"/>
      <c r="BD36" s="183"/>
      <c r="BE36" s="184"/>
      <c r="BF36" s="180"/>
      <c r="BG36" s="180"/>
      <c r="BH36" s="180"/>
      <c r="BI36" s="180"/>
      <c r="BJ36" s="180"/>
      <c r="BK36" s="180"/>
      <c r="BL36" s="183"/>
      <c r="BM36" s="179"/>
    </row>
    <row r="37" spans="1:65" ht="13" customHeight="1" x14ac:dyDescent="0.2">
      <c r="A37" s="194"/>
      <c r="B37" s="194"/>
      <c r="C37" s="195"/>
      <c r="D37" s="194"/>
      <c r="E37" s="194"/>
      <c r="F37" s="194"/>
      <c r="G37" s="194"/>
      <c r="H37" s="194"/>
      <c r="I37" s="194"/>
      <c r="J37" s="194"/>
      <c r="K37" s="194"/>
      <c r="M37" s="164">
        <v>0.65625</v>
      </c>
      <c r="N37" s="174"/>
      <c r="O37" s="173"/>
      <c r="P37" s="173"/>
      <c r="Q37" s="173"/>
      <c r="R37" s="173"/>
      <c r="S37" s="458"/>
      <c r="T37" s="260"/>
      <c r="U37" s="174"/>
      <c r="V37" s="173"/>
      <c r="W37" s="173"/>
      <c r="X37" s="173"/>
      <c r="Y37" s="186"/>
      <c r="Z37" s="186"/>
      <c r="AA37" s="260"/>
      <c r="AB37" s="187"/>
      <c r="AC37" s="186"/>
      <c r="AD37" s="186"/>
      <c r="AE37" s="186"/>
      <c r="AF37" s="186"/>
      <c r="AG37" s="186"/>
      <c r="AH37" s="186"/>
      <c r="AI37" s="260"/>
      <c r="AJ37" s="187"/>
      <c r="AK37" s="186"/>
      <c r="AL37" s="186"/>
      <c r="AM37" s="186"/>
      <c r="AN37" s="457"/>
      <c r="AO37" s="260"/>
      <c r="AP37" s="187"/>
      <c r="AQ37" s="186"/>
      <c r="AR37" s="186"/>
      <c r="AS37" s="186"/>
      <c r="AT37" s="186"/>
      <c r="AU37" s="186"/>
      <c r="AV37" s="260"/>
      <c r="AW37" s="184"/>
      <c r="AX37" s="180"/>
      <c r="AY37" s="180"/>
      <c r="AZ37" s="180"/>
      <c r="BA37" s="180"/>
      <c r="BB37" s="180"/>
      <c r="BC37" s="180"/>
      <c r="BD37" s="183"/>
      <c r="BE37" s="184"/>
      <c r="BF37" s="180"/>
      <c r="BG37" s="180"/>
      <c r="BH37" s="180"/>
      <c r="BI37" s="180"/>
      <c r="BJ37" s="180"/>
      <c r="BK37" s="180"/>
      <c r="BL37" s="183"/>
      <c r="BM37" s="179"/>
    </row>
    <row r="38" spans="1:65" ht="13" customHeight="1" x14ac:dyDescent="0.15">
      <c r="A38" s="194"/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M38" s="164">
        <v>0.66666666666666663</v>
      </c>
      <c r="N38" s="174"/>
      <c r="O38" s="173"/>
      <c r="P38" s="173"/>
      <c r="Q38" s="173"/>
      <c r="R38" s="173"/>
      <c r="S38" s="458"/>
      <c r="T38" s="260"/>
      <c r="U38" s="174"/>
      <c r="V38" s="173"/>
      <c r="W38" s="173"/>
      <c r="X38" s="173"/>
      <c r="Y38" s="186"/>
      <c r="Z38" s="186"/>
      <c r="AA38" s="260"/>
      <c r="AB38" s="187"/>
      <c r="AC38" s="186"/>
      <c r="AD38" s="186"/>
      <c r="AE38" s="186"/>
      <c r="AF38" s="186"/>
      <c r="AG38" s="186"/>
      <c r="AH38" s="186"/>
      <c r="AI38" s="260"/>
      <c r="AJ38" s="187"/>
      <c r="AK38" s="186"/>
      <c r="AL38" s="186"/>
      <c r="AM38" s="186"/>
      <c r="AN38" s="457"/>
      <c r="AO38" s="260"/>
      <c r="AP38" s="187"/>
      <c r="AQ38" s="186"/>
      <c r="AR38" s="186"/>
      <c r="AS38" s="186"/>
      <c r="AT38" s="186"/>
      <c r="AU38" s="186"/>
      <c r="AV38" s="260"/>
      <c r="AW38" s="184"/>
      <c r="AX38" s="180"/>
      <c r="AY38" s="180"/>
      <c r="AZ38" s="180"/>
      <c r="BA38" s="180"/>
      <c r="BB38" s="180"/>
      <c r="BC38" s="180"/>
      <c r="BD38" s="183"/>
      <c r="BE38" s="184"/>
      <c r="BF38" s="180"/>
      <c r="BG38" s="180"/>
      <c r="BH38" s="180"/>
      <c r="BI38" s="180"/>
      <c r="BJ38" s="180"/>
      <c r="BK38" s="180"/>
      <c r="BL38" s="183"/>
      <c r="BM38" s="179"/>
    </row>
    <row r="39" spans="1:65" ht="13" customHeight="1" x14ac:dyDescent="0.15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M39" s="164">
        <v>0.67708333333333337</v>
      </c>
      <c r="N39" s="174"/>
      <c r="O39" s="173"/>
      <c r="P39" s="173"/>
      <c r="Q39" s="173"/>
      <c r="R39" s="173"/>
      <c r="S39" s="458"/>
      <c r="T39" s="260"/>
      <c r="U39" s="174"/>
      <c r="V39" s="173"/>
      <c r="W39" s="173"/>
      <c r="X39" s="173"/>
      <c r="Y39" s="186"/>
      <c r="Z39" s="186"/>
      <c r="AA39" s="260"/>
      <c r="AB39" s="187"/>
      <c r="AC39" s="186"/>
      <c r="AD39" s="186"/>
      <c r="AE39" s="186"/>
      <c r="AF39" s="186"/>
      <c r="AG39" s="186"/>
      <c r="AH39" s="186"/>
      <c r="AI39" s="260"/>
      <c r="AJ39" s="187"/>
      <c r="AK39" s="186"/>
      <c r="AL39" s="186"/>
      <c r="AM39" s="186"/>
      <c r="AN39" s="457"/>
      <c r="AO39" s="260"/>
      <c r="AP39" s="187"/>
      <c r="AQ39" s="186"/>
      <c r="AR39" s="186"/>
      <c r="AS39" s="186"/>
      <c r="AT39" s="186"/>
      <c r="AU39" s="186"/>
      <c r="AV39" s="260"/>
      <c r="AW39" s="184"/>
      <c r="AX39" s="180"/>
      <c r="AY39" s="180"/>
      <c r="AZ39" s="180"/>
      <c r="BA39" s="180"/>
      <c r="BB39" s="180"/>
      <c r="BC39" s="180"/>
      <c r="BD39" s="183"/>
      <c r="BE39" s="184"/>
      <c r="BF39" s="180"/>
      <c r="BG39" s="180"/>
      <c r="BH39" s="180"/>
      <c r="BI39" s="180"/>
      <c r="BJ39" s="180"/>
      <c r="BK39" s="180"/>
      <c r="BL39" s="183"/>
      <c r="BM39" s="179"/>
    </row>
    <row r="40" spans="1:65" ht="13" customHeight="1" x14ac:dyDescent="0.15">
      <c r="A40" s="194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M40" s="164">
        <v>0.6875</v>
      </c>
      <c r="N40" s="174"/>
      <c r="O40" s="173"/>
      <c r="P40" s="173"/>
      <c r="Q40" s="173"/>
      <c r="R40" s="173"/>
      <c r="S40" s="458"/>
      <c r="T40" s="260"/>
      <c r="U40" s="174"/>
      <c r="V40" s="173"/>
      <c r="W40" s="173"/>
      <c r="X40" s="173"/>
      <c r="Y40" s="186"/>
      <c r="Z40" s="186"/>
      <c r="AA40" s="260"/>
      <c r="AB40" s="187"/>
      <c r="AC40" s="186"/>
      <c r="AD40" s="186"/>
      <c r="AE40" s="186"/>
      <c r="AF40" s="186"/>
      <c r="AG40" s="186"/>
      <c r="AH40" s="186"/>
      <c r="AI40" s="260"/>
      <c r="AJ40" s="187"/>
      <c r="AK40" s="186"/>
      <c r="AL40" s="186"/>
      <c r="AM40" s="186"/>
      <c r="AN40" s="457"/>
      <c r="AO40" s="260"/>
      <c r="AP40" s="187"/>
      <c r="AQ40" s="186"/>
      <c r="AR40" s="186"/>
      <c r="AS40" s="186"/>
      <c r="AT40" s="186"/>
      <c r="AU40" s="186"/>
      <c r="AV40" s="260"/>
      <c r="AW40" s="184"/>
      <c r="AX40" s="180"/>
      <c r="AY40" s="180"/>
      <c r="AZ40" s="180"/>
      <c r="BA40" s="180"/>
      <c r="BB40" s="180"/>
      <c r="BC40" s="180"/>
      <c r="BD40" s="183"/>
      <c r="BE40" s="184"/>
      <c r="BF40" s="180"/>
      <c r="BG40" s="180"/>
      <c r="BH40" s="180"/>
      <c r="BI40" s="180"/>
      <c r="BJ40" s="180"/>
      <c r="BK40" s="180"/>
      <c r="BL40" s="183"/>
      <c r="BM40" s="179"/>
    </row>
    <row r="41" spans="1:65" ht="13" customHeight="1" x14ac:dyDescent="0.15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M41" s="163">
        <v>0.69791666666666663</v>
      </c>
      <c r="N41" s="174"/>
      <c r="O41" s="173"/>
      <c r="P41" s="173"/>
      <c r="Q41" s="173"/>
      <c r="R41" s="173"/>
      <c r="S41" s="458"/>
      <c r="T41" s="260"/>
      <c r="U41" s="174"/>
      <c r="V41" s="173"/>
      <c r="W41" s="173"/>
      <c r="X41" s="173"/>
      <c r="Y41" s="186"/>
      <c r="Z41" s="186"/>
      <c r="AA41" s="260"/>
      <c r="AB41" s="187"/>
      <c r="AC41" s="186"/>
      <c r="AD41" s="186"/>
      <c r="AE41" s="186"/>
      <c r="AF41" s="186"/>
      <c r="AG41" s="186"/>
      <c r="AH41" s="186"/>
      <c r="AI41" s="260"/>
      <c r="AJ41" s="187"/>
      <c r="AK41" s="186"/>
      <c r="AL41" s="186"/>
      <c r="AM41" s="186"/>
      <c r="AN41" s="457"/>
      <c r="AO41" s="260"/>
      <c r="AP41" s="187"/>
      <c r="AQ41" s="186"/>
      <c r="AR41" s="186"/>
      <c r="AS41" s="186"/>
      <c r="AT41" s="186"/>
      <c r="AU41" s="186"/>
      <c r="AV41" s="260"/>
      <c r="AW41" s="184"/>
      <c r="AX41" s="180"/>
      <c r="AY41" s="180"/>
      <c r="AZ41" s="180"/>
      <c r="BA41" s="180"/>
      <c r="BB41" s="180"/>
      <c r="BC41" s="180"/>
      <c r="BD41" s="183"/>
      <c r="BE41" s="184"/>
      <c r="BF41" s="180"/>
      <c r="BG41" s="180"/>
      <c r="BH41" s="180"/>
      <c r="BI41" s="180"/>
      <c r="BJ41" s="180"/>
      <c r="BK41" s="180"/>
      <c r="BL41" s="183"/>
      <c r="BM41" s="179"/>
    </row>
    <row r="42" spans="1:65" ht="13" customHeight="1" x14ac:dyDescent="0.15">
      <c r="A42" s="194"/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M42" s="164">
        <v>0.70833333333333337</v>
      </c>
      <c r="N42" s="169"/>
      <c r="S42" s="167"/>
      <c r="T42" s="214"/>
      <c r="U42" s="174"/>
      <c r="V42" s="173"/>
      <c r="W42" s="173"/>
      <c r="X42" s="173"/>
      <c r="Y42" s="188"/>
      <c r="Z42" s="188"/>
      <c r="AA42" s="214"/>
      <c r="AB42" s="187"/>
      <c r="AC42" s="186"/>
      <c r="AD42" s="186"/>
      <c r="AE42" s="186"/>
      <c r="AF42" s="186"/>
      <c r="AG42" s="188"/>
      <c r="AH42" s="188"/>
      <c r="AI42" s="214"/>
      <c r="AJ42" s="181"/>
      <c r="AK42" s="182"/>
      <c r="AL42" s="182"/>
      <c r="AM42" s="182"/>
      <c r="AN42" s="182"/>
      <c r="AO42" s="214"/>
      <c r="AP42" s="184"/>
      <c r="AQ42" s="180"/>
      <c r="AR42" s="180"/>
      <c r="AS42" s="180"/>
      <c r="AT42" s="180"/>
      <c r="AU42" s="180"/>
      <c r="AV42" s="214"/>
      <c r="AW42" s="184"/>
      <c r="AX42" s="180"/>
      <c r="AY42" s="180"/>
      <c r="AZ42" s="180"/>
      <c r="BA42" s="180"/>
      <c r="BB42" s="180"/>
      <c r="BC42" s="180"/>
      <c r="BD42" s="183"/>
      <c r="BE42" s="184"/>
      <c r="BF42" s="180"/>
      <c r="BG42" s="180"/>
      <c r="BH42" s="180"/>
      <c r="BI42" s="180"/>
      <c r="BJ42" s="180"/>
      <c r="BK42" s="180"/>
      <c r="BL42" s="183"/>
      <c r="BM42" s="179"/>
    </row>
    <row r="43" spans="1:65" ht="13" customHeight="1" x14ac:dyDescent="0.15">
      <c r="A43" s="194"/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M43" s="164">
        <v>0.71875</v>
      </c>
      <c r="N43" s="169"/>
      <c r="S43" s="167"/>
      <c r="T43" s="215"/>
      <c r="U43" s="174"/>
      <c r="V43" s="173"/>
      <c r="W43" s="173"/>
      <c r="X43" s="173"/>
      <c r="Y43" s="182"/>
      <c r="Z43" s="182"/>
      <c r="AA43" s="215"/>
      <c r="AB43" s="187"/>
      <c r="AC43" s="186"/>
      <c r="AD43" s="186"/>
      <c r="AE43" s="186"/>
      <c r="AF43" s="186"/>
      <c r="AG43" s="182"/>
      <c r="AH43" s="182"/>
      <c r="AI43" s="215"/>
      <c r="AJ43" s="181"/>
      <c r="AK43" s="182"/>
      <c r="AL43" s="182"/>
      <c r="AM43" s="182"/>
      <c r="AN43" s="182"/>
      <c r="AO43" s="215"/>
      <c r="AP43" s="184"/>
      <c r="AQ43" s="180"/>
      <c r="AR43" s="180"/>
      <c r="AS43" s="180"/>
      <c r="AT43" s="180"/>
      <c r="AU43" s="180"/>
      <c r="AV43" s="215"/>
      <c r="AW43" s="184"/>
      <c r="AX43" s="180"/>
      <c r="AY43" s="180"/>
      <c r="AZ43" s="180"/>
      <c r="BA43" s="180"/>
      <c r="BB43" s="180"/>
      <c r="BC43" s="180"/>
      <c r="BD43" s="183"/>
      <c r="BE43" s="184"/>
      <c r="BF43" s="180"/>
      <c r="BG43" s="180"/>
      <c r="BH43" s="180"/>
      <c r="BI43" s="180"/>
      <c r="BJ43" s="180"/>
      <c r="BK43" s="180"/>
      <c r="BL43" s="183"/>
      <c r="BM43" s="179"/>
    </row>
    <row r="44" spans="1:65" ht="13" customHeight="1" x14ac:dyDescent="0.15">
      <c r="A44" s="194"/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M44" s="164">
        <v>0.72916666666666663</v>
      </c>
      <c r="N44" s="169"/>
      <c r="S44" s="167"/>
      <c r="T44" s="214"/>
      <c r="U44" s="174"/>
      <c r="V44" s="173"/>
      <c r="W44" s="173"/>
      <c r="X44" s="173"/>
      <c r="Y44" s="179"/>
      <c r="Z44" s="179"/>
      <c r="AA44" s="214"/>
      <c r="AB44" s="187"/>
      <c r="AC44" s="186"/>
      <c r="AD44" s="186"/>
      <c r="AE44" s="186"/>
      <c r="AF44" s="186"/>
      <c r="AG44" s="179"/>
      <c r="AH44" s="179"/>
      <c r="AI44" s="214"/>
      <c r="AJ44" s="181"/>
      <c r="AK44" s="182"/>
      <c r="AL44" s="182"/>
      <c r="AM44" s="182"/>
      <c r="AN44" s="182"/>
      <c r="AO44" s="214"/>
      <c r="AP44" s="184"/>
      <c r="AQ44" s="180"/>
      <c r="AR44" s="180"/>
      <c r="AS44" s="180"/>
      <c r="AT44" s="180"/>
      <c r="AU44" s="180"/>
      <c r="AV44" s="214"/>
      <c r="AW44" s="184"/>
      <c r="AX44" s="180"/>
      <c r="AY44" s="180"/>
      <c r="AZ44" s="180"/>
      <c r="BA44" s="180"/>
      <c r="BB44" s="180"/>
      <c r="BC44" s="180"/>
      <c r="BD44" s="183"/>
      <c r="BE44" s="184"/>
      <c r="BF44" s="180"/>
      <c r="BG44" s="180"/>
      <c r="BH44" s="180"/>
      <c r="BI44" s="180"/>
      <c r="BJ44" s="180"/>
      <c r="BK44" s="180"/>
      <c r="BL44" s="183"/>
      <c r="BM44" s="179"/>
    </row>
    <row r="45" spans="1:65" ht="13" customHeight="1" x14ac:dyDescent="0.15">
      <c r="A45" s="194"/>
      <c r="B45" s="194"/>
      <c r="C45" s="194"/>
      <c r="D45" s="194"/>
      <c r="E45" s="194"/>
      <c r="F45" s="194"/>
      <c r="G45" s="194"/>
      <c r="H45" s="194"/>
      <c r="I45" s="194"/>
      <c r="J45" s="194"/>
      <c r="K45" s="194"/>
      <c r="M45" s="164">
        <v>0.73958333333333337</v>
      </c>
      <c r="N45" s="169"/>
      <c r="S45" s="167"/>
      <c r="T45" s="214"/>
      <c r="U45" s="174"/>
      <c r="V45" s="173"/>
      <c r="W45" s="173"/>
      <c r="X45" s="173"/>
      <c r="Y45" s="167"/>
      <c r="Z45" s="167"/>
      <c r="AA45" s="214"/>
      <c r="AB45" s="174"/>
      <c r="AC45" s="173"/>
      <c r="AD45" s="173"/>
      <c r="AE45" s="173"/>
      <c r="AF45" s="173"/>
      <c r="AG45" s="167"/>
      <c r="AH45" s="167"/>
      <c r="AI45" s="214"/>
      <c r="AJ45" s="165"/>
      <c r="AK45" s="166"/>
      <c r="AL45" s="166"/>
      <c r="AM45" s="166"/>
      <c r="AN45" s="166"/>
      <c r="AO45" s="214"/>
      <c r="AP45" s="169"/>
      <c r="AQ45" s="167"/>
      <c r="AR45" s="167"/>
      <c r="AS45" s="167"/>
      <c r="AT45" s="167"/>
      <c r="AU45" s="167"/>
      <c r="AV45" s="214"/>
      <c r="AW45" s="169"/>
      <c r="AX45" s="167"/>
      <c r="AY45" s="167"/>
      <c r="AZ45" s="167"/>
      <c r="BA45" s="167"/>
      <c r="BB45" s="167"/>
      <c r="BC45" s="167"/>
      <c r="BD45" s="168"/>
      <c r="BE45" s="169"/>
      <c r="BF45" s="167"/>
      <c r="BG45" s="167"/>
      <c r="BH45" s="167"/>
      <c r="BI45" s="167"/>
      <c r="BJ45" s="167"/>
      <c r="BK45" s="167"/>
      <c r="BL45" s="168"/>
    </row>
    <row r="46" spans="1:65" ht="13" customHeight="1" x14ac:dyDescent="0.15">
      <c r="A46" s="194"/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M46" s="164">
        <v>0.75</v>
      </c>
      <c r="N46" s="169"/>
      <c r="O46" s="167"/>
      <c r="P46" s="167"/>
      <c r="Q46" s="167"/>
      <c r="R46" s="167"/>
      <c r="S46" s="167"/>
      <c r="T46" s="214"/>
      <c r="U46" s="169"/>
      <c r="V46" s="167"/>
      <c r="W46" s="167"/>
      <c r="X46" s="167"/>
      <c r="Y46" s="167"/>
      <c r="Z46" s="167"/>
      <c r="AA46" s="214"/>
      <c r="AB46" s="169"/>
      <c r="AC46" s="167"/>
      <c r="AD46" s="167"/>
      <c r="AE46" s="167"/>
      <c r="AF46" s="167"/>
      <c r="AG46" s="167"/>
      <c r="AH46" s="167"/>
      <c r="AI46" s="214"/>
      <c r="AJ46" s="169"/>
      <c r="AK46" s="167"/>
      <c r="AL46" s="167"/>
      <c r="AM46" s="167"/>
      <c r="AN46" s="167"/>
      <c r="AO46" s="214"/>
      <c r="AP46" s="169"/>
      <c r="AQ46" s="167"/>
      <c r="AR46" s="167"/>
      <c r="AS46" s="167"/>
      <c r="AT46" s="167"/>
      <c r="AU46" s="167"/>
      <c r="AV46" s="214"/>
      <c r="AW46" s="169"/>
      <c r="AX46" s="167"/>
      <c r="AY46" s="167"/>
      <c r="AZ46" s="167"/>
      <c r="BA46" s="167"/>
      <c r="BB46" s="167"/>
      <c r="BC46" s="167"/>
      <c r="BD46" s="168"/>
      <c r="BE46" s="169"/>
      <c r="BF46" s="167"/>
      <c r="BG46" s="167"/>
      <c r="BH46" s="167"/>
      <c r="BI46" s="167"/>
      <c r="BJ46" s="167"/>
      <c r="BK46" s="167"/>
      <c r="BL46" s="168"/>
    </row>
    <row r="47" spans="1:65" ht="13" customHeight="1" x14ac:dyDescent="0.15">
      <c r="A47" s="194"/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M47" s="164">
        <v>0.76041666666666663</v>
      </c>
      <c r="N47" s="169"/>
      <c r="O47" s="167"/>
      <c r="P47" s="167"/>
      <c r="Q47" s="167"/>
      <c r="R47" s="167"/>
      <c r="S47" s="167"/>
      <c r="T47" s="214"/>
      <c r="U47" s="169"/>
      <c r="V47" s="167"/>
      <c r="W47" s="167"/>
      <c r="X47" s="167"/>
      <c r="Y47" s="167"/>
      <c r="Z47" s="167"/>
      <c r="AA47" s="214"/>
      <c r="AB47" s="169"/>
      <c r="AC47" s="167"/>
      <c r="AD47" s="167"/>
      <c r="AE47" s="167"/>
      <c r="AF47" s="167"/>
      <c r="AG47" s="167"/>
      <c r="AH47" s="167"/>
      <c r="AI47" s="214"/>
      <c r="AJ47" s="169"/>
      <c r="AK47" s="167"/>
      <c r="AL47" s="167"/>
      <c r="AM47" s="167"/>
      <c r="AN47" s="167"/>
      <c r="AO47" s="214"/>
      <c r="AP47" s="169"/>
      <c r="AQ47" s="167"/>
      <c r="AR47" s="167"/>
      <c r="AS47" s="167"/>
      <c r="AT47" s="167"/>
      <c r="AU47" s="167"/>
      <c r="AV47" s="214"/>
      <c r="AW47" s="169"/>
      <c r="AX47" s="167"/>
      <c r="AY47" s="167"/>
      <c r="AZ47" s="167"/>
      <c r="BA47" s="167"/>
      <c r="BB47" s="167"/>
      <c r="BC47" s="167"/>
      <c r="BD47" s="168"/>
      <c r="BE47" s="169"/>
      <c r="BF47" s="167"/>
      <c r="BG47" s="167"/>
      <c r="BH47" s="167"/>
      <c r="BI47" s="167"/>
      <c r="BJ47" s="167"/>
      <c r="BK47" s="167"/>
      <c r="BL47" s="168"/>
    </row>
    <row r="48" spans="1:65" ht="13" customHeight="1" x14ac:dyDescent="0.15">
      <c r="A48" s="194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M48" s="164">
        <v>0.77083333333333337</v>
      </c>
      <c r="N48" s="169"/>
      <c r="O48" s="167"/>
      <c r="P48" s="167"/>
      <c r="Q48" s="167"/>
      <c r="R48" s="167"/>
      <c r="S48" s="167"/>
      <c r="T48" s="214"/>
      <c r="U48" s="169"/>
      <c r="V48" s="167"/>
      <c r="W48" s="167"/>
      <c r="X48" s="167"/>
      <c r="Y48" s="167"/>
      <c r="Z48" s="167"/>
      <c r="AA48" s="214"/>
      <c r="AB48" s="169"/>
      <c r="AC48" s="167"/>
      <c r="AD48" s="167"/>
      <c r="AE48" s="167"/>
      <c r="AF48" s="167"/>
      <c r="AG48" s="167"/>
      <c r="AH48" s="167"/>
      <c r="AI48" s="214"/>
      <c r="AJ48" s="169"/>
      <c r="AK48" s="167"/>
      <c r="AL48" s="167"/>
      <c r="AM48" s="167"/>
      <c r="AN48" s="167"/>
      <c r="AO48" s="214"/>
      <c r="AP48" s="169"/>
      <c r="AQ48" s="167"/>
      <c r="AR48" s="167"/>
      <c r="AS48" s="167"/>
      <c r="AT48" s="167"/>
      <c r="AU48" s="167"/>
      <c r="AV48" s="214"/>
      <c r="AW48" s="169"/>
      <c r="AX48" s="167"/>
      <c r="AY48" s="167"/>
      <c r="AZ48" s="167"/>
      <c r="BA48" s="167"/>
      <c r="BB48" s="167"/>
      <c r="BC48" s="167"/>
      <c r="BD48" s="168"/>
      <c r="BE48" s="169"/>
      <c r="BF48" s="167"/>
      <c r="BG48" s="167"/>
      <c r="BH48" s="167"/>
      <c r="BI48" s="167"/>
      <c r="BJ48" s="167"/>
      <c r="BK48" s="167"/>
      <c r="BL48" s="168"/>
    </row>
    <row r="49" spans="1:64" ht="13" customHeight="1" x14ac:dyDescent="0.15">
      <c r="A49" s="194"/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M49" s="164">
        <v>0.78125</v>
      </c>
      <c r="N49" s="169"/>
      <c r="O49" s="167"/>
      <c r="P49" s="167"/>
      <c r="Q49" s="167"/>
      <c r="R49" s="167"/>
      <c r="S49" s="167"/>
      <c r="T49" s="214"/>
      <c r="U49" s="169"/>
      <c r="V49" s="167"/>
      <c r="W49" s="167"/>
      <c r="X49" s="167"/>
      <c r="Y49" s="167"/>
      <c r="Z49" s="167"/>
      <c r="AA49" s="214"/>
      <c r="AB49" s="169"/>
      <c r="AC49" s="167"/>
      <c r="AD49" s="167"/>
      <c r="AE49" s="167"/>
      <c r="AF49" s="167"/>
      <c r="AG49" s="167"/>
      <c r="AH49" s="167"/>
      <c r="AI49" s="214"/>
      <c r="AJ49" s="169"/>
      <c r="AK49" s="167"/>
      <c r="AL49" s="167"/>
      <c r="AM49" s="167"/>
      <c r="AN49" s="167"/>
      <c r="AO49" s="214"/>
      <c r="AP49" s="169"/>
      <c r="AQ49" s="167"/>
      <c r="AR49" s="167"/>
      <c r="AS49" s="167"/>
      <c r="AT49" s="167"/>
      <c r="AU49" s="167"/>
      <c r="AV49" s="214"/>
      <c r="AW49" s="169"/>
      <c r="AX49" s="167"/>
      <c r="AY49" s="167"/>
      <c r="AZ49" s="167"/>
      <c r="BA49" s="167"/>
      <c r="BB49" s="167"/>
      <c r="BC49" s="167"/>
      <c r="BD49" s="168"/>
      <c r="BE49" s="169"/>
      <c r="BF49" s="167"/>
      <c r="BG49" s="167"/>
      <c r="BH49" s="167"/>
      <c r="BI49" s="167"/>
      <c r="BJ49" s="167"/>
      <c r="BK49" s="167"/>
      <c r="BL49" s="168"/>
    </row>
    <row r="50" spans="1:64" ht="13" customHeight="1" thickBot="1" x14ac:dyDescent="0.2">
      <c r="A50" s="194"/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M50" s="164">
        <v>0.79166666666666663</v>
      </c>
      <c r="N50" s="170"/>
      <c r="O50" s="171"/>
      <c r="P50" s="171"/>
      <c r="Q50" s="171"/>
      <c r="R50" s="171"/>
      <c r="S50" s="171"/>
      <c r="T50" s="218"/>
      <c r="U50" s="170"/>
      <c r="V50" s="171"/>
      <c r="W50" s="171"/>
      <c r="X50" s="171"/>
      <c r="Y50" s="171"/>
      <c r="Z50" s="171"/>
      <c r="AA50" s="218"/>
      <c r="AB50" s="170"/>
      <c r="AC50" s="171"/>
      <c r="AD50" s="171"/>
      <c r="AE50" s="171"/>
      <c r="AF50" s="171"/>
      <c r="AG50" s="171"/>
      <c r="AH50" s="171"/>
      <c r="AI50" s="218"/>
      <c r="AJ50" s="170"/>
      <c r="AK50" s="171"/>
      <c r="AL50" s="171"/>
      <c r="AM50" s="171"/>
      <c r="AN50" s="171"/>
      <c r="AO50" s="218"/>
      <c r="AP50" s="170"/>
      <c r="AQ50" s="171"/>
      <c r="AR50" s="171"/>
      <c r="AS50" s="171"/>
      <c r="AT50" s="171"/>
      <c r="AU50" s="171"/>
      <c r="AV50" s="218"/>
      <c r="AW50" s="170"/>
      <c r="AX50" s="171"/>
      <c r="AY50" s="171"/>
      <c r="AZ50" s="171"/>
      <c r="BA50" s="171"/>
      <c r="BB50" s="171"/>
      <c r="BC50" s="171"/>
      <c r="BD50" s="172"/>
      <c r="BE50" s="170"/>
      <c r="BF50" s="171"/>
      <c r="BG50" s="171"/>
      <c r="BH50" s="171"/>
      <c r="BI50" s="171"/>
      <c r="BJ50" s="171"/>
      <c r="BK50" s="171"/>
      <c r="BL50" s="172"/>
    </row>
    <row r="51" spans="1:64" ht="13" customHeight="1" x14ac:dyDescent="0.15">
      <c r="A51" s="194"/>
      <c r="B51" s="194"/>
      <c r="C51" s="194"/>
      <c r="D51" s="194"/>
      <c r="E51" s="194"/>
      <c r="F51" s="194"/>
      <c r="G51" s="194"/>
      <c r="H51" s="194"/>
      <c r="I51" s="194"/>
      <c r="J51" s="194"/>
      <c r="K51" s="194"/>
    </row>
    <row r="52" spans="1:64" ht="13" customHeight="1" x14ac:dyDescent="0.15">
      <c r="A52" s="194"/>
      <c r="B52" s="194"/>
      <c r="C52" s="194"/>
      <c r="D52" s="194"/>
      <c r="E52" s="194"/>
      <c r="F52" s="194"/>
      <c r="G52" s="194"/>
      <c r="H52" s="194"/>
      <c r="I52" s="194"/>
      <c r="J52" s="194"/>
      <c r="K52" s="194"/>
    </row>
    <row r="53" spans="1:64" ht="13" customHeight="1" x14ac:dyDescent="0.15">
      <c r="A53" s="194"/>
      <c r="B53" s="194"/>
      <c r="C53" s="194"/>
      <c r="D53" s="194"/>
      <c r="E53" s="194"/>
      <c r="F53" s="194"/>
      <c r="G53" s="194"/>
      <c r="H53" s="194"/>
      <c r="I53" s="194"/>
      <c r="J53" s="194"/>
      <c r="K53" s="194"/>
    </row>
    <row r="54" spans="1:64" ht="13" customHeight="1" x14ac:dyDescent="0.15">
      <c r="A54" s="194"/>
      <c r="B54" s="194"/>
      <c r="C54" s="194"/>
      <c r="D54" s="194"/>
      <c r="E54" s="194"/>
      <c r="F54" s="194"/>
      <c r="G54" s="194"/>
      <c r="H54" s="194"/>
      <c r="I54" s="194"/>
      <c r="J54" s="194"/>
      <c r="K54" s="194"/>
    </row>
    <row r="55" spans="1:64" ht="13" customHeight="1" x14ac:dyDescent="0.15">
      <c r="A55" s="194"/>
      <c r="B55" s="194"/>
      <c r="C55" s="194"/>
      <c r="D55" s="194"/>
      <c r="E55" s="194"/>
      <c r="F55" s="194"/>
      <c r="G55" s="194"/>
      <c r="H55" s="194"/>
      <c r="I55" s="194"/>
      <c r="J55" s="194"/>
      <c r="K55" s="194"/>
    </row>
    <row r="56" spans="1:64" ht="13" customHeight="1" x14ac:dyDescent="0.15">
      <c r="A56" s="194"/>
      <c r="B56" s="194"/>
      <c r="C56" s="194"/>
      <c r="D56" s="194"/>
      <c r="E56" s="194"/>
      <c r="F56" s="194"/>
      <c r="G56" s="194"/>
      <c r="H56" s="194"/>
      <c r="I56" s="194"/>
      <c r="J56" s="194"/>
      <c r="K56" s="194"/>
    </row>
    <row r="57" spans="1:64" ht="13" customHeight="1" x14ac:dyDescent="0.15">
      <c r="A57" s="194"/>
      <c r="B57" s="194"/>
      <c r="C57" s="194"/>
      <c r="D57" s="194"/>
      <c r="E57" s="194"/>
      <c r="F57" s="194"/>
      <c r="G57" s="194"/>
      <c r="H57" s="194"/>
      <c r="I57" s="194"/>
      <c r="J57" s="194"/>
      <c r="K57" s="194"/>
    </row>
    <row r="58" spans="1:64" ht="13" customHeight="1" x14ac:dyDescent="0.15">
      <c r="A58" s="194"/>
      <c r="B58" s="194"/>
      <c r="C58" s="194"/>
      <c r="D58" s="194"/>
      <c r="E58" s="194"/>
      <c r="F58" s="194"/>
      <c r="G58" s="194"/>
      <c r="H58" s="194"/>
      <c r="I58" s="194"/>
      <c r="J58" s="194"/>
      <c r="K58" s="194"/>
    </row>
    <row r="59" spans="1:64" ht="13" customHeight="1" x14ac:dyDescent="0.15">
      <c r="A59" s="194"/>
      <c r="B59" s="194"/>
      <c r="C59" s="194"/>
      <c r="D59" s="194"/>
      <c r="E59" s="194"/>
      <c r="F59" s="194"/>
      <c r="G59" s="194"/>
      <c r="H59" s="194"/>
      <c r="I59" s="194"/>
      <c r="J59" s="194"/>
      <c r="K59" s="194"/>
    </row>
    <row r="60" spans="1:64" ht="13" customHeight="1" x14ac:dyDescent="0.15">
      <c r="A60" s="194"/>
      <c r="B60" s="194"/>
      <c r="C60" s="194"/>
      <c r="D60" s="194"/>
      <c r="E60" s="194"/>
      <c r="F60" s="194"/>
      <c r="G60" s="194"/>
      <c r="H60" s="194"/>
      <c r="I60" s="194"/>
      <c r="J60" s="194"/>
      <c r="K60" s="194"/>
    </row>
    <row r="61" spans="1:64" ht="13" customHeight="1" x14ac:dyDescent="0.15">
      <c r="A61" s="194"/>
      <c r="B61" s="194"/>
      <c r="C61" s="194"/>
      <c r="D61" s="194"/>
      <c r="E61" s="194"/>
      <c r="F61" s="194"/>
      <c r="G61" s="194"/>
      <c r="H61" s="194"/>
      <c r="I61" s="194"/>
      <c r="J61" s="194"/>
      <c r="K61" s="194"/>
    </row>
    <row r="62" spans="1:64" ht="13" customHeight="1" x14ac:dyDescent="0.15">
      <c r="A62" s="194"/>
      <c r="B62" s="194"/>
      <c r="C62" s="194"/>
      <c r="D62" s="194"/>
      <c r="E62" s="194"/>
      <c r="F62" s="194"/>
      <c r="G62" s="194"/>
      <c r="H62" s="194"/>
      <c r="I62" s="194"/>
      <c r="J62" s="194"/>
      <c r="K62" s="194"/>
    </row>
    <row r="63" spans="1:64" ht="13" customHeight="1" x14ac:dyDescent="0.15">
      <c r="A63" s="194"/>
      <c r="B63" s="194"/>
      <c r="C63" s="194"/>
      <c r="D63" s="194"/>
      <c r="E63" s="194"/>
      <c r="F63" s="194"/>
      <c r="G63" s="194"/>
      <c r="H63" s="194"/>
      <c r="I63" s="194"/>
      <c r="J63" s="194"/>
      <c r="K63" s="194"/>
    </row>
    <row r="64" spans="1:64" ht="13" customHeight="1" x14ac:dyDescent="0.15">
      <c r="A64" s="194"/>
      <c r="B64" s="194"/>
      <c r="C64" s="194"/>
      <c r="D64" s="194"/>
      <c r="E64" s="194"/>
      <c r="F64" s="194"/>
      <c r="G64" s="194"/>
      <c r="H64" s="194"/>
      <c r="I64" s="194"/>
      <c r="J64" s="194"/>
      <c r="K64" s="194"/>
    </row>
    <row r="65" spans="1:11" ht="13" customHeight="1" x14ac:dyDescent="0.15">
      <c r="A65" s="194"/>
      <c r="B65" s="194"/>
      <c r="C65" s="194"/>
      <c r="D65" s="194"/>
      <c r="E65" s="194"/>
      <c r="F65" s="194"/>
      <c r="G65" s="194"/>
      <c r="H65" s="194"/>
      <c r="I65" s="194"/>
      <c r="J65" s="194"/>
      <c r="K65" s="194"/>
    </row>
    <row r="66" spans="1:11" ht="13" customHeight="1" x14ac:dyDescent="0.15">
      <c r="A66" s="194"/>
      <c r="B66" s="194"/>
      <c r="C66" s="194"/>
      <c r="D66" s="194"/>
      <c r="E66" s="194"/>
      <c r="F66" s="194"/>
      <c r="G66" s="194"/>
      <c r="H66" s="194"/>
      <c r="I66" s="194"/>
      <c r="J66" s="194"/>
      <c r="K66" s="194"/>
    </row>
    <row r="67" spans="1:11" ht="13" customHeight="1" x14ac:dyDescent="0.15">
      <c r="A67" s="194"/>
      <c r="B67" s="194"/>
      <c r="C67" s="194"/>
      <c r="D67" s="194"/>
      <c r="E67" s="194"/>
      <c r="F67" s="194"/>
      <c r="G67" s="194"/>
      <c r="H67" s="194"/>
      <c r="I67" s="194"/>
      <c r="J67" s="194"/>
      <c r="K67" s="194"/>
    </row>
    <row r="68" spans="1:11" ht="13" customHeight="1" x14ac:dyDescent="0.15">
      <c r="A68" s="194"/>
      <c r="B68" s="194"/>
      <c r="C68" s="194"/>
      <c r="D68" s="194"/>
      <c r="E68" s="194"/>
      <c r="F68" s="194"/>
      <c r="G68" s="194"/>
      <c r="H68" s="194"/>
      <c r="I68" s="194"/>
      <c r="J68" s="194"/>
      <c r="K68" s="194"/>
    </row>
    <row r="69" spans="1:11" ht="13" customHeight="1" x14ac:dyDescent="0.15">
      <c r="A69" s="194"/>
      <c r="B69" s="194"/>
      <c r="C69" s="194"/>
      <c r="D69" s="194"/>
      <c r="E69" s="194"/>
      <c r="F69" s="194"/>
      <c r="G69" s="194"/>
      <c r="H69" s="194"/>
      <c r="I69" s="194"/>
      <c r="J69" s="194"/>
      <c r="K69" s="194"/>
    </row>
    <row r="70" spans="1:11" ht="13" customHeight="1" x14ac:dyDescent="0.15">
      <c r="A70" s="194"/>
      <c r="B70" s="194"/>
      <c r="C70" s="194"/>
      <c r="D70" s="194"/>
      <c r="E70" s="194"/>
      <c r="F70" s="194"/>
      <c r="G70" s="194"/>
      <c r="H70" s="194"/>
      <c r="I70" s="194"/>
      <c r="J70" s="194"/>
      <c r="K70" s="194"/>
    </row>
  </sheetData>
  <mergeCells count="9">
    <mergeCell ref="A1:K1"/>
    <mergeCell ref="M1:BL1"/>
    <mergeCell ref="N3:S3"/>
    <mergeCell ref="U3:Z3"/>
    <mergeCell ref="AB3:AH3"/>
    <mergeCell ref="AJ3:AN3"/>
    <mergeCell ref="AP3:AU3"/>
    <mergeCell ref="AW3:BD3"/>
    <mergeCell ref="BE3:B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FD1DF-8CF1-4648-BDE1-1CD1C8018201}">
  <sheetPr>
    <tabColor theme="4"/>
  </sheetPr>
  <dimension ref="A1:BD25"/>
  <sheetViews>
    <sheetView zoomScale="60" zoomScaleNormal="60" workbookViewId="0">
      <pane xSplit="22" ySplit="3" topLeftCell="W4" activePane="bottomRight" state="frozen"/>
      <selection pane="topRight" activeCell="B11" sqref="B11:C18"/>
      <selection pane="bottomLeft" activeCell="B11" sqref="B11:C18"/>
      <selection pane="bottomRight" activeCell="B11" sqref="B11:C18"/>
    </sheetView>
  </sheetViews>
  <sheetFormatPr baseColWidth="10" defaultColWidth="8.83203125" defaultRowHeight="15" x14ac:dyDescent="0.2"/>
  <cols>
    <col min="1" max="1" width="6" style="135" bestFit="1" customWidth="1"/>
    <col min="2" max="2" width="51.5" style="153" customWidth="1"/>
    <col min="3" max="3" width="17.1640625" style="135" hidden="1" customWidth="1"/>
    <col min="4" max="4" width="15.5" style="135" hidden="1" customWidth="1"/>
    <col min="5" max="5" width="20.5" style="135" hidden="1" customWidth="1"/>
    <col min="6" max="6" width="15.5" style="135" hidden="1" customWidth="1"/>
    <col min="7" max="7" width="19.83203125" style="135" hidden="1" customWidth="1"/>
    <col min="8" max="8" width="16.5" style="135" hidden="1" customWidth="1"/>
    <col min="9" max="9" width="8.1640625" style="135" hidden="1" customWidth="1"/>
    <col min="10" max="11" width="8.5" style="135" hidden="1" customWidth="1"/>
    <col min="12" max="12" width="9.5" style="135" hidden="1" customWidth="1"/>
    <col min="13" max="14" width="10.1640625" style="135" hidden="1" customWidth="1"/>
    <col min="15" max="18" width="12.5" style="135" hidden="1" customWidth="1"/>
    <col min="19" max="22" width="11.1640625" style="135" customWidth="1"/>
    <col min="23" max="23" width="14.1640625" style="135" bestFit="1" customWidth="1"/>
    <col min="24" max="24" width="14.5" style="135" customWidth="1"/>
    <col min="25" max="26" width="14.5" style="135" bestFit="1" customWidth="1"/>
    <col min="27" max="27" width="12.5" style="135" customWidth="1"/>
    <col min="28" max="31" width="8.5" style="135" bestFit="1" customWidth="1"/>
    <col min="32" max="32" width="10.1640625" style="135" bestFit="1" customWidth="1"/>
    <col min="33" max="36" width="8.5" style="135" bestFit="1" customWidth="1"/>
    <col min="37" max="37" width="10.1640625" style="135" bestFit="1" customWidth="1"/>
    <col min="38" max="41" width="8.5" style="135" bestFit="1" customWidth="1"/>
    <col min="42" max="42" width="10.1640625" style="135" bestFit="1" customWidth="1"/>
    <col min="43" max="46" width="8.5" style="135" bestFit="1" customWidth="1"/>
    <col min="47" max="47" width="13.1640625" style="135" bestFit="1" customWidth="1"/>
    <col min="48" max="50" width="11.5" style="135" bestFit="1" customWidth="1"/>
    <col min="51" max="51" width="11.1640625" style="135" bestFit="1" customWidth="1"/>
    <col min="52" max="52" width="11.5" style="135" bestFit="1" customWidth="1"/>
    <col min="53" max="56" width="9.5" style="135" bestFit="1" customWidth="1"/>
  </cols>
  <sheetData>
    <row r="1" spans="1:56" ht="32" x14ac:dyDescent="0.2">
      <c r="A1" s="925" t="s">
        <v>74</v>
      </c>
      <c r="B1" s="925"/>
      <c r="C1" s="926" t="s">
        <v>75</v>
      </c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888"/>
      <c r="T1" s="125"/>
      <c r="U1" s="125"/>
      <c r="V1" s="125"/>
      <c r="W1" s="126" t="s">
        <v>76</v>
      </c>
      <c r="X1" s="126" t="s">
        <v>77</v>
      </c>
      <c r="Y1" s="126" t="s">
        <v>78</v>
      </c>
      <c r="Z1" s="126" t="s">
        <v>77</v>
      </c>
      <c r="AA1" s="919" t="s">
        <v>207</v>
      </c>
      <c r="AB1" s="920"/>
      <c r="AC1" s="920"/>
      <c r="AD1" s="920"/>
      <c r="AE1" s="921"/>
      <c r="AF1" s="922" t="s">
        <v>208</v>
      </c>
      <c r="AG1" s="923"/>
      <c r="AH1" s="923"/>
      <c r="AI1" s="923"/>
      <c r="AJ1" s="924"/>
      <c r="AK1" s="919" t="s">
        <v>209</v>
      </c>
      <c r="AL1" s="920"/>
      <c r="AM1" s="920"/>
      <c r="AN1" s="920"/>
      <c r="AO1" s="921"/>
      <c r="AP1" s="922" t="s">
        <v>210</v>
      </c>
      <c r="AQ1" s="923"/>
      <c r="AR1" s="923"/>
      <c r="AS1" s="923"/>
      <c r="AT1" s="924"/>
      <c r="AU1" s="919" t="s">
        <v>211</v>
      </c>
      <c r="AV1" s="920"/>
      <c r="AW1" s="920"/>
      <c r="AX1" s="920"/>
      <c r="AY1" s="921"/>
      <c r="AZ1" s="922" t="s">
        <v>212</v>
      </c>
      <c r="BA1" s="923"/>
      <c r="BB1" s="923"/>
      <c r="BC1" s="923"/>
      <c r="BD1" s="924"/>
    </row>
    <row r="2" spans="1:56" ht="32" x14ac:dyDescent="0.2">
      <c r="A2" s="129" t="s">
        <v>85</v>
      </c>
      <c r="B2" s="130" t="s">
        <v>4</v>
      </c>
      <c r="C2" s="131" t="s">
        <v>79</v>
      </c>
      <c r="D2" s="131" t="s">
        <v>80</v>
      </c>
      <c r="E2" s="131" t="s">
        <v>81</v>
      </c>
      <c r="F2" s="131" t="s">
        <v>86</v>
      </c>
      <c r="G2" s="131" t="s">
        <v>87</v>
      </c>
      <c r="H2" s="131" t="s">
        <v>88</v>
      </c>
      <c r="I2" s="131" t="s">
        <v>79</v>
      </c>
      <c r="J2" s="131" t="s">
        <v>80</v>
      </c>
      <c r="K2" s="131" t="s">
        <v>81</v>
      </c>
      <c r="L2" s="131" t="s">
        <v>86</v>
      </c>
      <c r="M2" s="131" t="s">
        <v>87</v>
      </c>
      <c r="N2" s="131" t="s">
        <v>88</v>
      </c>
      <c r="O2" s="130" t="s">
        <v>89</v>
      </c>
      <c r="P2" s="130" t="s">
        <v>90</v>
      </c>
      <c r="Q2" s="130" t="s">
        <v>91</v>
      </c>
      <c r="R2" s="130" t="s">
        <v>92</v>
      </c>
      <c r="S2" s="130" t="s">
        <v>93</v>
      </c>
      <c r="T2" s="130" t="s">
        <v>94</v>
      </c>
      <c r="U2" s="130" t="s">
        <v>95</v>
      </c>
      <c r="V2" s="130" t="s">
        <v>96</v>
      </c>
      <c r="W2" s="130" t="s">
        <v>97</v>
      </c>
      <c r="X2" s="130" t="s">
        <v>98</v>
      </c>
      <c r="Y2" s="130" t="s">
        <v>99</v>
      </c>
      <c r="Z2" s="130" t="s">
        <v>100</v>
      </c>
      <c r="AA2" s="132" t="s">
        <v>101</v>
      </c>
      <c r="AB2" s="132" t="s">
        <v>102</v>
      </c>
      <c r="AC2" s="132" t="s">
        <v>103</v>
      </c>
      <c r="AD2" s="133" t="s">
        <v>104</v>
      </c>
      <c r="AE2" s="132" t="s">
        <v>105</v>
      </c>
      <c r="AF2" s="134" t="s">
        <v>101</v>
      </c>
      <c r="AG2" s="134" t="s">
        <v>102</v>
      </c>
      <c r="AH2" s="134" t="s">
        <v>103</v>
      </c>
      <c r="AI2" s="134" t="s">
        <v>104</v>
      </c>
      <c r="AJ2" s="134" t="s">
        <v>105</v>
      </c>
      <c r="AK2" s="132" t="s">
        <v>101</v>
      </c>
      <c r="AL2" s="132" t="s">
        <v>102</v>
      </c>
      <c r="AM2" s="132" t="s">
        <v>103</v>
      </c>
      <c r="AN2" s="133" t="s">
        <v>104</v>
      </c>
      <c r="AO2" s="132" t="s">
        <v>105</v>
      </c>
      <c r="AP2" s="134" t="s">
        <v>101</v>
      </c>
      <c r="AQ2" s="134" t="s">
        <v>102</v>
      </c>
      <c r="AR2" s="134" t="s">
        <v>103</v>
      </c>
      <c r="AS2" s="134" t="s">
        <v>104</v>
      </c>
      <c r="AT2" s="134" t="s">
        <v>105</v>
      </c>
      <c r="AU2" s="132" t="s">
        <v>101</v>
      </c>
      <c r="AV2" s="132" t="s">
        <v>102</v>
      </c>
      <c r="AW2" s="132" t="s">
        <v>103</v>
      </c>
      <c r="AX2" s="132" t="s">
        <v>104</v>
      </c>
      <c r="AY2" s="132" t="s">
        <v>105</v>
      </c>
      <c r="AZ2" s="134" t="s">
        <v>101</v>
      </c>
      <c r="BA2" s="134" t="s">
        <v>102</v>
      </c>
      <c r="BB2" s="134" t="s">
        <v>103</v>
      </c>
      <c r="BC2" s="134" t="s">
        <v>104</v>
      </c>
      <c r="BD2" s="134" t="s">
        <v>105</v>
      </c>
    </row>
    <row r="3" spans="1:56" x14ac:dyDescent="0.2">
      <c r="A3" s="136">
        <v>1</v>
      </c>
      <c r="B3" s="136">
        <v>1</v>
      </c>
      <c r="C3" s="136">
        <v>1</v>
      </c>
      <c r="D3" s="136">
        <v>1</v>
      </c>
      <c r="E3" s="136">
        <v>1</v>
      </c>
      <c r="F3" s="136">
        <v>1</v>
      </c>
      <c r="G3" s="136">
        <v>1</v>
      </c>
      <c r="H3" s="136">
        <v>1</v>
      </c>
      <c r="I3" s="136">
        <v>1</v>
      </c>
      <c r="J3" s="136">
        <v>1</v>
      </c>
      <c r="K3" s="136">
        <v>1</v>
      </c>
      <c r="L3" s="136">
        <v>1</v>
      </c>
      <c r="M3" s="136">
        <v>1</v>
      </c>
      <c r="N3" s="136">
        <v>1</v>
      </c>
      <c r="O3" s="136">
        <v>1</v>
      </c>
      <c r="P3" s="136">
        <v>1</v>
      </c>
      <c r="Q3" s="136">
        <v>1</v>
      </c>
      <c r="R3" s="136">
        <v>1</v>
      </c>
      <c r="S3" s="136">
        <v>1</v>
      </c>
      <c r="T3" s="136">
        <v>1</v>
      </c>
      <c r="U3" s="136">
        <v>1</v>
      </c>
      <c r="V3" s="136">
        <v>1</v>
      </c>
      <c r="W3" s="136">
        <v>1</v>
      </c>
      <c r="X3" s="136">
        <v>1</v>
      </c>
      <c r="Y3" s="136">
        <v>1</v>
      </c>
      <c r="Z3" s="136">
        <v>1</v>
      </c>
      <c r="AA3" s="136">
        <v>1</v>
      </c>
      <c r="AB3" s="136">
        <v>1</v>
      </c>
      <c r="AC3" s="136">
        <v>1</v>
      </c>
      <c r="AD3" s="136">
        <v>1</v>
      </c>
      <c r="AE3" s="136">
        <v>1</v>
      </c>
      <c r="AF3" s="136">
        <v>1</v>
      </c>
      <c r="AG3" s="136">
        <v>1</v>
      </c>
      <c r="AH3" s="136">
        <v>1</v>
      </c>
      <c r="AI3" s="136">
        <v>1</v>
      </c>
      <c r="AJ3" s="136">
        <v>1</v>
      </c>
      <c r="AK3" s="136">
        <v>1</v>
      </c>
      <c r="AL3" s="136">
        <v>1</v>
      </c>
      <c r="AM3" s="136">
        <v>1</v>
      </c>
      <c r="AN3" s="136">
        <v>1</v>
      </c>
      <c r="AO3" s="136">
        <v>1</v>
      </c>
      <c r="AP3" s="136">
        <v>1</v>
      </c>
      <c r="AQ3" s="136">
        <v>1</v>
      </c>
      <c r="AR3" s="136">
        <v>1</v>
      </c>
      <c r="AS3" s="136">
        <v>1</v>
      </c>
      <c r="AT3" s="136">
        <v>1</v>
      </c>
      <c r="AU3" s="136">
        <v>1</v>
      </c>
      <c r="AV3" s="136">
        <v>1</v>
      </c>
      <c r="AW3" s="136">
        <v>1</v>
      </c>
      <c r="AX3" s="136">
        <v>1</v>
      </c>
      <c r="AY3" s="136">
        <v>1</v>
      </c>
      <c r="AZ3" s="136">
        <v>1</v>
      </c>
      <c r="BA3" s="136">
        <v>1</v>
      </c>
      <c r="BB3" s="136">
        <v>1</v>
      </c>
      <c r="BC3" s="136">
        <v>1</v>
      </c>
      <c r="BD3" s="136">
        <v>1</v>
      </c>
    </row>
    <row r="4" spans="1:56" ht="32" x14ac:dyDescent="0.2">
      <c r="A4" s="138">
        <v>1</v>
      </c>
      <c r="B4" s="139" t="s">
        <v>106</v>
      </c>
      <c r="C4" s="139" t="s">
        <v>107</v>
      </c>
      <c r="D4" s="139"/>
      <c r="E4" s="139" t="s">
        <v>108</v>
      </c>
      <c r="F4" s="139"/>
      <c r="G4" s="140" t="s">
        <v>109</v>
      </c>
      <c r="H4" s="139"/>
      <c r="I4" s="139">
        <v>1.5</v>
      </c>
      <c r="J4" s="139"/>
      <c r="K4" s="139">
        <v>1.5</v>
      </c>
      <c r="L4" s="139"/>
      <c r="M4" s="140">
        <v>0.5</v>
      </c>
      <c r="N4" s="139"/>
      <c r="O4" s="141">
        <v>44039</v>
      </c>
      <c r="P4" s="141">
        <v>44039</v>
      </c>
      <c r="Q4" s="141">
        <v>44039</v>
      </c>
      <c r="R4" s="141">
        <v>44039</v>
      </c>
      <c r="S4" s="142">
        <v>48</v>
      </c>
      <c r="T4" s="142">
        <v>68</v>
      </c>
      <c r="U4" s="142">
        <v>50</v>
      </c>
      <c r="V4" s="142">
        <v>67</v>
      </c>
      <c r="W4" s="142">
        <f>ROUNDUP(S4/9,0)</f>
        <v>6</v>
      </c>
      <c r="X4" s="142">
        <f t="shared" ref="X4:Z19" si="0">ROUNDUP(T4/9,0)</f>
        <v>8</v>
      </c>
      <c r="Y4" s="142">
        <f t="shared" si="0"/>
        <v>6</v>
      </c>
      <c r="Z4" s="142">
        <f t="shared" si="0"/>
        <v>8</v>
      </c>
      <c r="AA4" s="143" t="s">
        <v>213</v>
      </c>
      <c r="AB4" s="143" t="s">
        <v>214</v>
      </c>
      <c r="AC4" s="143" t="s">
        <v>215</v>
      </c>
      <c r="AD4" s="143" t="s">
        <v>216</v>
      </c>
      <c r="AE4" s="143" t="s">
        <v>217</v>
      </c>
      <c r="AF4" s="144"/>
      <c r="AG4" s="144"/>
      <c r="AH4" s="144"/>
      <c r="AI4" s="144"/>
      <c r="AJ4" s="144"/>
      <c r="AK4" s="143" t="s">
        <v>218</v>
      </c>
      <c r="AL4" s="143" t="s">
        <v>214</v>
      </c>
      <c r="AM4" s="143" t="s">
        <v>215</v>
      </c>
      <c r="AN4" s="143" t="s">
        <v>216</v>
      </c>
      <c r="AO4" s="143" t="s">
        <v>217</v>
      </c>
      <c r="AP4" s="144"/>
      <c r="AQ4" s="144"/>
      <c r="AR4" s="144"/>
      <c r="AS4" s="144"/>
      <c r="AT4" s="144"/>
      <c r="AU4" s="145" t="s">
        <v>219</v>
      </c>
      <c r="AV4" s="145" t="s">
        <v>220</v>
      </c>
      <c r="AW4" s="145" t="s">
        <v>221</v>
      </c>
      <c r="AX4" s="145" t="s">
        <v>222</v>
      </c>
      <c r="AY4" s="145" t="s">
        <v>223</v>
      </c>
      <c r="AZ4" s="144"/>
      <c r="BA4" s="144"/>
      <c r="BB4" s="144"/>
      <c r="BC4" s="144"/>
      <c r="BD4" s="144"/>
    </row>
    <row r="5" spans="1:56" ht="45" x14ac:dyDescent="0.2">
      <c r="A5" s="138">
        <v>1</v>
      </c>
      <c r="B5" s="139" t="s">
        <v>120</v>
      </c>
      <c r="C5" s="139" t="s">
        <v>121</v>
      </c>
      <c r="D5" s="139" t="s">
        <v>121</v>
      </c>
      <c r="E5" s="139" t="s">
        <v>122</v>
      </c>
      <c r="F5" s="139" t="s">
        <v>123</v>
      </c>
      <c r="G5" s="139" t="s">
        <v>124</v>
      </c>
      <c r="H5" s="140" t="s">
        <v>109</v>
      </c>
      <c r="I5" s="139">
        <v>1.5</v>
      </c>
      <c r="J5" s="139">
        <v>1.5</v>
      </c>
      <c r="K5" s="139">
        <v>1.5</v>
      </c>
      <c r="L5" s="139">
        <v>1</v>
      </c>
      <c r="M5" s="139">
        <v>1.5</v>
      </c>
      <c r="N5" s="140">
        <v>0.5</v>
      </c>
      <c r="O5" s="141">
        <v>44039</v>
      </c>
      <c r="P5" s="141">
        <v>44039</v>
      </c>
      <c r="Q5" s="141">
        <v>44039</v>
      </c>
      <c r="R5" s="141">
        <v>44039</v>
      </c>
      <c r="S5" s="142">
        <v>48</v>
      </c>
      <c r="T5" s="142">
        <v>68</v>
      </c>
      <c r="U5" s="142">
        <v>50</v>
      </c>
      <c r="V5" s="142">
        <v>67</v>
      </c>
      <c r="W5" s="142">
        <f t="shared" ref="W5:Z23" si="1">ROUNDUP(S5/9,0)</f>
        <v>6</v>
      </c>
      <c r="X5" s="142">
        <f t="shared" si="0"/>
        <v>8</v>
      </c>
      <c r="Y5" s="142">
        <f t="shared" si="0"/>
        <v>6</v>
      </c>
      <c r="Z5" s="142">
        <f t="shared" si="0"/>
        <v>8</v>
      </c>
      <c r="AA5" s="143" t="s">
        <v>218</v>
      </c>
      <c r="AB5" s="143" t="s">
        <v>214</v>
      </c>
      <c r="AC5" s="143" t="s">
        <v>215</v>
      </c>
      <c r="AD5" s="143" t="s">
        <v>216</v>
      </c>
      <c r="AE5" s="143" t="s">
        <v>217</v>
      </c>
      <c r="AF5" s="146" t="s">
        <v>218</v>
      </c>
      <c r="AG5" s="146" t="s">
        <v>214</v>
      </c>
      <c r="AH5" s="146" t="s">
        <v>215</v>
      </c>
      <c r="AI5" s="146" t="s">
        <v>216</v>
      </c>
      <c r="AJ5" s="146" t="s">
        <v>217</v>
      </c>
      <c r="AK5" s="143" t="s">
        <v>218</v>
      </c>
      <c r="AL5" s="143" t="s">
        <v>214</v>
      </c>
      <c r="AM5" s="143" t="s">
        <v>215</v>
      </c>
      <c r="AN5" s="143" t="s">
        <v>216</v>
      </c>
      <c r="AO5" s="143" t="s">
        <v>217</v>
      </c>
      <c r="AP5" s="146" t="s">
        <v>224</v>
      </c>
      <c r="AQ5" s="146" t="s">
        <v>225</v>
      </c>
      <c r="AR5" s="146" t="s">
        <v>226</v>
      </c>
      <c r="AS5" s="146" t="s">
        <v>227</v>
      </c>
      <c r="AT5" s="146" t="s">
        <v>228</v>
      </c>
      <c r="AU5" s="143" t="s">
        <v>218</v>
      </c>
      <c r="AV5" s="143" t="s">
        <v>214</v>
      </c>
      <c r="AW5" s="143" t="s">
        <v>215</v>
      </c>
      <c r="AX5" s="143" t="s">
        <v>216</v>
      </c>
      <c r="AY5" s="143" t="s">
        <v>217</v>
      </c>
      <c r="AZ5" s="147" t="s">
        <v>219</v>
      </c>
      <c r="BA5" s="147" t="s">
        <v>220</v>
      </c>
      <c r="BB5" s="147" t="s">
        <v>221</v>
      </c>
      <c r="BC5" s="147" t="s">
        <v>222</v>
      </c>
      <c r="BD5" s="147" t="s">
        <v>223</v>
      </c>
    </row>
    <row r="6" spans="1:56" ht="30" x14ac:dyDescent="0.2">
      <c r="A6" s="138">
        <v>1</v>
      </c>
      <c r="B6" s="139" t="s">
        <v>130</v>
      </c>
      <c r="C6" s="139"/>
      <c r="D6" s="139" t="s">
        <v>131</v>
      </c>
      <c r="E6" s="139"/>
      <c r="F6" s="139" t="s">
        <v>132</v>
      </c>
      <c r="G6" s="139"/>
      <c r="H6" s="140" t="s">
        <v>109</v>
      </c>
      <c r="I6" s="139"/>
      <c r="J6" s="139">
        <v>1</v>
      </c>
      <c r="K6" s="139"/>
      <c r="L6" s="139">
        <v>1</v>
      </c>
      <c r="M6" s="139"/>
      <c r="N6" s="140">
        <v>0.5</v>
      </c>
      <c r="O6" s="141">
        <v>44039</v>
      </c>
      <c r="P6" s="141">
        <v>44039</v>
      </c>
      <c r="Q6" s="141">
        <v>44039</v>
      </c>
      <c r="R6" s="141">
        <v>44039</v>
      </c>
      <c r="S6" s="142">
        <v>48</v>
      </c>
      <c r="T6" s="142">
        <v>68</v>
      </c>
      <c r="U6" s="142">
        <v>50</v>
      </c>
      <c r="V6" s="142">
        <v>67</v>
      </c>
      <c r="W6" s="142">
        <f t="shared" si="1"/>
        <v>6</v>
      </c>
      <c r="X6" s="142">
        <f t="shared" si="0"/>
        <v>8</v>
      </c>
      <c r="Y6" s="142">
        <f t="shared" si="0"/>
        <v>6</v>
      </c>
      <c r="Z6" s="142">
        <f t="shared" si="0"/>
        <v>8</v>
      </c>
      <c r="AA6" s="138"/>
      <c r="AB6" s="138"/>
      <c r="AC6" s="138"/>
      <c r="AD6" s="138"/>
      <c r="AE6" s="138"/>
      <c r="AF6" s="146" t="s">
        <v>224</v>
      </c>
      <c r="AG6" s="146" t="s">
        <v>225</v>
      </c>
      <c r="AH6" s="146" t="s">
        <v>226</v>
      </c>
      <c r="AI6" s="146" t="s">
        <v>227</v>
      </c>
      <c r="AJ6" s="146" t="s">
        <v>228</v>
      </c>
      <c r="AK6" s="138"/>
      <c r="AL6" s="138"/>
      <c r="AM6" s="138"/>
      <c r="AN6" s="138"/>
      <c r="AO6" s="138"/>
      <c r="AP6" s="146" t="s">
        <v>224</v>
      </c>
      <c r="AQ6" s="146" t="s">
        <v>225</v>
      </c>
      <c r="AR6" s="146" t="s">
        <v>226</v>
      </c>
      <c r="AS6" s="146" t="s">
        <v>227</v>
      </c>
      <c r="AT6" s="146" t="s">
        <v>228</v>
      </c>
      <c r="AU6" s="138"/>
      <c r="AV6" s="138"/>
      <c r="AW6" s="138"/>
      <c r="AX6" s="138"/>
      <c r="AY6" s="138"/>
      <c r="AZ6" s="147" t="s">
        <v>219</v>
      </c>
      <c r="BA6" s="147" t="s">
        <v>220</v>
      </c>
      <c r="BB6" s="147" t="s">
        <v>221</v>
      </c>
      <c r="BC6" s="147" t="s">
        <v>222</v>
      </c>
      <c r="BD6" s="147" t="s">
        <v>223</v>
      </c>
    </row>
    <row r="7" spans="1:56" x14ac:dyDescent="0.2">
      <c r="A7" s="136">
        <v>2</v>
      </c>
      <c r="B7" s="136">
        <v>2</v>
      </c>
      <c r="C7" s="136">
        <v>2</v>
      </c>
      <c r="D7" s="136">
        <v>2</v>
      </c>
      <c r="E7" s="136">
        <v>2</v>
      </c>
      <c r="F7" s="136">
        <v>2</v>
      </c>
      <c r="G7" s="136">
        <v>2</v>
      </c>
      <c r="H7" s="136">
        <v>2</v>
      </c>
      <c r="I7" s="136">
        <v>2</v>
      </c>
      <c r="J7" s="136">
        <v>2</v>
      </c>
      <c r="K7" s="136">
        <v>2</v>
      </c>
      <c r="L7" s="136">
        <v>2</v>
      </c>
      <c r="M7" s="136">
        <v>2</v>
      </c>
      <c r="N7" s="136">
        <v>2</v>
      </c>
      <c r="O7" s="136">
        <v>2</v>
      </c>
      <c r="P7" s="136">
        <v>2</v>
      </c>
      <c r="Q7" s="136">
        <v>2</v>
      </c>
      <c r="R7" s="136">
        <v>2</v>
      </c>
      <c r="S7" s="136">
        <v>2</v>
      </c>
      <c r="T7" s="136">
        <v>2</v>
      </c>
      <c r="U7" s="136">
        <v>2</v>
      </c>
      <c r="V7" s="136">
        <v>2</v>
      </c>
      <c r="W7" s="136">
        <v>2</v>
      </c>
      <c r="X7" s="136">
        <v>2</v>
      </c>
      <c r="Y7" s="136">
        <v>2</v>
      </c>
      <c r="Z7" s="136">
        <v>2</v>
      </c>
      <c r="AA7" s="136">
        <v>2</v>
      </c>
      <c r="AB7" s="136">
        <v>2</v>
      </c>
      <c r="AC7" s="136">
        <v>2</v>
      </c>
      <c r="AD7" s="136">
        <v>2</v>
      </c>
      <c r="AE7" s="136">
        <v>2</v>
      </c>
      <c r="AF7" s="136">
        <v>2</v>
      </c>
      <c r="AG7" s="136">
        <v>2</v>
      </c>
      <c r="AH7" s="136">
        <v>2</v>
      </c>
      <c r="AI7" s="136">
        <v>2</v>
      </c>
      <c r="AJ7" s="136">
        <v>2</v>
      </c>
      <c r="AK7" s="136">
        <v>2</v>
      </c>
      <c r="AL7" s="136">
        <v>2</v>
      </c>
      <c r="AM7" s="136">
        <v>2</v>
      </c>
      <c r="AN7" s="136">
        <v>2</v>
      </c>
      <c r="AO7" s="136">
        <v>2</v>
      </c>
      <c r="AP7" s="136">
        <v>2</v>
      </c>
      <c r="AQ7" s="136">
        <v>2</v>
      </c>
      <c r="AR7" s="136">
        <v>2</v>
      </c>
      <c r="AS7" s="136">
        <v>2</v>
      </c>
      <c r="AT7" s="136">
        <v>2</v>
      </c>
      <c r="AU7" s="136">
        <v>2</v>
      </c>
      <c r="AV7" s="136">
        <v>2</v>
      </c>
      <c r="AW7" s="136">
        <v>2</v>
      </c>
      <c r="AX7" s="136">
        <v>2</v>
      </c>
      <c r="AY7" s="136">
        <v>2</v>
      </c>
      <c r="AZ7" s="136">
        <v>2</v>
      </c>
      <c r="BA7" s="136">
        <v>2</v>
      </c>
      <c r="BB7" s="136">
        <v>2</v>
      </c>
      <c r="BC7" s="136">
        <v>2</v>
      </c>
      <c r="BD7" s="136">
        <v>2</v>
      </c>
    </row>
    <row r="8" spans="1:56" ht="30" x14ac:dyDescent="0.2">
      <c r="A8" s="149">
        <v>2</v>
      </c>
      <c r="B8" s="139" t="s">
        <v>133</v>
      </c>
      <c r="C8" s="139" t="s">
        <v>134</v>
      </c>
      <c r="D8" s="139"/>
      <c r="E8" s="139" t="s">
        <v>135</v>
      </c>
      <c r="F8" s="139"/>
      <c r="G8" s="140" t="s">
        <v>109</v>
      </c>
      <c r="H8" s="139"/>
      <c r="I8" s="139">
        <v>1.5</v>
      </c>
      <c r="J8" s="139"/>
      <c r="K8" s="139">
        <v>1.5</v>
      </c>
      <c r="L8" s="139"/>
      <c r="M8" s="140">
        <v>0.5</v>
      </c>
      <c r="N8" s="139"/>
      <c r="O8" s="141">
        <v>44053</v>
      </c>
      <c r="P8" s="141">
        <v>44053</v>
      </c>
      <c r="Q8" s="141">
        <v>44053</v>
      </c>
      <c r="R8" s="141">
        <v>44053</v>
      </c>
      <c r="S8" s="142">
        <v>50</v>
      </c>
      <c r="T8" s="142">
        <v>67</v>
      </c>
      <c r="U8" s="142">
        <v>50</v>
      </c>
      <c r="V8" s="142">
        <v>59</v>
      </c>
      <c r="W8" s="142">
        <f t="shared" si="1"/>
        <v>6</v>
      </c>
      <c r="X8" s="142">
        <f t="shared" si="0"/>
        <v>8</v>
      </c>
      <c r="Y8" s="142">
        <f t="shared" si="0"/>
        <v>6</v>
      </c>
      <c r="Z8" s="142">
        <f t="shared" si="0"/>
        <v>7</v>
      </c>
      <c r="AA8" s="143" t="s">
        <v>218</v>
      </c>
      <c r="AB8" s="143" t="s">
        <v>214</v>
      </c>
      <c r="AC8" s="143" t="s">
        <v>215</v>
      </c>
      <c r="AD8" s="143" t="s">
        <v>216</v>
      </c>
      <c r="AE8" s="143" t="s">
        <v>217</v>
      </c>
      <c r="AF8" s="144"/>
      <c r="AG8" s="144"/>
      <c r="AH8" s="144"/>
      <c r="AI8" s="144"/>
      <c r="AJ8" s="144"/>
      <c r="AK8" s="143" t="s">
        <v>218</v>
      </c>
      <c r="AL8" s="143" t="s">
        <v>214</v>
      </c>
      <c r="AM8" s="143" t="s">
        <v>215</v>
      </c>
      <c r="AN8" s="143" t="s">
        <v>216</v>
      </c>
      <c r="AO8" s="143" t="s">
        <v>217</v>
      </c>
      <c r="AP8" s="144"/>
      <c r="AQ8" s="144"/>
      <c r="AR8" s="144"/>
      <c r="AS8" s="144"/>
      <c r="AT8" s="144"/>
      <c r="AU8" s="145" t="s">
        <v>219</v>
      </c>
      <c r="AV8" s="145" t="s">
        <v>220</v>
      </c>
      <c r="AW8" s="145" t="s">
        <v>221</v>
      </c>
      <c r="AX8" s="145" t="s">
        <v>222</v>
      </c>
      <c r="AY8" s="145" t="s">
        <v>223</v>
      </c>
      <c r="AZ8" s="144"/>
      <c r="BA8" s="144"/>
      <c r="BB8" s="144"/>
      <c r="BC8" s="144"/>
      <c r="BD8" s="144"/>
    </row>
    <row r="9" spans="1:56" ht="16" x14ac:dyDescent="0.2">
      <c r="A9" s="149">
        <v>2</v>
      </c>
      <c r="B9" s="139" t="s">
        <v>138</v>
      </c>
      <c r="C9" s="139"/>
      <c r="D9" s="139">
        <v>1.5</v>
      </c>
      <c r="E9" s="139">
        <v>1.5</v>
      </c>
      <c r="F9" s="139">
        <v>1.5</v>
      </c>
      <c r="G9" s="139">
        <v>1.5</v>
      </c>
      <c r="H9" s="140" t="s">
        <v>139</v>
      </c>
      <c r="I9" s="139"/>
      <c r="J9" s="139">
        <v>1.5</v>
      </c>
      <c r="K9" s="139">
        <v>1.5</v>
      </c>
      <c r="L9" s="139">
        <v>1.5</v>
      </c>
      <c r="M9" s="139">
        <v>1.5</v>
      </c>
      <c r="N9" s="140">
        <v>0.25</v>
      </c>
      <c r="O9" s="141">
        <v>44053</v>
      </c>
      <c r="P9" s="141">
        <v>44053</v>
      </c>
      <c r="Q9" s="141">
        <v>44053</v>
      </c>
      <c r="R9" s="141">
        <v>44053</v>
      </c>
      <c r="S9" s="142">
        <v>50</v>
      </c>
      <c r="T9" s="142">
        <v>67</v>
      </c>
      <c r="U9" s="142">
        <v>50</v>
      </c>
      <c r="V9" s="142">
        <v>59</v>
      </c>
      <c r="W9" s="142">
        <f t="shared" si="1"/>
        <v>6</v>
      </c>
      <c r="X9" s="142">
        <f t="shared" si="0"/>
        <v>8</v>
      </c>
      <c r="Y9" s="142">
        <f t="shared" si="0"/>
        <v>6</v>
      </c>
      <c r="Z9" s="142">
        <f t="shared" si="0"/>
        <v>7</v>
      </c>
      <c r="AA9" s="138"/>
      <c r="AB9" s="138"/>
      <c r="AC9" s="138"/>
      <c r="AD9" s="138"/>
      <c r="AE9" s="138"/>
      <c r="AF9" s="146" t="s">
        <v>218</v>
      </c>
      <c r="AG9" s="146" t="s">
        <v>214</v>
      </c>
      <c r="AH9" s="146" t="s">
        <v>215</v>
      </c>
      <c r="AI9" s="146" t="s">
        <v>216</v>
      </c>
      <c r="AJ9" s="146" t="s">
        <v>217</v>
      </c>
      <c r="AK9" s="143" t="s">
        <v>218</v>
      </c>
      <c r="AL9" s="143" t="s">
        <v>214</v>
      </c>
      <c r="AM9" s="143" t="s">
        <v>215</v>
      </c>
      <c r="AN9" s="143" t="s">
        <v>216</v>
      </c>
      <c r="AO9" s="143" t="s">
        <v>217</v>
      </c>
      <c r="AP9" s="146" t="s">
        <v>218</v>
      </c>
      <c r="AQ9" s="146" t="s">
        <v>214</v>
      </c>
      <c r="AR9" s="146" t="s">
        <v>215</v>
      </c>
      <c r="AS9" s="146" t="s">
        <v>216</v>
      </c>
      <c r="AT9" s="146" t="s">
        <v>217</v>
      </c>
      <c r="AU9" s="143" t="s">
        <v>218</v>
      </c>
      <c r="AV9" s="143" t="s">
        <v>214</v>
      </c>
      <c r="AW9" s="143" t="s">
        <v>215</v>
      </c>
      <c r="AX9" s="143" t="s">
        <v>216</v>
      </c>
      <c r="AY9" s="143" t="s">
        <v>217</v>
      </c>
      <c r="AZ9" s="147" t="s">
        <v>229</v>
      </c>
      <c r="BA9" s="147" t="s">
        <v>230</v>
      </c>
      <c r="BB9" s="147" t="s">
        <v>231</v>
      </c>
      <c r="BC9" s="147" t="s">
        <v>232</v>
      </c>
      <c r="BD9" s="147" t="s">
        <v>233</v>
      </c>
    </row>
    <row r="10" spans="1:56" ht="16" x14ac:dyDescent="0.2">
      <c r="A10" s="149">
        <v>2</v>
      </c>
      <c r="B10" s="139" t="s">
        <v>145</v>
      </c>
      <c r="C10" s="139">
        <v>1.5</v>
      </c>
      <c r="D10" s="139">
        <v>1.5</v>
      </c>
      <c r="E10" s="139"/>
      <c r="F10" s="139">
        <v>1.5</v>
      </c>
      <c r="G10" s="139"/>
      <c r="H10" s="139"/>
      <c r="I10" s="139">
        <v>1.5</v>
      </c>
      <c r="J10" s="139">
        <v>1.5</v>
      </c>
      <c r="K10" s="139"/>
      <c r="L10" s="139">
        <v>1.5</v>
      </c>
      <c r="M10" s="139"/>
      <c r="N10" s="139"/>
      <c r="O10" s="141">
        <v>44053</v>
      </c>
      <c r="P10" s="141">
        <v>44053</v>
      </c>
      <c r="Q10" s="141">
        <v>44053</v>
      </c>
      <c r="R10" s="141">
        <v>44053</v>
      </c>
      <c r="S10" s="142">
        <v>50</v>
      </c>
      <c r="T10" s="142">
        <v>67</v>
      </c>
      <c r="U10" s="142">
        <v>50</v>
      </c>
      <c r="V10" s="142">
        <v>59</v>
      </c>
      <c r="W10" s="142">
        <f t="shared" si="1"/>
        <v>6</v>
      </c>
      <c r="X10" s="142">
        <f t="shared" si="0"/>
        <v>8</v>
      </c>
      <c r="Y10" s="142">
        <f t="shared" si="0"/>
        <v>6</v>
      </c>
      <c r="Z10" s="142">
        <f t="shared" si="0"/>
        <v>7</v>
      </c>
      <c r="AA10" s="143" t="s">
        <v>218</v>
      </c>
      <c r="AB10" s="143" t="s">
        <v>214</v>
      </c>
      <c r="AC10" s="143" t="s">
        <v>215</v>
      </c>
      <c r="AD10" s="143" t="s">
        <v>216</v>
      </c>
      <c r="AE10" s="143" t="s">
        <v>217</v>
      </c>
      <c r="AF10" s="146" t="s">
        <v>218</v>
      </c>
      <c r="AG10" s="146" t="s">
        <v>214</v>
      </c>
      <c r="AH10" s="146" t="s">
        <v>215</v>
      </c>
      <c r="AI10" s="146" t="s">
        <v>216</v>
      </c>
      <c r="AJ10" s="146" t="s">
        <v>217</v>
      </c>
      <c r="AK10" s="138"/>
      <c r="AL10" s="138"/>
      <c r="AM10" s="138"/>
      <c r="AN10" s="138"/>
      <c r="AO10" s="138"/>
      <c r="AP10" s="146" t="s">
        <v>218</v>
      </c>
      <c r="AQ10" s="146" t="s">
        <v>214</v>
      </c>
      <c r="AR10" s="146" t="s">
        <v>215</v>
      </c>
      <c r="AS10" s="146" t="s">
        <v>216</v>
      </c>
      <c r="AT10" s="146" t="s">
        <v>217</v>
      </c>
      <c r="AU10" s="138"/>
      <c r="AV10" s="138"/>
      <c r="AW10" s="138"/>
      <c r="AX10" s="138"/>
      <c r="AY10" s="138"/>
      <c r="AZ10" s="144"/>
      <c r="BA10" s="144"/>
      <c r="BB10" s="144"/>
      <c r="BC10" s="144"/>
      <c r="BD10" s="144"/>
    </row>
    <row r="11" spans="1:56" x14ac:dyDescent="0.2">
      <c r="A11" s="136">
        <v>3</v>
      </c>
      <c r="B11" s="136">
        <v>3</v>
      </c>
      <c r="C11" s="136">
        <v>3</v>
      </c>
      <c r="D11" s="136">
        <v>3</v>
      </c>
      <c r="E11" s="136">
        <v>3</v>
      </c>
      <c r="F11" s="136">
        <v>3</v>
      </c>
      <c r="G11" s="136">
        <v>3</v>
      </c>
      <c r="H11" s="136">
        <v>3</v>
      </c>
      <c r="I11" s="136">
        <v>3</v>
      </c>
      <c r="J11" s="136">
        <v>3</v>
      </c>
      <c r="K11" s="136">
        <v>3</v>
      </c>
      <c r="L11" s="136">
        <v>3</v>
      </c>
      <c r="M11" s="136">
        <v>3</v>
      </c>
      <c r="N11" s="136">
        <v>3</v>
      </c>
      <c r="O11" s="136">
        <v>3</v>
      </c>
      <c r="P11" s="136">
        <v>3</v>
      </c>
      <c r="Q11" s="136">
        <v>3</v>
      </c>
      <c r="R11" s="136">
        <v>3</v>
      </c>
      <c r="S11" s="136">
        <v>3</v>
      </c>
      <c r="T11" s="136">
        <v>3</v>
      </c>
      <c r="U11" s="136">
        <v>3</v>
      </c>
      <c r="V11" s="136">
        <v>3</v>
      </c>
      <c r="W11" s="136">
        <v>3</v>
      </c>
      <c r="X11" s="136">
        <v>3</v>
      </c>
      <c r="Y11" s="136">
        <v>3</v>
      </c>
      <c r="Z11" s="136">
        <v>3</v>
      </c>
      <c r="AA11" s="136">
        <v>3</v>
      </c>
      <c r="AB11" s="136">
        <v>3</v>
      </c>
      <c r="AC11" s="136">
        <v>3</v>
      </c>
      <c r="AD11" s="136">
        <v>3</v>
      </c>
      <c r="AE11" s="136">
        <v>3</v>
      </c>
      <c r="AF11" s="136">
        <v>3</v>
      </c>
      <c r="AG11" s="136">
        <v>3</v>
      </c>
      <c r="AH11" s="136">
        <v>3</v>
      </c>
      <c r="AI11" s="136">
        <v>3</v>
      </c>
      <c r="AJ11" s="136">
        <v>3</v>
      </c>
      <c r="AK11" s="136">
        <v>3</v>
      </c>
      <c r="AL11" s="136">
        <v>3</v>
      </c>
      <c r="AM11" s="136">
        <v>3</v>
      </c>
      <c r="AN11" s="136">
        <v>3</v>
      </c>
      <c r="AO11" s="136">
        <v>3</v>
      </c>
      <c r="AP11" s="136">
        <v>3</v>
      </c>
      <c r="AQ11" s="136">
        <v>3</v>
      </c>
      <c r="AR11" s="136">
        <v>3</v>
      </c>
      <c r="AS11" s="136">
        <v>3</v>
      </c>
      <c r="AT11" s="136">
        <v>3</v>
      </c>
      <c r="AU11" s="136">
        <v>3</v>
      </c>
      <c r="AV11" s="136">
        <v>3</v>
      </c>
      <c r="AW11" s="136">
        <v>3</v>
      </c>
      <c r="AX11" s="136">
        <v>3</v>
      </c>
      <c r="AY11" s="136">
        <v>3</v>
      </c>
      <c r="AZ11" s="136">
        <v>3</v>
      </c>
      <c r="BA11" s="136">
        <v>3</v>
      </c>
      <c r="BB11" s="136">
        <v>3</v>
      </c>
      <c r="BC11" s="136">
        <v>3</v>
      </c>
      <c r="BD11" s="136">
        <v>3</v>
      </c>
    </row>
    <row r="12" spans="1:56" ht="30" x14ac:dyDescent="0.2">
      <c r="A12" s="149">
        <v>3</v>
      </c>
      <c r="B12" s="139" t="s">
        <v>146</v>
      </c>
      <c r="C12" s="139">
        <v>1.5</v>
      </c>
      <c r="D12" s="139"/>
      <c r="E12" s="139">
        <v>1.5</v>
      </c>
      <c r="F12" s="139"/>
      <c r="G12" s="140" t="s">
        <v>147</v>
      </c>
      <c r="H12" s="139"/>
      <c r="I12" s="139">
        <v>1.5</v>
      </c>
      <c r="J12" s="139"/>
      <c r="K12" s="139">
        <v>1.5</v>
      </c>
      <c r="L12" s="139"/>
      <c r="M12" s="140">
        <v>0.5</v>
      </c>
      <c r="N12" s="139"/>
      <c r="O12" s="150" t="s">
        <v>148</v>
      </c>
      <c r="P12" s="150" t="s">
        <v>148</v>
      </c>
      <c r="Q12" s="150" t="s">
        <v>148</v>
      </c>
      <c r="R12" s="150" t="s">
        <v>148</v>
      </c>
      <c r="S12" s="142">
        <v>54</v>
      </c>
      <c r="T12" s="142">
        <v>64</v>
      </c>
      <c r="U12" s="142">
        <v>56</v>
      </c>
      <c r="V12" s="142">
        <v>69</v>
      </c>
      <c r="W12" s="142">
        <f t="shared" si="1"/>
        <v>6</v>
      </c>
      <c r="X12" s="142">
        <f t="shared" si="0"/>
        <v>8</v>
      </c>
      <c r="Y12" s="142">
        <f t="shared" si="0"/>
        <v>7</v>
      </c>
      <c r="Z12" s="142">
        <f t="shared" si="0"/>
        <v>8</v>
      </c>
      <c r="AA12" s="143" t="s">
        <v>218</v>
      </c>
      <c r="AB12" s="143" t="s">
        <v>214</v>
      </c>
      <c r="AC12" s="143" t="s">
        <v>215</v>
      </c>
      <c r="AD12" s="143" t="s">
        <v>216</v>
      </c>
      <c r="AE12" s="143" t="s">
        <v>217</v>
      </c>
      <c r="AF12" s="144"/>
      <c r="AG12" s="144"/>
      <c r="AH12" s="144"/>
      <c r="AI12" s="144"/>
      <c r="AJ12" s="144"/>
      <c r="AK12" s="143" t="s">
        <v>218</v>
      </c>
      <c r="AL12" s="143" t="s">
        <v>214</v>
      </c>
      <c r="AM12" s="143" t="s">
        <v>215</v>
      </c>
      <c r="AN12" s="143" t="s">
        <v>216</v>
      </c>
      <c r="AO12" s="143" t="s">
        <v>217</v>
      </c>
      <c r="AP12" s="144"/>
      <c r="AQ12" s="144"/>
      <c r="AR12" s="144"/>
      <c r="AS12" s="144"/>
      <c r="AT12" s="144"/>
      <c r="AU12" s="145" t="s">
        <v>219</v>
      </c>
      <c r="AV12" s="145" t="s">
        <v>220</v>
      </c>
      <c r="AW12" s="145" t="s">
        <v>221</v>
      </c>
      <c r="AX12" s="145" t="s">
        <v>222</v>
      </c>
      <c r="AY12" s="145" t="s">
        <v>223</v>
      </c>
      <c r="AZ12" s="144"/>
      <c r="BA12" s="144"/>
      <c r="BB12" s="144"/>
      <c r="BC12" s="144"/>
      <c r="BD12" s="144"/>
    </row>
    <row r="13" spans="1:56" ht="45" x14ac:dyDescent="0.2">
      <c r="A13" s="149">
        <v>3</v>
      </c>
      <c r="B13" s="139" t="s">
        <v>152</v>
      </c>
      <c r="C13" s="139" t="s">
        <v>153</v>
      </c>
      <c r="D13" s="139" t="s">
        <v>154</v>
      </c>
      <c r="E13" s="139"/>
      <c r="F13" s="139" t="s">
        <v>155</v>
      </c>
      <c r="G13" s="139"/>
      <c r="H13" s="139"/>
      <c r="I13" s="139">
        <v>1.5</v>
      </c>
      <c r="J13" s="139">
        <v>1.5</v>
      </c>
      <c r="K13" s="139"/>
      <c r="L13" s="139">
        <v>1.5</v>
      </c>
      <c r="M13" s="139"/>
      <c r="N13" s="139"/>
      <c r="O13" s="150" t="s">
        <v>148</v>
      </c>
      <c r="P13" s="150" t="s">
        <v>148</v>
      </c>
      <c r="Q13" s="150" t="s">
        <v>148</v>
      </c>
      <c r="R13" s="150" t="s">
        <v>148</v>
      </c>
      <c r="S13" s="142">
        <v>54</v>
      </c>
      <c r="T13" s="142">
        <v>64</v>
      </c>
      <c r="U13" s="142">
        <v>56</v>
      </c>
      <c r="V13" s="142">
        <v>69</v>
      </c>
      <c r="W13" s="142">
        <f t="shared" si="1"/>
        <v>6</v>
      </c>
      <c r="X13" s="142">
        <f t="shared" si="0"/>
        <v>8</v>
      </c>
      <c r="Y13" s="142">
        <f t="shared" si="0"/>
        <v>7</v>
      </c>
      <c r="Z13" s="142">
        <f t="shared" si="0"/>
        <v>8</v>
      </c>
      <c r="AA13" s="143" t="s">
        <v>218</v>
      </c>
      <c r="AB13" s="143" t="s">
        <v>214</v>
      </c>
      <c r="AC13" s="143" t="s">
        <v>215</v>
      </c>
      <c r="AD13" s="143" t="s">
        <v>216</v>
      </c>
      <c r="AE13" s="143" t="s">
        <v>217</v>
      </c>
      <c r="AF13" s="146" t="s">
        <v>218</v>
      </c>
      <c r="AG13" s="146" t="s">
        <v>214</v>
      </c>
      <c r="AH13" s="146" t="s">
        <v>215</v>
      </c>
      <c r="AI13" s="146" t="s">
        <v>216</v>
      </c>
      <c r="AJ13" s="146" t="s">
        <v>217</v>
      </c>
      <c r="AK13" s="138"/>
      <c r="AL13" s="138"/>
      <c r="AM13" s="138"/>
      <c r="AN13" s="138"/>
      <c r="AO13" s="138"/>
      <c r="AP13" s="146" t="s">
        <v>218</v>
      </c>
      <c r="AQ13" s="146" t="s">
        <v>214</v>
      </c>
      <c r="AR13" s="146" t="s">
        <v>215</v>
      </c>
      <c r="AS13" s="146" t="s">
        <v>216</v>
      </c>
      <c r="AT13" s="146" t="s">
        <v>217</v>
      </c>
      <c r="AU13" s="138"/>
      <c r="AV13" s="138"/>
      <c r="AW13" s="138"/>
      <c r="AX13" s="138"/>
      <c r="AY13" s="138"/>
      <c r="AZ13" s="144"/>
      <c r="BA13" s="144"/>
      <c r="BB13" s="144"/>
      <c r="BC13" s="144"/>
      <c r="BD13" s="144"/>
    </row>
    <row r="14" spans="1:56" ht="30" x14ac:dyDescent="0.2">
      <c r="A14" s="149">
        <v>3</v>
      </c>
      <c r="B14" s="139" t="s">
        <v>156</v>
      </c>
      <c r="C14" s="139"/>
      <c r="D14" s="139" t="s">
        <v>157</v>
      </c>
      <c r="E14" s="139"/>
      <c r="F14" s="139" t="s">
        <v>158</v>
      </c>
      <c r="G14" s="140" t="s">
        <v>147</v>
      </c>
      <c r="H14" s="139"/>
      <c r="I14" s="139"/>
      <c r="J14" s="139">
        <v>1.5</v>
      </c>
      <c r="K14" s="139"/>
      <c r="L14" s="139">
        <v>1.5</v>
      </c>
      <c r="M14" s="140">
        <v>0.5</v>
      </c>
      <c r="N14" s="139"/>
      <c r="O14" s="150" t="s">
        <v>148</v>
      </c>
      <c r="P14" s="150" t="s">
        <v>148</v>
      </c>
      <c r="Q14" s="150" t="s">
        <v>148</v>
      </c>
      <c r="R14" s="150" t="s">
        <v>148</v>
      </c>
      <c r="S14" s="142">
        <v>54</v>
      </c>
      <c r="T14" s="142">
        <v>64</v>
      </c>
      <c r="U14" s="142">
        <v>56</v>
      </c>
      <c r="V14" s="142">
        <v>69</v>
      </c>
      <c r="W14" s="142">
        <f t="shared" si="1"/>
        <v>6</v>
      </c>
      <c r="X14" s="142">
        <f t="shared" si="0"/>
        <v>8</v>
      </c>
      <c r="Y14" s="142">
        <f t="shared" si="0"/>
        <v>7</v>
      </c>
      <c r="Z14" s="142">
        <f t="shared" si="0"/>
        <v>8</v>
      </c>
      <c r="AA14" s="138"/>
      <c r="AB14" s="138"/>
      <c r="AC14" s="138"/>
      <c r="AD14" s="138"/>
      <c r="AE14" s="138"/>
      <c r="AF14" s="146" t="s">
        <v>218</v>
      </c>
      <c r="AG14" s="146" t="s">
        <v>214</v>
      </c>
      <c r="AH14" s="146" t="s">
        <v>215</v>
      </c>
      <c r="AI14" s="146" t="s">
        <v>216</v>
      </c>
      <c r="AJ14" s="146" t="s">
        <v>217</v>
      </c>
      <c r="AK14" s="138"/>
      <c r="AL14" s="138"/>
      <c r="AM14" s="138"/>
      <c r="AN14" s="138"/>
      <c r="AO14" s="138"/>
      <c r="AP14" s="146" t="s">
        <v>218</v>
      </c>
      <c r="AQ14" s="146" t="s">
        <v>214</v>
      </c>
      <c r="AR14" s="146" t="s">
        <v>215</v>
      </c>
      <c r="AS14" s="146" t="s">
        <v>216</v>
      </c>
      <c r="AT14" s="146" t="s">
        <v>217</v>
      </c>
      <c r="AU14" s="145" t="s">
        <v>219</v>
      </c>
      <c r="AV14" s="145" t="s">
        <v>220</v>
      </c>
      <c r="AW14" s="145" t="s">
        <v>221</v>
      </c>
      <c r="AX14" s="145" t="s">
        <v>222</v>
      </c>
      <c r="AY14" s="145" t="s">
        <v>223</v>
      </c>
      <c r="AZ14" s="144"/>
      <c r="BA14" s="144"/>
      <c r="BB14" s="144"/>
      <c r="BC14" s="144"/>
      <c r="BD14" s="144"/>
    </row>
    <row r="15" spans="1:56" x14ac:dyDescent="0.2">
      <c r="A15" s="136">
        <v>4</v>
      </c>
      <c r="B15" s="136">
        <v>4</v>
      </c>
      <c r="C15" s="136">
        <v>4</v>
      </c>
      <c r="D15" s="136">
        <v>4</v>
      </c>
      <c r="E15" s="136">
        <v>4</v>
      </c>
      <c r="F15" s="136">
        <v>4</v>
      </c>
      <c r="G15" s="136">
        <v>4</v>
      </c>
      <c r="H15" s="136">
        <v>4</v>
      </c>
      <c r="I15" s="136">
        <v>4</v>
      </c>
      <c r="J15" s="136">
        <v>4</v>
      </c>
      <c r="K15" s="136">
        <v>4</v>
      </c>
      <c r="L15" s="136">
        <v>4</v>
      </c>
      <c r="M15" s="136">
        <v>4</v>
      </c>
      <c r="N15" s="136">
        <v>4</v>
      </c>
      <c r="O15" s="136">
        <v>4</v>
      </c>
      <c r="P15" s="136">
        <v>4</v>
      </c>
      <c r="Q15" s="136">
        <v>4</v>
      </c>
      <c r="R15" s="136">
        <v>4</v>
      </c>
      <c r="S15" s="136">
        <v>4</v>
      </c>
      <c r="T15" s="136">
        <v>4</v>
      </c>
      <c r="U15" s="136">
        <v>4</v>
      </c>
      <c r="V15" s="136">
        <v>4</v>
      </c>
      <c r="W15" s="136">
        <v>4</v>
      </c>
      <c r="X15" s="136">
        <v>4</v>
      </c>
      <c r="Y15" s="136">
        <v>4</v>
      </c>
      <c r="Z15" s="136">
        <v>4</v>
      </c>
      <c r="AA15" s="136">
        <v>4</v>
      </c>
      <c r="AB15" s="136">
        <v>4</v>
      </c>
      <c r="AC15" s="136">
        <v>4</v>
      </c>
      <c r="AD15" s="136">
        <v>4</v>
      </c>
      <c r="AE15" s="136">
        <v>4</v>
      </c>
      <c r="AF15" s="136">
        <v>4</v>
      </c>
      <c r="AG15" s="136">
        <v>4</v>
      </c>
      <c r="AH15" s="136">
        <v>4</v>
      </c>
      <c r="AI15" s="136">
        <v>4</v>
      </c>
      <c r="AJ15" s="136">
        <v>4</v>
      </c>
      <c r="AK15" s="136">
        <v>4</v>
      </c>
      <c r="AL15" s="136">
        <v>4</v>
      </c>
      <c r="AM15" s="136">
        <v>4</v>
      </c>
      <c r="AN15" s="136">
        <v>4</v>
      </c>
      <c r="AO15" s="136">
        <v>4</v>
      </c>
      <c r="AP15" s="136">
        <v>4</v>
      </c>
      <c r="AQ15" s="136">
        <v>4</v>
      </c>
      <c r="AR15" s="136">
        <v>4</v>
      </c>
      <c r="AS15" s="136">
        <v>4</v>
      </c>
      <c r="AT15" s="136">
        <v>4</v>
      </c>
      <c r="AU15" s="136">
        <v>4</v>
      </c>
      <c r="AV15" s="136">
        <v>4</v>
      </c>
      <c r="AW15" s="136">
        <v>4</v>
      </c>
      <c r="AX15" s="136">
        <v>4</v>
      </c>
      <c r="AY15" s="136">
        <v>4</v>
      </c>
      <c r="AZ15" s="136">
        <v>4</v>
      </c>
      <c r="BA15" s="136">
        <v>4</v>
      </c>
      <c r="BB15" s="136">
        <v>4</v>
      </c>
      <c r="BC15" s="136">
        <v>4</v>
      </c>
      <c r="BD15" s="136">
        <v>4</v>
      </c>
    </row>
    <row r="16" spans="1:56" ht="16" x14ac:dyDescent="0.2">
      <c r="A16" s="149">
        <v>4</v>
      </c>
      <c r="B16" s="139" t="s">
        <v>159</v>
      </c>
      <c r="C16" s="139" t="s">
        <v>160</v>
      </c>
      <c r="D16" s="139"/>
      <c r="E16" s="139" t="s">
        <v>161</v>
      </c>
      <c r="F16" s="139"/>
      <c r="G16" s="140" t="s">
        <v>162</v>
      </c>
      <c r="H16" s="139"/>
      <c r="I16" s="139">
        <v>3</v>
      </c>
      <c r="J16" s="139"/>
      <c r="K16" s="139">
        <v>3</v>
      </c>
      <c r="L16" s="139"/>
      <c r="M16" s="140">
        <v>0.5</v>
      </c>
      <c r="N16" s="139"/>
      <c r="O16" s="141">
        <v>44046</v>
      </c>
      <c r="P16" s="141">
        <v>44046</v>
      </c>
      <c r="Q16" s="141">
        <v>44046</v>
      </c>
      <c r="R16" s="141">
        <v>44046</v>
      </c>
      <c r="S16" s="142">
        <v>34</v>
      </c>
      <c r="T16" s="142">
        <v>65</v>
      </c>
      <c r="U16" s="142">
        <v>45</v>
      </c>
      <c r="V16" s="142">
        <v>63</v>
      </c>
      <c r="W16" s="142">
        <f t="shared" si="1"/>
        <v>4</v>
      </c>
      <c r="X16" s="142">
        <f t="shared" si="0"/>
        <v>8</v>
      </c>
      <c r="Y16" s="142">
        <f t="shared" si="0"/>
        <v>5</v>
      </c>
      <c r="Z16" s="142">
        <f t="shared" si="0"/>
        <v>7</v>
      </c>
      <c r="AA16" s="143" t="s">
        <v>234</v>
      </c>
      <c r="AB16" s="143" t="s">
        <v>235</v>
      </c>
      <c r="AC16" s="143" t="s">
        <v>236</v>
      </c>
      <c r="AD16" s="143"/>
      <c r="AE16" s="143"/>
      <c r="AF16" s="144"/>
      <c r="AG16" s="144"/>
      <c r="AH16" s="144"/>
      <c r="AI16" s="144"/>
      <c r="AJ16" s="144"/>
      <c r="AK16" s="143" t="s">
        <v>234</v>
      </c>
      <c r="AL16" s="143" t="s">
        <v>235</v>
      </c>
      <c r="AM16" s="143" t="s">
        <v>236</v>
      </c>
      <c r="AN16" s="143"/>
      <c r="AO16" s="143"/>
      <c r="AP16" s="144"/>
      <c r="AQ16" s="144"/>
      <c r="AR16" s="144"/>
      <c r="AS16" s="144"/>
      <c r="AT16" s="144"/>
      <c r="AU16" s="145" t="s">
        <v>219</v>
      </c>
      <c r="AV16" s="145" t="s">
        <v>220</v>
      </c>
      <c r="AW16" s="145" t="s">
        <v>221</v>
      </c>
      <c r="AX16" s="145"/>
      <c r="AY16" s="145"/>
      <c r="AZ16" s="144"/>
      <c r="BA16" s="144"/>
      <c r="BB16" s="144"/>
      <c r="BC16" s="144"/>
      <c r="BD16" s="144"/>
    </row>
    <row r="17" spans="1:56" ht="16" x14ac:dyDescent="0.2">
      <c r="A17" s="149">
        <v>4</v>
      </c>
      <c r="B17" s="139" t="s">
        <v>170</v>
      </c>
      <c r="C17" s="139">
        <v>1.5</v>
      </c>
      <c r="D17" s="139"/>
      <c r="E17" s="139">
        <v>1.5</v>
      </c>
      <c r="F17" s="139">
        <v>1.5</v>
      </c>
      <c r="G17" s="139">
        <v>1.5</v>
      </c>
      <c r="H17" s="140" t="s">
        <v>171</v>
      </c>
      <c r="I17" s="139">
        <v>1.5</v>
      </c>
      <c r="J17" s="139"/>
      <c r="K17" s="139">
        <v>1.5</v>
      </c>
      <c r="L17" s="139">
        <v>1.5</v>
      </c>
      <c r="M17" s="139">
        <v>1.5</v>
      </c>
      <c r="N17" s="140">
        <v>0.75</v>
      </c>
      <c r="O17" s="141">
        <v>44046</v>
      </c>
      <c r="P17" s="141">
        <v>44046</v>
      </c>
      <c r="Q17" s="141">
        <v>44046</v>
      </c>
      <c r="R17" s="141">
        <v>44046</v>
      </c>
      <c r="S17" s="142">
        <v>34</v>
      </c>
      <c r="T17" s="142">
        <v>65</v>
      </c>
      <c r="U17" s="142">
        <v>45</v>
      </c>
      <c r="V17" s="142">
        <v>63</v>
      </c>
      <c r="W17" s="142">
        <f t="shared" si="1"/>
        <v>4</v>
      </c>
      <c r="X17" s="142">
        <f t="shared" si="0"/>
        <v>8</v>
      </c>
      <c r="Y17" s="142">
        <f t="shared" si="0"/>
        <v>5</v>
      </c>
      <c r="Z17" s="142">
        <f t="shared" si="0"/>
        <v>7</v>
      </c>
      <c r="AA17" s="143" t="s">
        <v>218</v>
      </c>
      <c r="AB17" s="143" t="s">
        <v>214</v>
      </c>
      <c r="AC17" s="143" t="s">
        <v>215</v>
      </c>
      <c r="AD17" s="143"/>
      <c r="AE17" s="143"/>
      <c r="AF17" s="144"/>
      <c r="AG17" s="144"/>
      <c r="AH17" s="144"/>
      <c r="AI17" s="144"/>
      <c r="AJ17" s="144"/>
      <c r="AK17" s="143" t="s">
        <v>218</v>
      </c>
      <c r="AL17" s="143" t="s">
        <v>214</v>
      </c>
      <c r="AM17" s="143" t="s">
        <v>215</v>
      </c>
      <c r="AN17" s="143"/>
      <c r="AO17" s="143"/>
      <c r="AP17" s="146" t="s">
        <v>218</v>
      </c>
      <c r="AQ17" s="146" t="s">
        <v>214</v>
      </c>
      <c r="AR17" s="146" t="s">
        <v>215</v>
      </c>
      <c r="AS17" s="146"/>
      <c r="AT17" s="146"/>
      <c r="AU17" s="143" t="s">
        <v>218</v>
      </c>
      <c r="AV17" s="143" t="s">
        <v>214</v>
      </c>
      <c r="AW17" s="143" t="s">
        <v>215</v>
      </c>
      <c r="AX17" s="143"/>
      <c r="AY17" s="143"/>
      <c r="AZ17" s="147" t="s">
        <v>237</v>
      </c>
      <c r="BA17" s="147" t="s">
        <v>238</v>
      </c>
      <c r="BB17" s="147" t="s">
        <v>239</v>
      </c>
      <c r="BC17" s="147"/>
      <c r="BD17" s="147"/>
    </row>
    <row r="18" spans="1:56" ht="16" x14ac:dyDescent="0.2">
      <c r="A18" s="149">
        <v>4</v>
      </c>
      <c r="B18" s="139" t="s">
        <v>179</v>
      </c>
      <c r="C18" s="139"/>
      <c r="D18" s="139">
        <v>2</v>
      </c>
      <c r="E18" s="139"/>
      <c r="F18" s="139">
        <v>2</v>
      </c>
      <c r="G18" s="140" t="s">
        <v>139</v>
      </c>
      <c r="H18" s="139"/>
      <c r="I18" s="139"/>
      <c r="J18" s="139">
        <v>2</v>
      </c>
      <c r="K18" s="139"/>
      <c r="L18" s="139">
        <v>2</v>
      </c>
      <c r="M18" s="140">
        <v>0.25</v>
      </c>
      <c r="N18" s="139"/>
      <c r="O18" s="141">
        <v>44046</v>
      </c>
      <c r="P18" s="141">
        <v>44046</v>
      </c>
      <c r="Q18" s="141">
        <v>44046</v>
      </c>
      <c r="R18" s="141">
        <v>44046</v>
      </c>
      <c r="S18" s="142">
        <v>34</v>
      </c>
      <c r="T18" s="142">
        <v>65</v>
      </c>
      <c r="U18" s="142">
        <v>45</v>
      </c>
      <c r="V18" s="142">
        <v>63</v>
      </c>
      <c r="W18" s="142">
        <f t="shared" si="1"/>
        <v>4</v>
      </c>
      <c r="X18" s="142">
        <f t="shared" si="0"/>
        <v>8</v>
      </c>
      <c r="Y18" s="142">
        <f t="shared" si="0"/>
        <v>5</v>
      </c>
      <c r="Z18" s="142">
        <f t="shared" si="0"/>
        <v>7</v>
      </c>
      <c r="AA18" s="138"/>
      <c r="AB18" s="138"/>
      <c r="AC18" s="138"/>
      <c r="AD18" s="138"/>
      <c r="AE18" s="138"/>
      <c r="AF18" s="146" t="s">
        <v>240</v>
      </c>
      <c r="AG18" s="146" t="s">
        <v>241</v>
      </c>
      <c r="AH18" s="146" t="s">
        <v>242</v>
      </c>
      <c r="AI18" s="146"/>
      <c r="AJ18" s="146"/>
      <c r="AK18" s="138"/>
      <c r="AL18" s="138"/>
      <c r="AM18" s="138"/>
      <c r="AN18" s="138"/>
      <c r="AO18" s="138"/>
      <c r="AP18" s="146" t="s">
        <v>240</v>
      </c>
      <c r="AQ18" s="146" t="s">
        <v>241</v>
      </c>
      <c r="AR18" s="146" t="s">
        <v>242</v>
      </c>
      <c r="AS18" s="146"/>
      <c r="AT18" s="146"/>
      <c r="AU18" s="145" t="s">
        <v>229</v>
      </c>
      <c r="AV18" s="145" t="s">
        <v>230</v>
      </c>
      <c r="AW18" s="145" t="s">
        <v>231</v>
      </c>
      <c r="AX18" s="145"/>
      <c r="AY18" s="145"/>
      <c r="AZ18" s="144"/>
      <c r="BA18" s="144"/>
      <c r="BB18" s="144"/>
      <c r="BC18" s="144"/>
      <c r="BD18" s="144"/>
    </row>
    <row r="19" spans="1:56" ht="16" x14ac:dyDescent="0.2">
      <c r="A19" s="151">
        <v>4</v>
      </c>
      <c r="B19" s="152" t="s">
        <v>187</v>
      </c>
      <c r="C19" s="139">
        <v>1.5</v>
      </c>
      <c r="D19" s="139">
        <v>1.5</v>
      </c>
      <c r="E19" s="139">
        <v>1.5</v>
      </c>
      <c r="F19" s="139"/>
      <c r="G19" s="139">
        <v>1.5</v>
      </c>
      <c r="H19" s="139"/>
      <c r="I19" s="139">
        <v>1.5</v>
      </c>
      <c r="J19" s="139">
        <v>1.5</v>
      </c>
      <c r="K19" s="139">
        <v>1.5</v>
      </c>
      <c r="L19" s="139"/>
      <c r="M19" s="139">
        <v>1.5</v>
      </c>
      <c r="N19" s="139"/>
      <c r="O19" s="141">
        <v>44046</v>
      </c>
      <c r="P19" s="141">
        <v>44046</v>
      </c>
      <c r="Q19" s="141">
        <v>44046</v>
      </c>
      <c r="R19" s="141">
        <v>44046</v>
      </c>
      <c r="S19" s="142">
        <v>34</v>
      </c>
      <c r="T19" s="142">
        <v>65</v>
      </c>
      <c r="U19" s="142">
        <v>45</v>
      </c>
      <c r="V19" s="142">
        <v>63</v>
      </c>
      <c r="W19" s="142">
        <f t="shared" si="1"/>
        <v>4</v>
      </c>
      <c r="X19" s="142">
        <f t="shared" si="0"/>
        <v>8</v>
      </c>
      <c r="Y19" s="142">
        <f t="shared" si="0"/>
        <v>5</v>
      </c>
      <c r="Z19" s="142">
        <f t="shared" si="0"/>
        <v>7</v>
      </c>
      <c r="AA19" s="143" t="s">
        <v>218</v>
      </c>
      <c r="AB19" s="143" t="s">
        <v>214</v>
      </c>
      <c r="AC19" s="143" t="s">
        <v>215</v>
      </c>
      <c r="AD19" s="143"/>
      <c r="AE19" s="143"/>
      <c r="AF19" s="146" t="s">
        <v>218</v>
      </c>
      <c r="AG19" s="146" t="s">
        <v>214</v>
      </c>
      <c r="AH19" s="146" t="s">
        <v>215</v>
      </c>
      <c r="AI19" s="146"/>
      <c r="AJ19" s="146"/>
      <c r="AK19" s="143" t="s">
        <v>218</v>
      </c>
      <c r="AL19" s="143" t="s">
        <v>214</v>
      </c>
      <c r="AM19" s="143" t="s">
        <v>215</v>
      </c>
      <c r="AN19" s="143"/>
      <c r="AO19" s="143"/>
      <c r="AP19" s="144"/>
      <c r="AQ19" s="144"/>
      <c r="AR19" s="144"/>
      <c r="AS19" s="144"/>
      <c r="AT19" s="144"/>
      <c r="AU19" s="143" t="s">
        <v>218</v>
      </c>
      <c r="AV19" s="143" t="s">
        <v>214</v>
      </c>
      <c r="AW19" s="143" t="s">
        <v>215</v>
      </c>
      <c r="AX19" s="143"/>
      <c r="AY19" s="143"/>
      <c r="AZ19" s="144"/>
      <c r="BA19" s="144"/>
      <c r="BB19" s="144"/>
      <c r="BC19" s="144"/>
      <c r="BD19" s="144"/>
    </row>
    <row r="20" spans="1:56" ht="16" x14ac:dyDescent="0.2">
      <c r="A20" s="149">
        <v>4</v>
      </c>
      <c r="B20" s="139" t="s">
        <v>188</v>
      </c>
      <c r="C20" s="139"/>
      <c r="D20" s="139">
        <v>4</v>
      </c>
      <c r="E20" s="139"/>
      <c r="F20" s="139">
        <v>4</v>
      </c>
      <c r="G20" s="139"/>
      <c r="H20" s="140" t="s">
        <v>189</v>
      </c>
      <c r="I20" s="139"/>
      <c r="J20" s="139">
        <v>4</v>
      </c>
      <c r="K20" s="139"/>
      <c r="L20" s="139">
        <v>4</v>
      </c>
      <c r="M20" s="139"/>
      <c r="N20" s="140">
        <v>1</v>
      </c>
      <c r="O20" s="141">
        <v>44046</v>
      </c>
      <c r="P20" s="141">
        <v>44046</v>
      </c>
      <c r="Q20" s="141">
        <v>44046</v>
      </c>
      <c r="R20" s="141">
        <v>44046</v>
      </c>
      <c r="S20" s="142">
        <v>34</v>
      </c>
      <c r="T20" s="142">
        <v>65</v>
      </c>
      <c r="U20" s="142">
        <v>45</v>
      </c>
      <c r="V20" s="142">
        <v>63</v>
      </c>
      <c r="W20" s="142">
        <f t="shared" si="1"/>
        <v>4</v>
      </c>
      <c r="X20" s="142">
        <f t="shared" si="1"/>
        <v>8</v>
      </c>
      <c r="Y20" s="142">
        <f t="shared" si="1"/>
        <v>5</v>
      </c>
      <c r="Z20" s="142">
        <f t="shared" si="1"/>
        <v>7</v>
      </c>
      <c r="AA20" s="138"/>
      <c r="AB20" s="138"/>
      <c r="AC20" s="138"/>
      <c r="AD20" s="138"/>
      <c r="AE20" s="138"/>
      <c r="AF20" s="146" t="s">
        <v>243</v>
      </c>
      <c r="AG20" s="146" t="s">
        <v>244</v>
      </c>
      <c r="AH20" s="146" t="s">
        <v>245</v>
      </c>
      <c r="AI20" s="146"/>
      <c r="AJ20" s="146"/>
      <c r="AK20" s="138"/>
      <c r="AL20" s="138"/>
      <c r="AM20" s="138"/>
      <c r="AN20" s="138"/>
      <c r="AO20" s="138"/>
      <c r="AP20" s="146" t="s">
        <v>243</v>
      </c>
      <c r="AQ20" s="146" t="s">
        <v>244</v>
      </c>
      <c r="AR20" s="146" t="s">
        <v>245</v>
      </c>
      <c r="AS20" s="146"/>
      <c r="AT20" s="146"/>
      <c r="AU20" s="138"/>
      <c r="AV20" s="138"/>
      <c r="AW20" s="138"/>
      <c r="AX20" s="138"/>
      <c r="AY20" s="138"/>
      <c r="AZ20" s="147" t="s">
        <v>224</v>
      </c>
      <c r="BA20" s="147" t="s">
        <v>225</v>
      </c>
      <c r="BB20" s="147" t="s">
        <v>226</v>
      </c>
      <c r="BC20" s="147"/>
      <c r="BD20" s="147"/>
    </row>
    <row r="21" spans="1:56" x14ac:dyDescent="0.2">
      <c r="A21" s="136">
        <v>6</v>
      </c>
      <c r="B21" s="136">
        <v>6</v>
      </c>
      <c r="C21" s="136">
        <v>6</v>
      </c>
      <c r="D21" s="136">
        <v>6</v>
      </c>
      <c r="E21" s="136">
        <v>6</v>
      </c>
      <c r="F21" s="136">
        <v>6</v>
      </c>
      <c r="G21" s="136">
        <v>6</v>
      </c>
      <c r="H21" s="136">
        <v>6</v>
      </c>
      <c r="I21" s="136">
        <v>6</v>
      </c>
      <c r="J21" s="136">
        <v>6</v>
      </c>
      <c r="K21" s="136">
        <v>6</v>
      </c>
      <c r="L21" s="136">
        <v>6</v>
      </c>
      <c r="M21" s="136">
        <v>6</v>
      </c>
      <c r="N21" s="136">
        <v>6</v>
      </c>
      <c r="O21" s="136">
        <v>6</v>
      </c>
      <c r="P21" s="136">
        <v>6</v>
      </c>
      <c r="Q21" s="136">
        <v>6</v>
      </c>
      <c r="R21" s="136">
        <v>6</v>
      </c>
      <c r="S21" s="136">
        <v>6</v>
      </c>
      <c r="T21" s="136">
        <v>6</v>
      </c>
      <c r="U21" s="136">
        <v>6</v>
      </c>
      <c r="V21" s="136">
        <v>6</v>
      </c>
      <c r="W21" s="136">
        <v>6</v>
      </c>
      <c r="X21" s="136">
        <v>6</v>
      </c>
      <c r="Y21" s="136">
        <v>6</v>
      </c>
      <c r="Z21" s="136">
        <v>6</v>
      </c>
      <c r="AA21" s="136">
        <v>6</v>
      </c>
      <c r="AB21" s="136">
        <v>6</v>
      </c>
      <c r="AC21" s="136">
        <v>6</v>
      </c>
      <c r="AD21" s="136">
        <v>6</v>
      </c>
      <c r="AE21" s="136">
        <v>6</v>
      </c>
      <c r="AF21" s="136">
        <v>6</v>
      </c>
      <c r="AG21" s="136">
        <v>6</v>
      </c>
      <c r="AH21" s="136">
        <v>6</v>
      </c>
      <c r="AI21" s="136">
        <v>6</v>
      </c>
      <c r="AJ21" s="136">
        <v>6</v>
      </c>
      <c r="AK21" s="136">
        <v>6</v>
      </c>
      <c r="AL21" s="136">
        <v>6</v>
      </c>
      <c r="AM21" s="136">
        <v>6</v>
      </c>
      <c r="AN21" s="136">
        <v>6</v>
      </c>
      <c r="AO21" s="136">
        <v>6</v>
      </c>
      <c r="AP21" s="136">
        <v>6</v>
      </c>
      <c r="AQ21" s="136">
        <v>6</v>
      </c>
      <c r="AR21" s="136">
        <v>6</v>
      </c>
      <c r="AS21" s="136">
        <v>6</v>
      </c>
      <c r="AT21" s="136">
        <v>6</v>
      </c>
      <c r="AU21" s="136">
        <v>6</v>
      </c>
      <c r="AV21" s="136">
        <v>6</v>
      </c>
      <c r="AW21" s="136">
        <v>6</v>
      </c>
      <c r="AX21" s="136">
        <v>6</v>
      </c>
      <c r="AY21" s="136">
        <v>6</v>
      </c>
      <c r="AZ21" s="136">
        <v>6</v>
      </c>
      <c r="BA21" s="136">
        <v>6</v>
      </c>
      <c r="BB21" s="136">
        <v>6</v>
      </c>
      <c r="BC21" s="136">
        <v>6</v>
      </c>
      <c r="BD21" s="136">
        <v>6</v>
      </c>
    </row>
    <row r="22" spans="1:56" ht="16" x14ac:dyDescent="0.2">
      <c r="A22" s="149">
        <v>6</v>
      </c>
      <c r="B22" s="139" t="s">
        <v>197</v>
      </c>
      <c r="C22" s="139">
        <v>1.5</v>
      </c>
      <c r="D22" s="139"/>
      <c r="E22" s="139"/>
      <c r="F22" s="139">
        <v>1.5</v>
      </c>
      <c r="G22" s="139"/>
      <c r="H22" s="139"/>
      <c r="I22" s="139">
        <v>1.5</v>
      </c>
      <c r="J22" s="139"/>
      <c r="K22" s="139"/>
      <c r="L22" s="139">
        <v>1.5</v>
      </c>
      <c r="M22" s="139"/>
      <c r="N22" s="139"/>
      <c r="O22" s="150" t="s">
        <v>198</v>
      </c>
      <c r="P22" s="150" t="s">
        <v>198</v>
      </c>
      <c r="Q22" s="150" t="s">
        <v>198</v>
      </c>
      <c r="R22" s="150" t="s">
        <v>198</v>
      </c>
      <c r="S22" s="142">
        <v>52</v>
      </c>
      <c r="T22" s="142">
        <v>67</v>
      </c>
      <c r="U22" s="142">
        <v>48</v>
      </c>
      <c r="V22" s="142">
        <v>59</v>
      </c>
      <c r="W22" s="142">
        <f t="shared" si="1"/>
        <v>6</v>
      </c>
      <c r="X22" s="142">
        <f t="shared" si="1"/>
        <v>8</v>
      </c>
      <c r="Y22" s="142">
        <f t="shared" si="1"/>
        <v>6</v>
      </c>
      <c r="Z22" s="142">
        <f t="shared" si="1"/>
        <v>7</v>
      </c>
      <c r="AA22" s="143" t="s">
        <v>218</v>
      </c>
      <c r="AB22" s="143" t="s">
        <v>214</v>
      </c>
      <c r="AC22" s="143" t="s">
        <v>215</v>
      </c>
      <c r="AD22" s="143" t="s">
        <v>216</v>
      </c>
      <c r="AE22" s="143" t="s">
        <v>217</v>
      </c>
      <c r="AF22" s="144"/>
      <c r="AG22" s="144"/>
      <c r="AH22" s="144"/>
      <c r="AI22" s="144"/>
      <c r="AJ22" s="144"/>
      <c r="AK22" s="138"/>
      <c r="AL22" s="138"/>
      <c r="AM22" s="138"/>
      <c r="AN22" s="138"/>
      <c r="AO22" s="138"/>
      <c r="AP22" s="146" t="s">
        <v>218</v>
      </c>
      <c r="AQ22" s="146" t="s">
        <v>214</v>
      </c>
      <c r="AR22" s="146" t="s">
        <v>215</v>
      </c>
      <c r="AS22" s="146" t="s">
        <v>216</v>
      </c>
      <c r="AT22" s="146" t="s">
        <v>217</v>
      </c>
      <c r="AU22" s="138"/>
      <c r="AV22" s="138"/>
      <c r="AW22" s="138"/>
      <c r="AX22" s="138"/>
      <c r="AY22" s="138"/>
      <c r="AZ22" s="144"/>
      <c r="BA22" s="144"/>
      <c r="BB22" s="144"/>
      <c r="BC22" s="144"/>
      <c r="BD22" s="144"/>
    </row>
    <row r="23" spans="1:56" ht="30" x14ac:dyDescent="0.2">
      <c r="A23" s="149">
        <v>6</v>
      </c>
      <c r="B23" s="139" t="s">
        <v>199</v>
      </c>
      <c r="C23" s="139"/>
      <c r="D23" s="139">
        <v>1.5</v>
      </c>
      <c r="E23" s="139">
        <v>1.5</v>
      </c>
      <c r="F23" s="139"/>
      <c r="G23" s="139" t="s">
        <v>200</v>
      </c>
      <c r="H23" s="139"/>
      <c r="I23" s="139"/>
      <c r="J23" s="139">
        <v>1.5</v>
      </c>
      <c r="K23" s="139">
        <v>1.5</v>
      </c>
      <c r="L23" s="139"/>
      <c r="M23" s="139" t="s">
        <v>201</v>
      </c>
      <c r="N23" s="139"/>
      <c r="O23" s="150" t="s">
        <v>198</v>
      </c>
      <c r="P23" s="150" t="s">
        <v>198</v>
      </c>
      <c r="Q23" s="150" t="s">
        <v>198</v>
      </c>
      <c r="R23" s="150" t="s">
        <v>198</v>
      </c>
      <c r="S23" s="142">
        <v>52</v>
      </c>
      <c r="T23" s="142">
        <v>67</v>
      </c>
      <c r="U23" s="142">
        <v>48</v>
      </c>
      <c r="V23" s="142">
        <v>59</v>
      </c>
      <c r="W23" s="142">
        <f t="shared" si="1"/>
        <v>6</v>
      </c>
      <c r="X23" s="142">
        <f t="shared" si="1"/>
        <v>8</v>
      </c>
      <c r="Y23" s="142">
        <f t="shared" si="1"/>
        <v>6</v>
      </c>
      <c r="Z23" s="142">
        <f t="shared" si="1"/>
        <v>7</v>
      </c>
      <c r="AA23" s="138"/>
      <c r="AB23" s="138"/>
      <c r="AC23" s="138"/>
      <c r="AD23" s="138"/>
      <c r="AE23" s="138"/>
      <c r="AF23" s="146" t="s">
        <v>218</v>
      </c>
      <c r="AG23" s="146" t="s">
        <v>214</v>
      </c>
      <c r="AH23" s="146" t="s">
        <v>215</v>
      </c>
      <c r="AI23" s="146" t="s">
        <v>216</v>
      </c>
      <c r="AJ23" s="146" t="s">
        <v>217</v>
      </c>
      <c r="AK23" s="143" t="s">
        <v>218</v>
      </c>
      <c r="AL23" s="143" t="s">
        <v>214</v>
      </c>
      <c r="AM23" s="143" t="s">
        <v>215</v>
      </c>
      <c r="AN23" s="143" t="s">
        <v>216</v>
      </c>
      <c r="AO23" s="143" t="s">
        <v>217</v>
      </c>
      <c r="AP23" s="144"/>
      <c r="AQ23" s="144"/>
      <c r="AR23" s="144"/>
      <c r="AS23" s="144"/>
      <c r="AT23" s="144"/>
      <c r="AU23" s="143" t="s">
        <v>246</v>
      </c>
      <c r="AV23" s="143" t="s">
        <v>247</v>
      </c>
      <c r="AW23" s="143" t="s">
        <v>248</v>
      </c>
      <c r="AX23" s="143" t="s">
        <v>249</v>
      </c>
      <c r="AY23" s="143" t="s">
        <v>250</v>
      </c>
      <c r="AZ23" s="144"/>
      <c r="BA23" s="144"/>
      <c r="BB23" s="144"/>
      <c r="BC23" s="144"/>
      <c r="BD23" s="144"/>
    </row>
    <row r="24" spans="1:56" hidden="1" x14ac:dyDescent="0.2">
      <c r="W24" s="914" t="s">
        <v>251</v>
      </c>
      <c r="X24" s="915"/>
      <c r="Y24" s="915"/>
      <c r="Z24" s="915"/>
      <c r="AA24" s="154">
        <f>(COUNTA(AA3:AA23)-5)*2</f>
        <v>20</v>
      </c>
      <c r="AB24" s="154">
        <f t="shared" ref="AB24:AC24" si="2">COUNTA(AB3:AB23)-5</f>
        <v>10</v>
      </c>
      <c r="AC24" s="154">
        <f t="shared" si="2"/>
        <v>10</v>
      </c>
      <c r="AD24" s="154">
        <f t="shared" ref="AD24" si="3">COUNTA(AD3:AD23)-5</f>
        <v>7</v>
      </c>
      <c r="AE24" s="154">
        <f t="shared" ref="AE24" si="4">COUNTA(AE3:AE23)-5</f>
        <v>7</v>
      </c>
      <c r="AF24" s="154">
        <f>(COUNTA(AF3:AF23)-5)*2</f>
        <v>20</v>
      </c>
      <c r="AG24" s="154">
        <f t="shared" ref="AG24" si="5">COUNTA(AG3:AG23)-5</f>
        <v>10</v>
      </c>
      <c r="AH24" s="154">
        <f t="shared" ref="AH24" si="6">COUNTA(AH3:AH23)-5</f>
        <v>10</v>
      </c>
      <c r="AI24" s="154">
        <f t="shared" ref="AI24" si="7">COUNTA(AI3:AI23)-5</f>
        <v>7</v>
      </c>
      <c r="AJ24" s="154">
        <f t="shared" ref="AJ24" si="8">COUNTA(AJ3:AJ23)-5</f>
        <v>7</v>
      </c>
      <c r="AK24" s="154">
        <f>(COUNTA(AK3:AK23)-5)*2</f>
        <v>18</v>
      </c>
      <c r="AL24" s="154">
        <f t="shared" ref="AL24" si="9">COUNTA(AL3:AL23)-5</f>
        <v>9</v>
      </c>
      <c r="AM24" s="154">
        <f t="shared" ref="AM24" si="10">COUNTA(AM3:AM23)-5</f>
        <v>9</v>
      </c>
      <c r="AN24" s="154">
        <f t="shared" ref="AN24" si="11">COUNTA(AN3:AN23)-5</f>
        <v>6</v>
      </c>
      <c r="AO24" s="154">
        <f t="shared" ref="AO24" si="12">COUNTA(AO3:AO23)-5</f>
        <v>6</v>
      </c>
      <c r="AP24" s="154">
        <f>(COUNTA(AP3:AP23)-5)*2</f>
        <v>20</v>
      </c>
      <c r="AQ24" s="154">
        <f t="shared" ref="AQ24" si="13">COUNTA(AQ3:AQ23)-5</f>
        <v>10</v>
      </c>
      <c r="AR24" s="154">
        <f t="shared" ref="AR24" si="14">COUNTA(AR3:AR23)-5</f>
        <v>10</v>
      </c>
      <c r="AS24" s="154">
        <f t="shared" ref="AS24" si="15">COUNTA(AS3:AS23)-5</f>
        <v>7</v>
      </c>
      <c r="AT24" s="154">
        <f t="shared" ref="AT24" si="16">COUNTA(AT3:AT23)-5</f>
        <v>7</v>
      </c>
      <c r="AU24" s="154">
        <f>(COUNTA(AU3:AU23)-5)*2</f>
        <v>22</v>
      </c>
      <c r="AV24" s="154">
        <f t="shared" ref="AV24" si="17">COUNTA(AV3:AV23)-5</f>
        <v>11</v>
      </c>
      <c r="AW24" s="154">
        <f t="shared" ref="AW24" si="18">COUNTA(AW3:AW23)-5</f>
        <v>11</v>
      </c>
      <c r="AX24" s="154">
        <f t="shared" ref="AX24" si="19">COUNTA(AX3:AX23)-5</f>
        <v>7</v>
      </c>
      <c r="AY24" s="154">
        <f t="shared" ref="AY24" si="20">COUNTA(AY3:AY23)-5</f>
        <v>7</v>
      </c>
      <c r="AZ24" s="154">
        <f>(COUNTA(AZ3:AZ23)-5)*2</f>
        <v>10</v>
      </c>
      <c r="BA24" s="154">
        <f t="shared" ref="BA24" si="21">COUNTA(BA3:BA23)-5</f>
        <v>5</v>
      </c>
      <c r="BB24" s="154">
        <f t="shared" ref="BB24" si="22">COUNTA(BB3:BB23)-5</f>
        <v>5</v>
      </c>
      <c r="BC24" s="154">
        <f t="shared" ref="BC24" si="23">COUNTA(BC3:BC23)-5</f>
        <v>3</v>
      </c>
      <c r="BD24" s="154">
        <f t="shared" ref="BD24" si="24">COUNTA(BD3:BD23)-5</f>
        <v>3</v>
      </c>
    </row>
    <row r="25" spans="1:56" hidden="1" x14ac:dyDescent="0.2">
      <c r="W25" s="916" t="s">
        <v>252</v>
      </c>
      <c r="X25" s="917"/>
      <c r="Y25" s="917"/>
      <c r="Z25" s="918"/>
      <c r="AA25" s="154">
        <v>33</v>
      </c>
      <c r="AB25" s="154">
        <v>16.5</v>
      </c>
      <c r="AC25" s="154">
        <v>16.5</v>
      </c>
      <c r="AD25" s="154">
        <v>10.5</v>
      </c>
      <c r="AE25" s="154">
        <v>10.5</v>
      </c>
      <c r="AF25" s="154">
        <v>35</v>
      </c>
      <c r="AG25" s="154">
        <v>17.5</v>
      </c>
      <c r="AH25" s="154">
        <v>17.5</v>
      </c>
      <c r="AI25" s="154">
        <v>10</v>
      </c>
      <c r="AJ25" s="154">
        <v>10</v>
      </c>
      <c r="AK25" s="154">
        <v>30</v>
      </c>
      <c r="AL25" s="154">
        <v>15</v>
      </c>
      <c r="AM25" s="154">
        <v>15</v>
      </c>
      <c r="AN25" s="154">
        <v>9</v>
      </c>
      <c r="AO25" s="154">
        <v>9</v>
      </c>
      <c r="AP25" s="154">
        <v>34</v>
      </c>
      <c r="AQ25" s="154">
        <v>17</v>
      </c>
      <c r="AR25" s="154">
        <v>17</v>
      </c>
      <c r="AS25" s="154">
        <v>9.5</v>
      </c>
      <c r="AT25" s="154">
        <v>9.5</v>
      </c>
      <c r="AU25" s="154">
        <v>20</v>
      </c>
      <c r="AV25" s="154">
        <v>10</v>
      </c>
      <c r="AW25" s="154">
        <v>10</v>
      </c>
      <c r="AX25" s="154">
        <v>6.25</v>
      </c>
      <c r="AY25" s="154">
        <v>6.25</v>
      </c>
      <c r="AZ25" s="154">
        <v>6</v>
      </c>
      <c r="BA25" s="154">
        <v>3</v>
      </c>
      <c r="BB25" s="154">
        <v>3</v>
      </c>
      <c r="BC25" s="154">
        <v>1.25</v>
      </c>
      <c r="BD25" s="154">
        <v>1.25</v>
      </c>
    </row>
  </sheetData>
  <mergeCells count="10">
    <mergeCell ref="AP1:AT1"/>
    <mergeCell ref="AU1:AY1"/>
    <mergeCell ref="AZ1:BD1"/>
    <mergeCell ref="A1:B1"/>
    <mergeCell ref="C1:R1"/>
    <mergeCell ref="W24:Z24"/>
    <mergeCell ref="W25:Z25"/>
    <mergeCell ref="AA1:AE1"/>
    <mergeCell ref="AF1:AJ1"/>
    <mergeCell ref="AK1:AO1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48AE6-81C5-4D87-8368-CA71CF91DE09}">
  <sheetPr>
    <tabColor theme="4"/>
  </sheetPr>
  <dimension ref="A1:BD25"/>
  <sheetViews>
    <sheetView zoomScale="60" zoomScaleNormal="60" workbookViewId="0">
      <pane xSplit="22" ySplit="2" topLeftCell="W3" activePane="bottomRight" state="frozen"/>
      <selection pane="topRight" activeCell="B11" sqref="B11:C18"/>
      <selection pane="bottomLeft" activeCell="B11" sqref="B11:C18"/>
      <selection pane="bottomRight" activeCell="B11" sqref="B11:C18"/>
    </sheetView>
  </sheetViews>
  <sheetFormatPr baseColWidth="10" defaultColWidth="8.83203125" defaultRowHeight="15" x14ac:dyDescent="0.2"/>
  <cols>
    <col min="1" max="1" width="6.1640625" style="135" bestFit="1" customWidth="1"/>
    <col min="2" max="2" width="40" style="153" bestFit="1" customWidth="1"/>
    <col min="3" max="3" width="12.83203125" style="135" hidden="1" customWidth="1"/>
    <col min="4" max="4" width="13.5" style="135" hidden="1" customWidth="1"/>
    <col min="5" max="5" width="14.1640625" style="135" hidden="1" customWidth="1"/>
    <col min="6" max="6" width="10.83203125" style="135" hidden="1" customWidth="1"/>
    <col min="7" max="8" width="10.5" style="135" hidden="1" customWidth="1"/>
    <col min="9" max="11" width="8.5" style="135" customWidth="1"/>
    <col min="12" max="12" width="9.5" style="135" customWidth="1"/>
    <col min="13" max="14" width="10.5" style="135" customWidth="1"/>
    <col min="15" max="15" width="13.1640625" style="135" customWidth="1"/>
    <col min="16" max="16" width="13.5" style="135" customWidth="1"/>
    <col min="17" max="18" width="12.83203125" style="135" customWidth="1"/>
    <col min="19" max="22" width="11.5" style="135" customWidth="1"/>
    <col min="23" max="26" width="14.5" style="135" bestFit="1" customWidth="1"/>
    <col min="27" max="27" width="11.1640625" style="135" customWidth="1"/>
    <col min="28" max="29" width="11.5" style="135" bestFit="1" customWidth="1"/>
    <col min="30" max="31" width="9.5" style="135" bestFit="1" customWidth="1"/>
    <col min="32" max="32" width="11.1640625" style="135" bestFit="1" customWidth="1"/>
    <col min="33" max="34" width="11.5" style="135" bestFit="1" customWidth="1"/>
    <col min="35" max="36" width="9.5" style="135" bestFit="1" customWidth="1"/>
    <col min="37" max="37" width="11.1640625" style="135" bestFit="1" customWidth="1"/>
    <col min="38" max="39" width="11.5" style="135" bestFit="1" customWidth="1"/>
    <col min="40" max="41" width="9.5" style="135" bestFit="1" customWidth="1"/>
    <col min="42" max="42" width="11.1640625" style="135" bestFit="1" customWidth="1"/>
    <col min="43" max="44" width="11.5" style="135" bestFit="1" customWidth="1"/>
    <col min="45" max="46" width="9.5" style="135" bestFit="1" customWidth="1"/>
    <col min="47" max="49" width="13.5" style="135" customWidth="1"/>
    <col min="50" max="50" width="11.5" style="135" bestFit="1" customWidth="1"/>
    <col min="51" max="51" width="11.5" style="135" customWidth="1"/>
    <col min="52" max="52" width="12.5" style="135" bestFit="1" customWidth="1"/>
    <col min="53" max="54" width="12.83203125" style="135" bestFit="1" customWidth="1"/>
    <col min="55" max="56" width="10.83203125" style="135" bestFit="1" customWidth="1"/>
  </cols>
  <sheetData>
    <row r="1" spans="1:56" ht="29.25" customHeight="1" x14ac:dyDescent="0.2">
      <c r="A1" s="925" t="s">
        <v>74</v>
      </c>
      <c r="B1" s="925"/>
      <c r="C1" s="926" t="s">
        <v>75</v>
      </c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888"/>
      <c r="T1" s="125"/>
      <c r="U1" s="125"/>
      <c r="V1" s="125"/>
      <c r="W1" s="126" t="s">
        <v>76</v>
      </c>
      <c r="X1" s="126" t="s">
        <v>77</v>
      </c>
      <c r="Y1" s="126" t="s">
        <v>78</v>
      </c>
      <c r="Z1" s="126" t="s">
        <v>77</v>
      </c>
      <c r="AA1" s="919" t="s">
        <v>207</v>
      </c>
      <c r="AB1" s="920"/>
      <c r="AC1" s="920"/>
      <c r="AD1" s="920"/>
      <c r="AE1" s="921"/>
      <c r="AF1" s="922" t="s">
        <v>208</v>
      </c>
      <c r="AG1" s="923"/>
      <c r="AH1" s="923"/>
      <c r="AI1" s="923"/>
      <c r="AJ1" s="924"/>
      <c r="AK1" s="919" t="s">
        <v>209</v>
      </c>
      <c r="AL1" s="920"/>
      <c r="AM1" s="920"/>
      <c r="AN1" s="920"/>
      <c r="AO1" s="921"/>
      <c r="AP1" s="922" t="s">
        <v>210</v>
      </c>
      <c r="AQ1" s="923"/>
      <c r="AR1" s="923"/>
      <c r="AS1" s="923"/>
      <c r="AT1" s="924"/>
      <c r="AU1" s="919" t="s">
        <v>211</v>
      </c>
      <c r="AV1" s="920"/>
      <c r="AW1" s="920"/>
      <c r="AX1" s="920"/>
      <c r="AY1" s="921"/>
      <c r="AZ1" s="922" t="s">
        <v>212</v>
      </c>
      <c r="BA1" s="923"/>
      <c r="BB1" s="923"/>
      <c r="BC1" s="923"/>
      <c r="BD1" s="924"/>
    </row>
    <row r="2" spans="1:56" ht="32" x14ac:dyDescent="0.2">
      <c r="A2" s="129" t="s">
        <v>85</v>
      </c>
      <c r="B2" s="130" t="s">
        <v>4</v>
      </c>
      <c r="C2" s="131" t="s">
        <v>79</v>
      </c>
      <c r="D2" s="131" t="s">
        <v>80</v>
      </c>
      <c r="E2" s="131" t="s">
        <v>81</v>
      </c>
      <c r="F2" s="131" t="s">
        <v>86</v>
      </c>
      <c r="G2" s="131" t="s">
        <v>87</v>
      </c>
      <c r="H2" s="131" t="s">
        <v>88</v>
      </c>
      <c r="I2" s="131" t="s">
        <v>79</v>
      </c>
      <c r="J2" s="131" t="s">
        <v>80</v>
      </c>
      <c r="K2" s="131" t="s">
        <v>81</v>
      </c>
      <c r="L2" s="131" t="s">
        <v>86</v>
      </c>
      <c r="M2" s="131" t="s">
        <v>87</v>
      </c>
      <c r="N2" s="131" t="s">
        <v>88</v>
      </c>
      <c r="O2" s="130" t="s">
        <v>89</v>
      </c>
      <c r="P2" s="130" t="s">
        <v>90</v>
      </c>
      <c r="Q2" s="130" t="s">
        <v>91</v>
      </c>
      <c r="R2" s="130" t="s">
        <v>92</v>
      </c>
      <c r="S2" s="130" t="s">
        <v>93</v>
      </c>
      <c r="T2" s="130" t="s">
        <v>94</v>
      </c>
      <c r="U2" s="130" t="s">
        <v>95</v>
      </c>
      <c r="V2" s="130" t="s">
        <v>96</v>
      </c>
      <c r="W2" s="130" t="s">
        <v>97</v>
      </c>
      <c r="X2" s="130" t="s">
        <v>98</v>
      </c>
      <c r="Y2" s="130" t="s">
        <v>99</v>
      </c>
      <c r="Z2" s="130" t="s">
        <v>100</v>
      </c>
      <c r="AA2" s="132" t="s">
        <v>101</v>
      </c>
      <c r="AB2" s="132" t="s">
        <v>102</v>
      </c>
      <c r="AC2" s="132" t="s">
        <v>103</v>
      </c>
      <c r="AD2" s="133" t="s">
        <v>104</v>
      </c>
      <c r="AE2" s="132" t="s">
        <v>105</v>
      </c>
      <c r="AF2" s="134" t="s">
        <v>101</v>
      </c>
      <c r="AG2" s="134" t="s">
        <v>102</v>
      </c>
      <c r="AH2" s="134" t="s">
        <v>103</v>
      </c>
      <c r="AI2" s="134" t="s">
        <v>104</v>
      </c>
      <c r="AJ2" s="134" t="s">
        <v>105</v>
      </c>
      <c r="AK2" s="132" t="s">
        <v>101</v>
      </c>
      <c r="AL2" s="132" t="s">
        <v>102</v>
      </c>
      <c r="AM2" s="132" t="s">
        <v>103</v>
      </c>
      <c r="AN2" s="133" t="s">
        <v>104</v>
      </c>
      <c r="AO2" s="132" t="s">
        <v>105</v>
      </c>
      <c r="AP2" s="134" t="s">
        <v>101</v>
      </c>
      <c r="AQ2" s="134" t="s">
        <v>102</v>
      </c>
      <c r="AR2" s="134" t="s">
        <v>103</v>
      </c>
      <c r="AS2" s="134" t="s">
        <v>104</v>
      </c>
      <c r="AT2" s="134" t="s">
        <v>105</v>
      </c>
      <c r="AU2" s="132" t="s">
        <v>101</v>
      </c>
      <c r="AV2" s="132" t="s">
        <v>102</v>
      </c>
      <c r="AW2" s="132" t="s">
        <v>103</v>
      </c>
      <c r="AX2" s="132" t="s">
        <v>104</v>
      </c>
      <c r="AY2" s="132" t="s">
        <v>105</v>
      </c>
      <c r="AZ2" s="134" t="s">
        <v>101</v>
      </c>
      <c r="BA2" s="134" t="s">
        <v>102</v>
      </c>
      <c r="BB2" s="134" t="s">
        <v>103</v>
      </c>
      <c r="BC2" s="134" t="s">
        <v>104</v>
      </c>
      <c r="BD2" s="134" t="s">
        <v>105</v>
      </c>
    </row>
    <row r="3" spans="1:56" x14ac:dyDescent="0.2">
      <c r="A3" s="136">
        <v>1</v>
      </c>
      <c r="B3" s="136">
        <v>1</v>
      </c>
      <c r="C3" s="136">
        <v>1</v>
      </c>
      <c r="D3" s="136">
        <v>1</v>
      </c>
      <c r="E3" s="136">
        <v>1</v>
      </c>
      <c r="F3" s="136">
        <v>1</v>
      </c>
      <c r="G3" s="136">
        <v>1</v>
      </c>
      <c r="H3" s="136">
        <v>1</v>
      </c>
      <c r="I3" s="136">
        <v>1</v>
      </c>
      <c r="J3" s="136">
        <v>1</v>
      </c>
      <c r="K3" s="136">
        <v>1</v>
      </c>
      <c r="L3" s="136">
        <v>1</v>
      </c>
      <c r="M3" s="136">
        <v>1</v>
      </c>
      <c r="N3" s="136">
        <v>1</v>
      </c>
      <c r="O3" s="136">
        <v>1</v>
      </c>
      <c r="P3" s="136">
        <v>1</v>
      </c>
      <c r="Q3" s="136">
        <v>1</v>
      </c>
      <c r="R3" s="136">
        <v>1</v>
      </c>
      <c r="S3" s="136">
        <v>1</v>
      </c>
      <c r="T3" s="136">
        <v>1</v>
      </c>
      <c r="U3" s="136">
        <v>1</v>
      </c>
      <c r="V3" s="136">
        <v>1</v>
      </c>
      <c r="W3" s="136">
        <v>1</v>
      </c>
      <c r="X3" s="136">
        <v>1</v>
      </c>
      <c r="Y3" s="136">
        <v>1</v>
      </c>
      <c r="Z3" s="136">
        <v>1</v>
      </c>
      <c r="AA3" s="136">
        <v>1</v>
      </c>
      <c r="AB3" s="136">
        <v>1</v>
      </c>
      <c r="AC3" s="136">
        <v>1</v>
      </c>
      <c r="AD3" s="136">
        <v>1</v>
      </c>
      <c r="AE3" s="136">
        <v>1</v>
      </c>
      <c r="AF3" s="136">
        <v>1</v>
      </c>
      <c r="AG3" s="136">
        <v>1</v>
      </c>
      <c r="AH3" s="136">
        <v>1</v>
      </c>
      <c r="AI3" s="136">
        <v>1</v>
      </c>
      <c r="AJ3" s="136">
        <v>1</v>
      </c>
      <c r="AK3" s="136">
        <v>1</v>
      </c>
      <c r="AL3" s="136">
        <v>1</v>
      </c>
      <c r="AM3" s="136">
        <v>1</v>
      </c>
      <c r="AN3" s="136">
        <v>1</v>
      </c>
      <c r="AO3" s="136">
        <v>1</v>
      </c>
      <c r="AP3" s="136">
        <v>1</v>
      </c>
      <c r="AQ3" s="136">
        <v>1</v>
      </c>
      <c r="AR3" s="136">
        <v>1</v>
      </c>
      <c r="AS3" s="136">
        <v>1</v>
      </c>
      <c r="AT3" s="136">
        <v>1</v>
      </c>
      <c r="AU3" s="136">
        <v>1</v>
      </c>
      <c r="AV3" s="136">
        <v>1</v>
      </c>
      <c r="AW3" s="136">
        <v>1</v>
      </c>
      <c r="AX3" s="136">
        <v>1</v>
      </c>
      <c r="AY3" s="136">
        <v>1</v>
      </c>
      <c r="AZ3" s="136">
        <v>1</v>
      </c>
      <c r="BA3" s="136">
        <v>1</v>
      </c>
      <c r="BB3" s="136">
        <v>1</v>
      </c>
      <c r="BC3" s="136">
        <v>1</v>
      </c>
      <c r="BD3" s="136">
        <v>1</v>
      </c>
    </row>
    <row r="4" spans="1:56" ht="30" x14ac:dyDescent="0.2">
      <c r="A4" s="138">
        <v>1</v>
      </c>
      <c r="B4" s="139" t="s">
        <v>106</v>
      </c>
      <c r="C4" s="139" t="s">
        <v>107</v>
      </c>
      <c r="D4" s="139"/>
      <c r="E4" s="139" t="s">
        <v>108</v>
      </c>
      <c r="F4" s="139"/>
      <c r="G4" s="140" t="s">
        <v>109</v>
      </c>
      <c r="H4" s="139"/>
      <c r="I4" s="139">
        <v>1.5</v>
      </c>
      <c r="J4" s="139"/>
      <c r="K4" s="139">
        <v>1.5</v>
      </c>
      <c r="L4" s="139"/>
      <c r="M4" s="140">
        <v>0.5</v>
      </c>
      <c r="N4" s="139"/>
      <c r="O4" s="141">
        <v>44039</v>
      </c>
      <c r="P4" s="141">
        <v>44039</v>
      </c>
      <c r="Q4" s="141">
        <v>44039</v>
      </c>
      <c r="R4" s="141">
        <v>44039</v>
      </c>
      <c r="S4" s="142">
        <v>48</v>
      </c>
      <c r="T4" s="142">
        <v>68</v>
      </c>
      <c r="U4" s="142">
        <v>50</v>
      </c>
      <c r="V4" s="142">
        <v>67</v>
      </c>
      <c r="W4" s="142">
        <f>ROUNDUP(S4/9,0)</f>
        <v>6</v>
      </c>
      <c r="X4" s="142">
        <f t="shared" ref="X4:Z19" si="0">ROUNDUP(T4/9,0)</f>
        <v>8</v>
      </c>
      <c r="Y4" s="142">
        <f t="shared" si="0"/>
        <v>6</v>
      </c>
      <c r="Z4" s="142">
        <f t="shared" si="0"/>
        <v>8</v>
      </c>
      <c r="AA4" s="143" t="s">
        <v>253</v>
      </c>
      <c r="AB4" s="143" t="s">
        <v>254</v>
      </c>
      <c r="AC4" s="143" t="s">
        <v>255</v>
      </c>
      <c r="AD4" s="143" t="s">
        <v>256</v>
      </c>
      <c r="AE4" s="143" t="s">
        <v>257</v>
      </c>
      <c r="AF4" s="144"/>
      <c r="AG4" s="144"/>
      <c r="AH4" s="144"/>
      <c r="AI4" s="144"/>
      <c r="AJ4" s="144"/>
      <c r="AK4" s="143" t="s">
        <v>253</v>
      </c>
      <c r="AL4" s="143" t="s">
        <v>254</v>
      </c>
      <c r="AM4" s="143" t="s">
        <v>255</v>
      </c>
      <c r="AN4" s="143" t="s">
        <v>256</v>
      </c>
      <c r="AO4" s="143" t="s">
        <v>257</v>
      </c>
      <c r="AP4" s="144"/>
      <c r="AQ4" s="144"/>
      <c r="AR4" s="144"/>
      <c r="AS4" s="144"/>
      <c r="AT4" s="144"/>
      <c r="AU4" s="145" t="s">
        <v>258</v>
      </c>
      <c r="AV4" s="145" t="s">
        <v>259</v>
      </c>
      <c r="AW4" s="145" t="s">
        <v>260</v>
      </c>
      <c r="AX4" s="145" t="s">
        <v>261</v>
      </c>
      <c r="AY4" s="145" t="s">
        <v>262</v>
      </c>
      <c r="AZ4" s="144"/>
      <c r="BA4" s="144"/>
      <c r="BB4" s="144"/>
      <c r="BC4" s="144"/>
      <c r="BD4" s="144"/>
    </row>
    <row r="5" spans="1:56" ht="30.75" customHeight="1" x14ac:dyDescent="0.2">
      <c r="A5" s="138">
        <v>1</v>
      </c>
      <c r="B5" s="139" t="s">
        <v>120</v>
      </c>
      <c r="C5" s="139" t="s">
        <v>121</v>
      </c>
      <c r="D5" s="139" t="s">
        <v>121</v>
      </c>
      <c r="E5" s="139" t="s">
        <v>122</v>
      </c>
      <c r="F5" s="139" t="s">
        <v>123</v>
      </c>
      <c r="G5" s="139" t="s">
        <v>124</v>
      </c>
      <c r="H5" s="140" t="s">
        <v>109</v>
      </c>
      <c r="I5" s="139">
        <v>1.5</v>
      </c>
      <c r="J5" s="139">
        <v>1.5</v>
      </c>
      <c r="K5" s="139">
        <v>1.5</v>
      </c>
      <c r="L5" s="139">
        <v>1</v>
      </c>
      <c r="M5" s="139">
        <v>1.5</v>
      </c>
      <c r="N5" s="140">
        <v>0.5</v>
      </c>
      <c r="O5" s="141">
        <v>44039</v>
      </c>
      <c r="P5" s="141">
        <v>44039</v>
      </c>
      <c r="Q5" s="141">
        <v>44039</v>
      </c>
      <c r="R5" s="141">
        <v>44039</v>
      </c>
      <c r="S5" s="142">
        <v>48</v>
      </c>
      <c r="T5" s="142">
        <v>68</v>
      </c>
      <c r="U5" s="142">
        <v>50</v>
      </c>
      <c r="V5" s="142">
        <v>67</v>
      </c>
      <c r="W5" s="142">
        <f t="shared" ref="W5:Z23" si="1">ROUNDUP(S5/9,0)</f>
        <v>6</v>
      </c>
      <c r="X5" s="142">
        <f t="shared" si="0"/>
        <v>8</v>
      </c>
      <c r="Y5" s="142">
        <f t="shared" si="0"/>
        <v>6</v>
      </c>
      <c r="Z5" s="142">
        <f t="shared" si="0"/>
        <v>8</v>
      </c>
      <c r="AA5" s="143" t="s">
        <v>253</v>
      </c>
      <c r="AB5" s="143" t="s">
        <v>254</v>
      </c>
      <c r="AC5" s="143" t="s">
        <v>255</v>
      </c>
      <c r="AD5" s="143" t="s">
        <v>256</v>
      </c>
      <c r="AE5" s="143" t="s">
        <v>257</v>
      </c>
      <c r="AF5" s="146" t="s">
        <v>253</v>
      </c>
      <c r="AG5" s="146" t="s">
        <v>254</v>
      </c>
      <c r="AH5" s="146" t="s">
        <v>255</v>
      </c>
      <c r="AI5" s="146" t="s">
        <v>256</v>
      </c>
      <c r="AJ5" s="146" t="s">
        <v>257</v>
      </c>
      <c r="AK5" s="143" t="s">
        <v>253</v>
      </c>
      <c r="AL5" s="143" t="s">
        <v>254</v>
      </c>
      <c r="AM5" s="143" t="s">
        <v>255</v>
      </c>
      <c r="AN5" s="143" t="s">
        <v>256</v>
      </c>
      <c r="AO5" s="143" t="s">
        <v>257</v>
      </c>
      <c r="AP5" s="146" t="s">
        <v>263</v>
      </c>
      <c r="AQ5" s="146" t="s">
        <v>264</v>
      </c>
      <c r="AR5" s="146" t="s">
        <v>265</v>
      </c>
      <c r="AS5" s="146" t="s">
        <v>266</v>
      </c>
      <c r="AT5" s="146" t="s">
        <v>267</v>
      </c>
      <c r="AU5" s="143" t="s">
        <v>253</v>
      </c>
      <c r="AV5" s="143" t="s">
        <v>254</v>
      </c>
      <c r="AW5" s="143" t="s">
        <v>255</v>
      </c>
      <c r="AX5" s="143" t="s">
        <v>256</v>
      </c>
      <c r="AY5" s="143" t="s">
        <v>257</v>
      </c>
      <c r="AZ5" s="147" t="s">
        <v>258</v>
      </c>
      <c r="BA5" s="147" t="s">
        <v>259</v>
      </c>
      <c r="BB5" s="147" t="s">
        <v>260</v>
      </c>
      <c r="BC5" s="147" t="s">
        <v>261</v>
      </c>
      <c r="BD5" s="147" t="s">
        <v>262</v>
      </c>
    </row>
    <row r="6" spans="1:56" ht="30" x14ac:dyDescent="0.2">
      <c r="A6" s="138">
        <v>1</v>
      </c>
      <c r="B6" s="139" t="s">
        <v>130</v>
      </c>
      <c r="C6" s="139"/>
      <c r="D6" s="139" t="s">
        <v>131</v>
      </c>
      <c r="E6" s="139"/>
      <c r="F6" s="139" t="s">
        <v>132</v>
      </c>
      <c r="G6" s="139"/>
      <c r="H6" s="140" t="s">
        <v>109</v>
      </c>
      <c r="I6" s="139"/>
      <c r="J6" s="139">
        <v>1</v>
      </c>
      <c r="K6" s="139"/>
      <c r="L6" s="139">
        <v>1</v>
      </c>
      <c r="M6" s="139"/>
      <c r="N6" s="140">
        <v>0.5</v>
      </c>
      <c r="O6" s="141">
        <v>44039</v>
      </c>
      <c r="P6" s="141">
        <v>44039</v>
      </c>
      <c r="Q6" s="141">
        <v>44039</v>
      </c>
      <c r="R6" s="141">
        <v>44039</v>
      </c>
      <c r="S6" s="142">
        <v>48</v>
      </c>
      <c r="T6" s="142">
        <v>68</v>
      </c>
      <c r="U6" s="142">
        <v>50</v>
      </c>
      <c r="V6" s="142">
        <v>67</v>
      </c>
      <c r="W6" s="142">
        <f t="shared" si="1"/>
        <v>6</v>
      </c>
      <c r="X6" s="142">
        <f t="shared" si="0"/>
        <v>8</v>
      </c>
      <c r="Y6" s="142">
        <f t="shared" si="0"/>
        <v>6</v>
      </c>
      <c r="Z6" s="142">
        <f t="shared" si="0"/>
        <v>8</v>
      </c>
      <c r="AA6" s="138"/>
      <c r="AB6" s="138"/>
      <c r="AC6" s="138"/>
      <c r="AD6" s="138"/>
      <c r="AE6" s="138"/>
      <c r="AF6" s="146" t="s">
        <v>263</v>
      </c>
      <c r="AG6" s="146" t="s">
        <v>264</v>
      </c>
      <c r="AH6" s="146" t="s">
        <v>265</v>
      </c>
      <c r="AI6" s="146" t="s">
        <v>266</v>
      </c>
      <c r="AJ6" s="146" t="s">
        <v>267</v>
      </c>
      <c r="AK6" s="138"/>
      <c r="AL6" s="138"/>
      <c r="AM6" s="138"/>
      <c r="AN6" s="138"/>
      <c r="AO6" s="138"/>
      <c r="AP6" s="146" t="s">
        <v>263</v>
      </c>
      <c r="AQ6" s="146" t="s">
        <v>264</v>
      </c>
      <c r="AR6" s="146" t="s">
        <v>265</v>
      </c>
      <c r="AS6" s="146" t="s">
        <v>266</v>
      </c>
      <c r="AT6" s="146" t="s">
        <v>267</v>
      </c>
      <c r="AU6" s="138"/>
      <c r="AV6" s="138"/>
      <c r="AW6" s="138"/>
      <c r="AX6" s="138"/>
      <c r="AY6" s="138"/>
      <c r="AZ6" s="147" t="s">
        <v>258</v>
      </c>
      <c r="BA6" s="147" t="s">
        <v>259</v>
      </c>
      <c r="BB6" s="147" t="s">
        <v>260</v>
      </c>
      <c r="BC6" s="147" t="s">
        <v>261</v>
      </c>
      <c r="BD6" s="147" t="s">
        <v>262</v>
      </c>
    </row>
    <row r="7" spans="1:56" x14ac:dyDescent="0.2">
      <c r="A7" s="136">
        <v>2</v>
      </c>
      <c r="B7" s="136">
        <v>2</v>
      </c>
      <c r="C7" s="136">
        <v>2</v>
      </c>
      <c r="D7" s="136">
        <v>2</v>
      </c>
      <c r="E7" s="136">
        <v>2</v>
      </c>
      <c r="F7" s="136">
        <v>2</v>
      </c>
      <c r="G7" s="136">
        <v>2</v>
      </c>
      <c r="H7" s="136">
        <v>2</v>
      </c>
      <c r="I7" s="136">
        <v>2</v>
      </c>
      <c r="J7" s="136">
        <v>2</v>
      </c>
      <c r="K7" s="136">
        <v>2</v>
      </c>
      <c r="L7" s="136">
        <v>2</v>
      </c>
      <c r="M7" s="136">
        <v>2</v>
      </c>
      <c r="N7" s="136">
        <v>2</v>
      </c>
      <c r="O7" s="136">
        <v>2</v>
      </c>
      <c r="P7" s="136">
        <v>2</v>
      </c>
      <c r="Q7" s="136">
        <v>2</v>
      </c>
      <c r="R7" s="136">
        <v>2</v>
      </c>
      <c r="S7" s="136">
        <v>2</v>
      </c>
      <c r="T7" s="136">
        <v>2</v>
      </c>
      <c r="U7" s="136">
        <v>2</v>
      </c>
      <c r="V7" s="136">
        <v>2</v>
      </c>
      <c r="W7" s="136">
        <v>2</v>
      </c>
      <c r="X7" s="136">
        <v>2</v>
      </c>
      <c r="Y7" s="136">
        <v>2</v>
      </c>
      <c r="Z7" s="136">
        <v>2</v>
      </c>
      <c r="AA7" s="136">
        <v>2</v>
      </c>
      <c r="AB7" s="136">
        <v>2</v>
      </c>
      <c r="AC7" s="136">
        <v>2</v>
      </c>
      <c r="AD7" s="136">
        <v>2</v>
      </c>
      <c r="AE7" s="136">
        <v>2</v>
      </c>
      <c r="AF7" s="136">
        <v>2</v>
      </c>
      <c r="AG7" s="136">
        <v>2</v>
      </c>
      <c r="AH7" s="136">
        <v>2</v>
      </c>
      <c r="AI7" s="136">
        <v>2</v>
      </c>
      <c r="AJ7" s="136">
        <v>2</v>
      </c>
      <c r="AK7" s="136">
        <v>2</v>
      </c>
      <c r="AL7" s="136">
        <v>2</v>
      </c>
      <c r="AM7" s="136">
        <v>2</v>
      </c>
      <c r="AN7" s="136">
        <v>2</v>
      </c>
      <c r="AO7" s="136">
        <v>2</v>
      </c>
      <c r="AP7" s="136">
        <v>2</v>
      </c>
      <c r="AQ7" s="136">
        <v>2</v>
      </c>
      <c r="AR7" s="136">
        <v>2</v>
      </c>
      <c r="AS7" s="136">
        <v>2</v>
      </c>
      <c r="AT7" s="136">
        <v>2</v>
      </c>
      <c r="AU7" s="136">
        <v>2</v>
      </c>
      <c r="AV7" s="136">
        <v>2</v>
      </c>
      <c r="AW7" s="136">
        <v>2</v>
      </c>
      <c r="AX7" s="136">
        <v>2</v>
      </c>
      <c r="AY7" s="136">
        <v>2</v>
      </c>
      <c r="AZ7" s="136">
        <v>2</v>
      </c>
      <c r="BA7" s="136">
        <v>2</v>
      </c>
      <c r="BB7" s="136">
        <v>2</v>
      </c>
      <c r="BC7" s="136">
        <v>2</v>
      </c>
      <c r="BD7" s="136">
        <v>2</v>
      </c>
    </row>
    <row r="8" spans="1:56" ht="32.25" customHeight="1" x14ac:dyDescent="0.2">
      <c r="A8" s="149">
        <v>2</v>
      </c>
      <c r="B8" s="139" t="s">
        <v>133</v>
      </c>
      <c r="C8" s="139" t="s">
        <v>134</v>
      </c>
      <c r="D8" s="139"/>
      <c r="E8" s="139" t="s">
        <v>135</v>
      </c>
      <c r="F8" s="139"/>
      <c r="G8" s="140" t="s">
        <v>109</v>
      </c>
      <c r="H8" s="139"/>
      <c r="I8" s="139">
        <v>1.5</v>
      </c>
      <c r="J8" s="139"/>
      <c r="K8" s="139">
        <v>1.5</v>
      </c>
      <c r="L8" s="139"/>
      <c r="M8" s="140">
        <v>0.5</v>
      </c>
      <c r="N8" s="139"/>
      <c r="O8" s="141">
        <v>44053</v>
      </c>
      <c r="P8" s="141">
        <v>44053</v>
      </c>
      <c r="Q8" s="141">
        <v>44053</v>
      </c>
      <c r="R8" s="141">
        <v>44053</v>
      </c>
      <c r="S8" s="142">
        <v>50</v>
      </c>
      <c r="T8" s="142">
        <v>67</v>
      </c>
      <c r="U8" s="142">
        <v>50</v>
      </c>
      <c r="V8" s="142">
        <v>59</v>
      </c>
      <c r="W8" s="142">
        <f t="shared" si="1"/>
        <v>6</v>
      </c>
      <c r="X8" s="142">
        <f t="shared" si="0"/>
        <v>8</v>
      </c>
      <c r="Y8" s="142">
        <f t="shared" si="0"/>
        <v>6</v>
      </c>
      <c r="Z8" s="142">
        <f t="shared" si="0"/>
        <v>7</v>
      </c>
      <c r="AA8" s="143" t="s">
        <v>253</v>
      </c>
      <c r="AB8" s="143" t="s">
        <v>254</v>
      </c>
      <c r="AC8" s="143" t="s">
        <v>255</v>
      </c>
      <c r="AD8" s="143" t="s">
        <v>256</v>
      </c>
      <c r="AE8" s="143" t="s">
        <v>257</v>
      </c>
      <c r="AF8" s="144"/>
      <c r="AG8" s="144"/>
      <c r="AH8" s="144"/>
      <c r="AI8" s="144"/>
      <c r="AJ8" s="144"/>
      <c r="AK8" s="143" t="s">
        <v>253</v>
      </c>
      <c r="AL8" s="143" t="s">
        <v>254</v>
      </c>
      <c r="AM8" s="143" t="s">
        <v>255</v>
      </c>
      <c r="AN8" s="143" t="s">
        <v>256</v>
      </c>
      <c r="AO8" s="143" t="s">
        <v>257</v>
      </c>
      <c r="AP8" s="144"/>
      <c r="AQ8" s="144"/>
      <c r="AR8" s="144"/>
      <c r="AS8" s="144"/>
      <c r="AT8" s="144"/>
      <c r="AU8" s="145" t="s">
        <v>258</v>
      </c>
      <c r="AV8" s="145" t="s">
        <v>259</v>
      </c>
      <c r="AW8" s="145" t="s">
        <v>260</v>
      </c>
      <c r="AX8" s="145" t="s">
        <v>261</v>
      </c>
      <c r="AY8" s="145" t="s">
        <v>262</v>
      </c>
      <c r="AZ8" s="144"/>
      <c r="BA8" s="144"/>
      <c r="BB8" s="144"/>
      <c r="BC8" s="144"/>
      <c r="BD8" s="144"/>
    </row>
    <row r="9" spans="1:56" ht="30" x14ac:dyDescent="0.2">
      <c r="A9" s="149">
        <v>2</v>
      </c>
      <c r="B9" s="139" t="s">
        <v>138</v>
      </c>
      <c r="C9" s="139"/>
      <c r="D9" s="139">
        <v>1.5</v>
      </c>
      <c r="E9" s="139">
        <v>1.5</v>
      </c>
      <c r="F9" s="139">
        <v>1.5</v>
      </c>
      <c r="G9" s="139">
        <v>1.5</v>
      </c>
      <c r="H9" s="140" t="s">
        <v>139</v>
      </c>
      <c r="I9" s="139"/>
      <c r="J9" s="139">
        <v>1.5</v>
      </c>
      <c r="K9" s="139">
        <v>1.5</v>
      </c>
      <c r="L9" s="139">
        <v>1.5</v>
      </c>
      <c r="M9" s="139">
        <v>1.5</v>
      </c>
      <c r="N9" s="140">
        <v>0.25</v>
      </c>
      <c r="O9" s="141">
        <v>44053</v>
      </c>
      <c r="P9" s="141">
        <v>44053</v>
      </c>
      <c r="Q9" s="141">
        <v>44053</v>
      </c>
      <c r="R9" s="141">
        <v>44053</v>
      </c>
      <c r="S9" s="142">
        <v>50</v>
      </c>
      <c r="T9" s="142">
        <v>67</v>
      </c>
      <c r="U9" s="142">
        <v>50</v>
      </c>
      <c r="V9" s="142">
        <v>59</v>
      </c>
      <c r="W9" s="142">
        <f t="shared" si="1"/>
        <v>6</v>
      </c>
      <c r="X9" s="142">
        <f t="shared" si="0"/>
        <v>8</v>
      </c>
      <c r="Y9" s="142">
        <f t="shared" si="0"/>
        <v>6</v>
      </c>
      <c r="Z9" s="142">
        <f t="shared" si="0"/>
        <v>7</v>
      </c>
      <c r="AA9" s="138"/>
      <c r="AB9" s="138"/>
      <c r="AC9" s="138"/>
      <c r="AD9" s="138"/>
      <c r="AE9" s="138"/>
      <c r="AF9" s="146" t="s">
        <v>253</v>
      </c>
      <c r="AG9" s="146" t="s">
        <v>254</v>
      </c>
      <c r="AH9" s="146" t="s">
        <v>255</v>
      </c>
      <c r="AI9" s="146" t="s">
        <v>256</v>
      </c>
      <c r="AJ9" s="146" t="s">
        <v>257</v>
      </c>
      <c r="AK9" s="143" t="s">
        <v>253</v>
      </c>
      <c r="AL9" s="143" t="s">
        <v>254</v>
      </c>
      <c r="AM9" s="143" t="s">
        <v>255</v>
      </c>
      <c r="AN9" s="143" t="s">
        <v>256</v>
      </c>
      <c r="AO9" s="143" t="s">
        <v>257</v>
      </c>
      <c r="AP9" s="146" t="s">
        <v>253</v>
      </c>
      <c r="AQ9" s="146" t="s">
        <v>254</v>
      </c>
      <c r="AR9" s="146" t="s">
        <v>255</v>
      </c>
      <c r="AS9" s="146" t="s">
        <v>256</v>
      </c>
      <c r="AT9" s="146" t="s">
        <v>257</v>
      </c>
      <c r="AU9" s="143" t="s">
        <v>253</v>
      </c>
      <c r="AV9" s="143" t="s">
        <v>254</v>
      </c>
      <c r="AW9" s="143" t="s">
        <v>255</v>
      </c>
      <c r="AX9" s="143" t="s">
        <v>256</v>
      </c>
      <c r="AY9" s="143" t="s">
        <v>257</v>
      </c>
      <c r="AZ9" s="147" t="s">
        <v>268</v>
      </c>
      <c r="BA9" s="147" t="s">
        <v>269</v>
      </c>
      <c r="BB9" s="147" t="s">
        <v>270</v>
      </c>
      <c r="BC9" s="147" t="s">
        <v>271</v>
      </c>
      <c r="BD9" s="147" t="s">
        <v>272</v>
      </c>
    </row>
    <row r="10" spans="1:56" ht="16" x14ac:dyDescent="0.2">
      <c r="A10" s="149">
        <v>2</v>
      </c>
      <c r="B10" s="139" t="s">
        <v>145</v>
      </c>
      <c r="C10" s="139">
        <v>1.5</v>
      </c>
      <c r="D10" s="139">
        <v>1.5</v>
      </c>
      <c r="E10" s="139"/>
      <c r="F10" s="139">
        <v>1.5</v>
      </c>
      <c r="G10" s="139"/>
      <c r="H10" s="139"/>
      <c r="I10" s="139">
        <v>1.5</v>
      </c>
      <c r="J10" s="139">
        <v>1.5</v>
      </c>
      <c r="K10" s="139"/>
      <c r="L10" s="139">
        <v>1.5</v>
      </c>
      <c r="M10" s="139"/>
      <c r="N10" s="139"/>
      <c r="O10" s="141">
        <v>44053</v>
      </c>
      <c r="P10" s="141">
        <v>44053</v>
      </c>
      <c r="Q10" s="141">
        <v>44053</v>
      </c>
      <c r="R10" s="141">
        <v>44053</v>
      </c>
      <c r="S10" s="142">
        <v>50</v>
      </c>
      <c r="T10" s="142">
        <v>67</v>
      </c>
      <c r="U10" s="142">
        <v>50</v>
      </c>
      <c r="V10" s="142">
        <v>59</v>
      </c>
      <c r="W10" s="142">
        <f t="shared" si="1"/>
        <v>6</v>
      </c>
      <c r="X10" s="142">
        <f t="shared" si="0"/>
        <v>8</v>
      </c>
      <c r="Y10" s="142">
        <f t="shared" si="0"/>
        <v>6</v>
      </c>
      <c r="Z10" s="142">
        <f t="shared" si="0"/>
        <v>7</v>
      </c>
      <c r="AA10" s="143" t="s">
        <v>253</v>
      </c>
      <c r="AB10" s="143" t="s">
        <v>254</v>
      </c>
      <c r="AC10" s="143" t="s">
        <v>255</v>
      </c>
      <c r="AD10" s="143" t="s">
        <v>256</v>
      </c>
      <c r="AE10" s="143" t="s">
        <v>257</v>
      </c>
      <c r="AF10" s="146" t="s">
        <v>253</v>
      </c>
      <c r="AG10" s="146" t="s">
        <v>254</v>
      </c>
      <c r="AH10" s="146" t="s">
        <v>255</v>
      </c>
      <c r="AI10" s="146" t="s">
        <v>256</v>
      </c>
      <c r="AJ10" s="146" t="s">
        <v>257</v>
      </c>
      <c r="AK10" s="138"/>
      <c r="AL10" s="138"/>
      <c r="AM10" s="138"/>
      <c r="AN10" s="138"/>
      <c r="AO10" s="138"/>
      <c r="AP10" s="146" t="s">
        <v>253</v>
      </c>
      <c r="AQ10" s="146" t="s">
        <v>254</v>
      </c>
      <c r="AR10" s="146" t="s">
        <v>255</v>
      </c>
      <c r="AS10" s="146" t="s">
        <v>256</v>
      </c>
      <c r="AT10" s="146" t="s">
        <v>257</v>
      </c>
      <c r="AU10" s="138"/>
      <c r="AV10" s="138"/>
      <c r="AW10" s="138"/>
      <c r="AX10" s="138"/>
      <c r="AY10" s="138"/>
      <c r="AZ10" s="144"/>
      <c r="BA10" s="144"/>
      <c r="BB10" s="144"/>
      <c r="BC10" s="144"/>
      <c r="BD10" s="144"/>
    </row>
    <row r="11" spans="1:56" x14ac:dyDescent="0.2">
      <c r="A11" s="136">
        <v>3</v>
      </c>
      <c r="B11" s="136">
        <v>3</v>
      </c>
      <c r="C11" s="136">
        <v>3</v>
      </c>
      <c r="D11" s="136">
        <v>3</v>
      </c>
      <c r="E11" s="136">
        <v>3</v>
      </c>
      <c r="F11" s="136">
        <v>3</v>
      </c>
      <c r="G11" s="136">
        <v>3</v>
      </c>
      <c r="H11" s="136">
        <v>3</v>
      </c>
      <c r="I11" s="136">
        <v>3</v>
      </c>
      <c r="J11" s="136">
        <v>3</v>
      </c>
      <c r="K11" s="136">
        <v>3</v>
      </c>
      <c r="L11" s="136">
        <v>3</v>
      </c>
      <c r="M11" s="136">
        <v>3</v>
      </c>
      <c r="N11" s="136">
        <v>3</v>
      </c>
      <c r="O11" s="136">
        <v>3</v>
      </c>
      <c r="P11" s="136">
        <v>3</v>
      </c>
      <c r="Q11" s="136">
        <v>3</v>
      </c>
      <c r="R11" s="136">
        <v>3</v>
      </c>
      <c r="S11" s="136">
        <v>3</v>
      </c>
      <c r="T11" s="136">
        <v>3</v>
      </c>
      <c r="U11" s="136">
        <v>3</v>
      </c>
      <c r="V11" s="136">
        <v>3</v>
      </c>
      <c r="W11" s="136">
        <v>3</v>
      </c>
      <c r="X11" s="136">
        <v>3</v>
      </c>
      <c r="Y11" s="136">
        <v>3</v>
      </c>
      <c r="Z11" s="136">
        <v>3</v>
      </c>
      <c r="AA11" s="136">
        <v>3</v>
      </c>
      <c r="AB11" s="136">
        <v>3</v>
      </c>
      <c r="AC11" s="136">
        <v>3</v>
      </c>
      <c r="AD11" s="136">
        <v>3</v>
      </c>
      <c r="AE11" s="136">
        <v>3</v>
      </c>
      <c r="AF11" s="136">
        <v>3</v>
      </c>
      <c r="AG11" s="136">
        <v>3</v>
      </c>
      <c r="AH11" s="136">
        <v>3</v>
      </c>
      <c r="AI11" s="136">
        <v>3</v>
      </c>
      <c r="AJ11" s="136">
        <v>3</v>
      </c>
      <c r="AK11" s="136">
        <v>3</v>
      </c>
      <c r="AL11" s="136">
        <v>3</v>
      </c>
      <c r="AM11" s="136">
        <v>3</v>
      </c>
      <c r="AN11" s="136">
        <v>3</v>
      </c>
      <c r="AO11" s="136">
        <v>3</v>
      </c>
      <c r="AP11" s="136">
        <v>3</v>
      </c>
      <c r="AQ11" s="136">
        <v>3</v>
      </c>
      <c r="AR11" s="136">
        <v>3</v>
      </c>
      <c r="AS11" s="136">
        <v>3</v>
      </c>
      <c r="AT11" s="136">
        <v>3</v>
      </c>
      <c r="AU11" s="136">
        <v>3</v>
      </c>
      <c r="AV11" s="136">
        <v>3</v>
      </c>
      <c r="AW11" s="136">
        <v>3</v>
      </c>
      <c r="AX11" s="136">
        <v>3</v>
      </c>
      <c r="AY11" s="136">
        <v>3</v>
      </c>
      <c r="AZ11" s="136">
        <v>3</v>
      </c>
      <c r="BA11" s="136">
        <v>3</v>
      </c>
      <c r="BB11" s="136">
        <v>3</v>
      </c>
      <c r="BC11" s="136">
        <v>3</v>
      </c>
      <c r="BD11" s="136">
        <v>3</v>
      </c>
    </row>
    <row r="12" spans="1:56" ht="45" x14ac:dyDescent="0.2">
      <c r="A12" s="149">
        <v>3</v>
      </c>
      <c r="B12" s="139" t="s">
        <v>146</v>
      </c>
      <c r="C12" s="139">
        <v>1.5</v>
      </c>
      <c r="D12" s="139"/>
      <c r="E12" s="139">
        <v>1.5</v>
      </c>
      <c r="F12" s="139"/>
      <c r="G12" s="140" t="s">
        <v>147</v>
      </c>
      <c r="H12" s="139"/>
      <c r="I12" s="139">
        <v>1.5</v>
      </c>
      <c r="J12" s="139"/>
      <c r="K12" s="139">
        <v>1.5</v>
      </c>
      <c r="L12" s="139"/>
      <c r="M12" s="140">
        <v>0.5</v>
      </c>
      <c r="N12" s="139"/>
      <c r="O12" s="150" t="s">
        <v>148</v>
      </c>
      <c r="P12" s="150" t="s">
        <v>148</v>
      </c>
      <c r="Q12" s="150" t="s">
        <v>148</v>
      </c>
      <c r="R12" s="150" t="s">
        <v>148</v>
      </c>
      <c r="S12" s="142">
        <v>54</v>
      </c>
      <c r="T12" s="142">
        <v>64</v>
      </c>
      <c r="U12" s="142">
        <v>56</v>
      </c>
      <c r="V12" s="142">
        <v>69</v>
      </c>
      <c r="W12" s="142">
        <f t="shared" si="1"/>
        <v>6</v>
      </c>
      <c r="X12" s="142">
        <f t="shared" si="0"/>
        <v>8</v>
      </c>
      <c r="Y12" s="142">
        <f t="shared" si="0"/>
        <v>7</v>
      </c>
      <c r="Z12" s="142">
        <f t="shared" si="0"/>
        <v>8</v>
      </c>
      <c r="AA12" s="143" t="s">
        <v>253</v>
      </c>
      <c r="AB12" s="143" t="s">
        <v>254</v>
      </c>
      <c r="AC12" s="143" t="s">
        <v>255</v>
      </c>
      <c r="AD12" s="143" t="s">
        <v>256</v>
      </c>
      <c r="AE12" s="143" t="s">
        <v>257</v>
      </c>
      <c r="AF12" s="144"/>
      <c r="AG12" s="144"/>
      <c r="AH12" s="144"/>
      <c r="AI12" s="144"/>
      <c r="AJ12" s="144"/>
      <c r="AK12" s="143" t="s">
        <v>253</v>
      </c>
      <c r="AL12" s="143" t="s">
        <v>254</v>
      </c>
      <c r="AM12" s="143" t="s">
        <v>255</v>
      </c>
      <c r="AN12" s="143" t="s">
        <v>256</v>
      </c>
      <c r="AO12" s="143" t="s">
        <v>257</v>
      </c>
      <c r="AP12" s="144"/>
      <c r="AQ12" s="144"/>
      <c r="AR12" s="144"/>
      <c r="AS12" s="144"/>
      <c r="AT12" s="144"/>
      <c r="AU12" s="145" t="s">
        <v>258</v>
      </c>
      <c r="AV12" s="145" t="s">
        <v>259</v>
      </c>
      <c r="AW12" s="145" t="s">
        <v>260</v>
      </c>
      <c r="AX12" s="145" t="s">
        <v>261</v>
      </c>
      <c r="AY12" s="145" t="s">
        <v>262</v>
      </c>
      <c r="AZ12" s="144"/>
      <c r="BA12" s="144"/>
      <c r="BB12" s="144"/>
      <c r="BC12" s="144"/>
      <c r="BD12" s="144"/>
    </row>
    <row r="13" spans="1:56" ht="30.75" customHeight="1" x14ac:dyDescent="0.2">
      <c r="A13" s="149">
        <v>3</v>
      </c>
      <c r="B13" s="139" t="s">
        <v>152</v>
      </c>
      <c r="C13" s="139" t="s">
        <v>153</v>
      </c>
      <c r="D13" s="139" t="s">
        <v>154</v>
      </c>
      <c r="E13" s="139"/>
      <c r="F13" s="139" t="s">
        <v>155</v>
      </c>
      <c r="G13" s="139"/>
      <c r="H13" s="139"/>
      <c r="I13" s="139">
        <v>1.5</v>
      </c>
      <c r="J13" s="139">
        <v>1.5</v>
      </c>
      <c r="K13" s="139"/>
      <c r="L13" s="139">
        <v>1.5</v>
      </c>
      <c r="M13" s="139"/>
      <c r="N13" s="139"/>
      <c r="O13" s="150" t="s">
        <v>148</v>
      </c>
      <c r="P13" s="150" t="s">
        <v>148</v>
      </c>
      <c r="Q13" s="150" t="s">
        <v>148</v>
      </c>
      <c r="R13" s="150" t="s">
        <v>148</v>
      </c>
      <c r="S13" s="142">
        <v>54</v>
      </c>
      <c r="T13" s="142">
        <v>64</v>
      </c>
      <c r="U13" s="142">
        <v>56</v>
      </c>
      <c r="V13" s="142">
        <v>69</v>
      </c>
      <c r="W13" s="142">
        <f t="shared" si="1"/>
        <v>6</v>
      </c>
      <c r="X13" s="142">
        <f t="shared" si="0"/>
        <v>8</v>
      </c>
      <c r="Y13" s="142">
        <f t="shared" si="0"/>
        <v>7</v>
      </c>
      <c r="Z13" s="142">
        <f t="shared" si="0"/>
        <v>8</v>
      </c>
      <c r="AA13" s="143" t="s">
        <v>253</v>
      </c>
      <c r="AB13" s="143" t="s">
        <v>254</v>
      </c>
      <c r="AC13" s="143" t="s">
        <v>255</v>
      </c>
      <c r="AD13" s="143" t="s">
        <v>256</v>
      </c>
      <c r="AE13" s="143" t="s">
        <v>257</v>
      </c>
      <c r="AF13" s="146" t="s">
        <v>253</v>
      </c>
      <c r="AG13" s="146" t="s">
        <v>254</v>
      </c>
      <c r="AH13" s="146" t="s">
        <v>255</v>
      </c>
      <c r="AI13" s="146" t="s">
        <v>256</v>
      </c>
      <c r="AJ13" s="146" t="s">
        <v>257</v>
      </c>
      <c r="AK13" s="138"/>
      <c r="AL13" s="138"/>
      <c r="AM13" s="138"/>
      <c r="AN13" s="138"/>
      <c r="AO13" s="138"/>
      <c r="AP13" s="146" t="s">
        <v>253</v>
      </c>
      <c r="AQ13" s="146" t="s">
        <v>254</v>
      </c>
      <c r="AR13" s="146" t="s">
        <v>255</v>
      </c>
      <c r="AS13" s="146" t="s">
        <v>256</v>
      </c>
      <c r="AT13" s="146" t="s">
        <v>257</v>
      </c>
      <c r="AU13" s="138"/>
      <c r="AV13" s="138"/>
      <c r="AW13" s="138"/>
      <c r="AX13" s="138"/>
      <c r="AY13" s="138"/>
      <c r="AZ13" s="144"/>
      <c r="BA13" s="144"/>
      <c r="BB13" s="144"/>
      <c r="BC13" s="144"/>
      <c r="BD13" s="144"/>
    </row>
    <row r="14" spans="1:56" ht="45" x14ac:dyDescent="0.2">
      <c r="A14" s="149">
        <v>3</v>
      </c>
      <c r="B14" s="139" t="s">
        <v>156</v>
      </c>
      <c r="C14" s="139"/>
      <c r="D14" s="139" t="s">
        <v>157</v>
      </c>
      <c r="E14" s="139"/>
      <c r="F14" s="139" t="s">
        <v>158</v>
      </c>
      <c r="G14" s="140" t="s">
        <v>147</v>
      </c>
      <c r="H14" s="139"/>
      <c r="I14" s="139"/>
      <c r="J14" s="139">
        <v>1.5</v>
      </c>
      <c r="K14" s="139"/>
      <c r="L14" s="139">
        <v>1.5</v>
      </c>
      <c r="M14" s="140">
        <v>0.5</v>
      </c>
      <c r="N14" s="139"/>
      <c r="O14" s="150" t="s">
        <v>148</v>
      </c>
      <c r="P14" s="150" t="s">
        <v>148</v>
      </c>
      <c r="Q14" s="150" t="s">
        <v>148</v>
      </c>
      <c r="R14" s="150" t="s">
        <v>148</v>
      </c>
      <c r="S14" s="142">
        <v>54</v>
      </c>
      <c r="T14" s="142">
        <v>64</v>
      </c>
      <c r="U14" s="142">
        <v>56</v>
      </c>
      <c r="V14" s="142">
        <v>69</v>
      </c>
      <c r="W14" s="142">
        <f t="shared" si="1"/>
        <v>6</v>
      </c>
      <c r="X14" s="142">
        <f t="shared" si="0"/>
        <v>8</v>
      </c>
      <c r="Y14" s="142">
        <f t="shared" si="0"/>
        <v>7</v>
      </c>
      <c r="Z14" s="142">
        <f t="shared" si="0"/>
        <v>8</v>
      </c>
      <c r="AA14" s="138"/>
      <c r="AB14" s="138"/>
      <c r="AC14" s="138"/>
      <c r="AD14" s="138"/>
      <c r="AE14" s="138"/>
      <c r="AF14" s="146" t="s">
        <v>253</v>
      </c>
      <c r="AG14" s="146" t="s">
        <v>254</v>
      </c>
      <c r="AH14" s="146" t="s">
        <v>255</v>
      </c>
      <c r="AI14" s="146" t="s">
        <v>256</v>
      </c>
      <c r="AJ14" s="146" t="s">
        <v>257</v>
      </c>
      <c r="AK14" s="138"/>
      <c r="AL14" s="138"/>
      <c r="AM14" s="138"/>
      <c r="AN14" s="138"/>
      <c r="AO14" s="138"/>
      <c r="AP14" s="146" t="s">
        <v>253</v>
      </c>
      <c r="AQ14" s="146" t="s">
        <v>254</v>
      </c>
      <c r="AR14" s="146" t="s">
        <v>255</v>
      </c>
      <c r="AS14" s="146" t="s">
        <v>256</v>
      </c>
      <c r="AT14" s="146" t="s">
        <v>257</v>
      </c>
      <c r="AU14" s="145" t="s">
        <v>258</v>
      </c>
      <c r="AV14" s="145" t="s">
        <v>259</v>
      </c>
      <c r="AW14" s="145" t="s">
        <v>260</v>
      </c>
      <c r="AX14" s="145" t="s">
        <v>261</v>
      </c>
      <c r="AY14" s="145" t="s">
        <v>262</v>
      </c>
      <c r="AZ14" s="144"/>
      <c r="BA14" s="144"/>
      <c r="BB14" s="144"/>
      <c r="BC14" s="144"/>
      <c r="BD14" s="144"/>
    </row>
    <row r="15" spans="1:56" x14ac:dyDescent="0.2">
      <c r="A15" s="136">
        <v>4</v>
      </c>
      <c r="B15" s="136">
        <v>4</v>
      </c>
      <c r="C15" s="136">
        <v>4</v>
      </c>
      <c r="D15" s="136">
        <v>4</v>
      </c>
      <c r="E15" s="136">
        <v>4</v>
      </c>
      <c r="F15" s="136">
        <v>4</v>
      </c>
      <c r="G15" s="136">
        <v>4</v>
      </c>
      <c r="H15" s="136">
        <v>4</v>
      </c>
      <c r="I15" s="136">
        <v>4</v>
      </c>
      <c r="J15" s="136">
        <v>4</v>
      </c>
      <c r="K15" s="136">
        <v>4</v>
      </c>
      <c r="L15" s="136">
        <v>4</v>
      </c>
      <c r="M15" s="136">
        <v>4</v>
      </c>
      <c r="N15" s="136">
        <v>4</v>
      </c>
      <c r="O15" s="136">
        <v>4</v>
      </c>
      <c r="P15" s="136">
        <v>4</v>
      </c>
      <c r="Q15" s="136">
        <v>4</v>
      </c>
      <c r="R15" s="136">
        <v>4</v>
      </c>
      <c r="S15" s="136">
        <v>4</v>
      </c>
      <c r="T15" s="136">
        <v>4</v>
      </c>
      <c r="U15" s="136">
        <v>4</v>
      </c>
      <c r="V15" s="136">
        <v>4</v>
      </c>
      <c r="W15" s="136">
        <v>4</v>
      </c>
      <c r="X15" s="136">
        <v>4</v>
      </c>
      <c r="Y15" s="136">
        <v>4</v>
      </c>
      <c r="Z15" s="136">
        <v>4</v>
      </c>
      <c r="AA15" s="136">
        <v>4</v>
      </c>
      <c r="AB15" s="136">
        <v>4</v>
      </c>
      <c r="AC15" s="136">
        <v>4</v>
      </c>
      <c r="AD15" s="136">
        <v>4</v>
      </c>
      <c r="AE15" s="136">
        <v>4</v>
      </c>
      <c r="AF15" s="136">
        <v>4</v>
      </c>
      <c r="AG15" s="136">
        <v>4</v>
      </c>
      <c r="AH15" s="136">
        <v>4</v>
      </c>
      <c r="AI15" s="136">
        <v>4</v>
      </c>
      <c r="AJ15" s="136">
        <v>4</v>
      </c>
      <c r="AK15" s="136">
        <v>4</v>
      </c>
      <c r="AL15" s="136">
        <v>4</v>
      </c>
      <c r="AM15" s="136">
        <v>4</v>
      </c>
      <c r="AN15" s="136">
        <v>4</v>
      </c>
      <c r="AO15" s="136">
        <v>4</v>
      </c>
      <c r="AP15" s="136">
        <v>4</v>
      </c>
      <c r="AQ15" s="136">
        <v>4</v>
      </c>
      <c r="AR15" s="136">
        <v>4</v>
      </c>
      <c r="AS15" s="136">
        <v>4</v>
      </c>
      <c r="AT15" s="136">
        <v>4</v>
      </c>
      <c r="AU15" s="136">
        <v>4</v>
      </c>
      <c r="AV15" s="136">
        <v>4</v>
      </c>
      <c r="AW15" s="136">
        <v>4</v>
      </c>
      <c r="AX15" s="136">
        <v>4</v>
      </c>
      <c r="AY15" s="136">
        <v>4</v>
      </c>
      <c r="AZ15" s="136">
        <v>4</v>
      </c>
      <c r="BA15" s="136">
        <v>4</v>
      </c>
      <c r="BB15" s="136">
        <v>4</v>
      </c>
      <c r="BC15" s="136">
        <v>4</v>
      </c>
      <c r="BD15" s="136">
        <v>4</v>
      </c>
    </row>
    <row r="16" spans="1:56" ht="30" x14ac:dyDescent="0.2">
      <c r="A16" s="149">
        <v>4</v>
      </c>
      <c r="B16" s="139" t="s">
        <v>159</v>
      </c>
      <c r="C16" s="139" t="s">
        <v>160</v>
      </c>
      <c r="D16" s="139"/>
      <c r="E16" s="139" t="s">
        <v>161</v>
      </c>
      <c r="F16" s="139"/>
      <c r="G16" s="140" t="s">
        <v>162</v>
      </c>
      <c r="H16" s="139"/>
      <c r="I16" s="139">
        <v>3</v>
      </c>
      <c r="J16" s="139"/>
      <c r="K16" s="139">
        <v>3</v>
      </c>
      <c r="L16" s="139"/>
      <c r="M16" s="140">
        <v>0.5</v>
      </c>
      <c r="N16" s="139"/>
      <c r="O16" s="141">
        <v>44046</v>
      </c>
      <c r="P16" s="141">
        <v>44046</v>
      </c>
      <c r="Q16" s="141">
        <v>44046</v>
      </c>
      <c r="R16" s="141">
        <v>44046</v>
      </c>
      <c r="S16" s="142">
        <v>34</v>
      </c>
      <c r="T16" s="142">
        <v>65</v>
      </c>
      <c r="U16" s="142">
        <v>45</v>
      </c>
      <c r="V16" s="142">
        <v>63</v>
      </c>
      <c r="W16" s="142">
        <f t="shared" si="1"/>
        <v>4</v>
      </c>
      <c r="X16" s="142">
        <f t="shared" si="0"/>
        <v>8</v>
      </c>
      <c r="Y16" s="142">
        <f t="shared" si="0"/>
        <v>5</v>
      </c>
      <c r="Z16" s="142">
        <f t="shared" si="0"/>
        <v>7</v>
      </c>
      <c r="AA16" s="143" t="s">
        <v>273</v>
      </c>
      <c r="AB16" s="143" t="s">
        <v>274</v>
      </c>
      <c r="AC16" s="143" t="s">
        <v>275</v>
      </c>
      <c r="AD16" s="143" t="s">
        <v>276</v>
      </c>
      <c r="AE16" s="143" t="s">
        <v>277</v>
      </c>
      <c r="AF16" s="144"/>
      <c r="AG16" s="144"/>
      <c r="AH16" s="144"/>
      <c r="AI16" s="144"/>
      <c r="AJ16" s="144"/>
      <c r="AK16" s="143" t="s">
        <v>273</v>
      </c>
      <c r="AL16" s="143" t="s">
        <v>274</v>
      </c>
      <c r="AM16" s="143" t="s">
        <v>275</v>
      </c>
      <c r="AN16" s="143" t="s">
        <v>276</v>
      </c>
      <c r="AO16" s="143" t="s">
        <v>277</v>
      </c>
      <c r="AP16" s="144"/>
      <c r="AQ16" s="144"/>
      <c r="AR16" s="144"/>
      <c r="AS16" s="144"/>
      <c r="AT16" s="144"/>
      <c r="AU16" s="145" t="s">
        <v>258</v>
      </c>
      <c r="AV16" s="145" t="s">
        <v>259</v>
      </c>
      <c r="AW16" s="145" t="s">
        <v>260</v>
      </c>
      <c r="AX16" s="145" t="s">
        <v>261</v>
      </c>
      <c r="AY16" s="145" t="s">
        <v>262</v>
      </c>
      <c r="AZ16" s="144"/>
      <c r="BA16" s="144"/>
      <c r="BB16" s="144"/>
      <c r="BC16" s="144"/>
      <c r="BD16" s="144"/>
    </row>
    <row r="17" spans="1:56" ht="30" x14ac:dyDescent="0.2">
      <c r="A17" s="149">
        <v>4</v>
      </c>
      <c r="B17" s="139" t="s">
        <v>170</v>
      </c>
      <c r="C17" s="139">
        <v>1.5</v>
      </c>
      <c r="D17" s="139"/>
      <c r="E17" s="139">
        <v>1.5</v>
      </c>
      <c r="F17" s="139">
        <v>1.5</v>
      </c>
      <c r="G17" s="139">
        <v>1.5</v>
      </c>
      <c r="H17" s="140" t="s">
        <v>171</v>
      </c>
      <c r="I17" s="139">
        <v>1.5</v>
      </c>
      <c r="J17" s="139"/>
      <c r="K17" s="139">
        <v>1.5</v>
      </c>
      <c r="L17" s="139">
        <v>1.5</v>
      </c>
      <c r="M17" s="139">
        <v>1.5</v>
      </c>
      <c r="N17" s="140">
        <v>0.75</v>
      </c>
      <c r="O17" s="141">
        <v>44046</v>
      </c>
      <c r="P17" s="141">
        <v>44046</v>
      </c>
      <c r="Q17" s="141">
        <v>44046</v>
      </c>
      <c r="R17" s="141">
        <v>44046</v>
      </c>
      <c r="S17" s="142">
        <v>34</v>
      </c>
      <c r="T17" s="142">
        <v>65</v>
      </c>
      <c r="U17" s="142">
        <v>45</v>
      </c>
      <c r="V17" s="142">
        <v>63</v>
      </c>
      <c r="W17" s="142">
        <f t="shared" si="1"/>
        <v>4</v>
      </c>
      <c r="X17" s="142">
        <f t="shared" si="0"/>
        <v>8</v>
      </c>
      <c r="Y17" s="142">
        <f t="shared" si="0"/>
        <v>5</v>
      </c>
      <c r="Z17" s="142">
        <f t="shared" si="0"/>
        <v>7</v>
      </c>
      <c r="AA17" s="143" t="s">
        <v>253</v>
      </c>
      <c r="AB17" s="143" t="s">
        <v>254</v>
      </c>
      <c r="AC17" s="143" t="s">
        <v>255</v>
      </c>
      <c r="AD17" s="143" t="s">
        <v>256</v>
      </c>
      <c r="AE17" s="143" t="s">
        <v>257</v>
      </c>
      <c r="AF17" s="144"/>
      <c r="AG17" s="144"/>
      <c r="AH17" s="144"/>
      <c r="AI17" s="144"/>
      <c r="AJ17" s="144"/>
      <c r="AK17" s="143" t="s">
        <v>253</v>
      </c>
      <c r="AL17" s="143" t="s">
        <v>254</v>
      </c>
      <c r="AM17" s="143" t="s">
        <v>255</v>
      </c>
      <c r="AN17" s="143" t="s">
        <v>256</v>
      </c>
      <c r="AO17" s="143" t="s">
        <v>257</v>
      </c>
      <c r="AP17" s="146" t="s">
        <v>253</v>
      </c>
      <c r="AQ17" s="146" t="s">
        <v>254</v>
      </c>
      <c r="AR17" s="146" t="s">
        <v>255</v>
      </c>
      <c r="AS17" s="146" t="s">
        <v>256</v>
      </c>
      <c r="AT17" s="146" t="s">
        <v>257</v>
      </c>
      <c r="AU17" s="143" t="s">
        <v>253</v>
      </c>
      <c r="AV17" s="143" t="s">
        <v>254</v>
      </c>
      <c r="AW17" s="143" t="s">
        <v>255</v>
      </c>
      <c r="AX17" s="143" t="s">
        <v>256</v>
      </c>
      <c r="AY17" s="143" t="s">
        <v>257</v>
      </c>
      <c r="AZ17" s="147" t="s">
        <v>278</v>
      </c>
      <c r="BA17" s="147" t="s">
        <v>279</v>
      </c>
      <c r="BB17" s="147" t="s">
        <v>280</v>
      </c>
      <c r="BC17" s="147" t="s">
        <v>281</v>
      </c>
      <c r="BD17" s="147" t="s">
        <v>282</v>
      </c>
    </row>
    <row r="18" spans="1:56" ht="30" x14ac:dyDescent="0.2">
      <c r="A18" s="149">
        <v>4</v>
      </c>
      <c r="B18" s="139" t="s">
        <v>179</v>
      </c>
      <c r="C18" s="139"/>
      <c r="D18" s="139">
        <v>2</v>
      </c>
      <c r="E18" s="139"/>
      <c r="F18" s="139">
        <v>2</v>
      </c>
      <c r="G18" s="140" t="s">
        <v>139</v>
      </c>
      <c r="H18" s="139"/>
      <c r="I18" s="139"/>
      <c r="J18" s="139">
        <v>2</v>
      </c>
      <c r="K18" s="139"/>
      <c r="L18" s="139">
        <v>2</v>
      </c>
      <c r="M18" s="140">
        <v>0.25</v>
      </c>
      <c r="N18" s="139"/>
      <c r="O18" s="141">
        <v>44046</v>
      </c>
      <c r="P18" s="141">
        <v>44046</v>
      </c>
      <c r="Q18" s="141">
        <v>44046</v>
      </c>
      <c r="R18" s="141">
        <v>44046</v>
      </c>
      <c r="S18" s="142">
        <v>34</v>
      </c>
      <c r="T18" s="142">
        <v>65</v>
      </c>
      <c r="U18" s="142">
        <v>45</v>
      </c>
      <c r="V18" s="142">
        <v>63</v>
      </c>
      <c r="W18" s="142">
        <f t="shared" si="1"/>
        <v>4</v>
      </c>
      <c r="X18" s="142">
        <f t="shared" si="0"/>
        <v>8</v>
      </c>
      <c r="Y18" s="142">
        <f t="shared" si="0"/>
        <v>5</v>
      </c>
      <c r="Z18" s="142">
        <f t="shared" si="0"/>
        <v>7</v>
      </c>
      <c r="AA18" s="138"/>
      <c r="AB18" s="138"/>
      <c r="AC18" s="138"/>
      <c r="AD18" s="138"/>
      <c r="AE18" s="138"/>
      <c r="AF18" s="146" t="s">
        <v>283</v>
      </c>
      <c r="AG18" s="146" t="s">
        <v>284</v>
      </c>
      <c r="AH18" s="146" t="s">
        <v>285</v>
      </c>
      <c r="AI18" s="146" t="s">
        <v>286</v>
      </c>
      <c r="AJ18" s="146" t="s">
        <v>287</v>
      </c>
      <c r="AK18" s="138"/>
      <c r="AL18" s="138"/>
      <c r="AM18" s="138"/>
      <c r="AN18" s="138"/>
      <c r="AO18" s="138"/>
      <c r="AP18" s="146" t="s">
        <v>283</v>
      </c>
      <c r="AQ18" s="146" t="s">
        <v>284</v>
      </c>
      <c r="AR18" s="146" t="s">
        <v>285</v>
      </c>
      <c r="AS18" s="146" t="s">
        <v>286</v>
      </c>
      <c r="AT18" s="146" t="s">
        <v>287</v>
      </c>
      <c r="AU18" s="145" t="s">
        <v>268</v>
      </c>
      <c r="AV18" s="145" t="s">
        <v>269</v>
      </c>
      <c r="AW18" s="145" t="s">
        <v>270</v>
      </c>
      <c r="AX18" s="145" t="s">
        <v>271</v>
      </c>
      <c r="AY18" s="145" t="s">
        <v>272</v>
      </c>
      <c r="AZ18" s="144"/>
      <c r="BA18" s="144"/>
      <c r="BB18" s="144"/>
      <c r="BC18" s="144"/>
      <c r="BD18" s="144"/>
    </row>
    <row r="19" spans="1:56" ht="16" x14ac:dyDescent="0.2">
      <c r="A19" s="151">
        <v>4</v>
      </c>
      <c r="B19" s="152" t="s">
        <v>187</v>
      </c>
      <c r="C19" s="139">
        <v>1.5</v>
      </c>
      <c r="D19" s="139">
        <v>1.5</v>
      </c>
      <c r="E19" s="139">
        <v>1.5</v>
      </c>
      <c r="F19" s="139"/>
      <c r="G19" s="139">
        <v>1.5</v>
      </c>
      <c r="H19" s="139"/>
      <c r="I19" s="139">
        <v>1.5</v>
      </c>
      <c r="J19" s="139">
        <v>1.5</v>
      </c>
      <c r="K19" s="139">
        <v>1.5</v>
      </c>
      <c r="L19" s="139"/>
      <c r="M19" s="139">
        <v>1.5</v>
      </c>
      <c r="N19" s="139"/>
      <c r="O19" s="141">
        <v>44046</v>
      </c>
      <c r="P19" s="141">
        <v>44046</v>
      </c>
      <c r="Q19" s="141">
        <v>44046</v>
      </c>
      <c r="R19" s="141">
        <v>44046</v>
      </c>
      <c r="S19" s="142">
        <v>34</v>
      </c>
      <c r="T19" s="142">
        <v>65</v>
      </c>
      <c r="U19" s="142">
        <v>45</v>
      </c>
      <c r="V19" s="142">
        <v>63</v>
      </c>
      <c r="W19" s="142">
        <f t="shared" si="1"/>
        <v>4</v>
      </c>
      <c r="X19" s="142">
        <f t="shared" si="0"/>
        <v>8</v>
      </c>
      <c r="Y19" s="142">
        <f t="shared" si="0"/>
        <v>5</v>
      </c>
      <c r="Z19" s="142">
        <f t="shared" si="0"/>
        <v>7</v>
      </c>
      <c r="AA19" s="143" t="s">
        <v>253</v>
      </c>
      <c r="AB19" s="143" t="s">
        <v>254</v>
      </c>
      <c r="AC19" s="143" t="s">
        <v>255</v>
      </c>
      <c r="AD19" s="143" t="s">
        <v>256</v>
      </c>
      <c r="AE19" s="143" t="s">
        <v>257</v>
      </c>
      <c r="AF19" s="146" t="s">
        <v>253</v>
      </c>
      <c r="AG19" s="146" t="s">
        <v>254</v>
      </c>
      <c r="AH19" s="146" t="s">
        <v>255</v>
      </c>
      <c r="AI19" s="146" t="s">
        <v>256</v>
      </c>
      <c r="AJ19" s="146" t="s">
        <v>257</v>
      </c>
      <c r="AK19" s="143" t="s">
        <v>253</v>
      </c>
      <c r="AL19" s="143" t="s">
        <v>254</v>
      </c>
      <c r="AM19" s="143" t="s">
        <v>255</v>
      </c>
      <c r="AN19" s="143" t="s">
        <v>256</v>
      </c>
      <c r="AO19" s="143" t="s">
        <v>257</v>
      </c>
      <c r="AP19" s="144"/>
      <c r="AQ19" s="144"/>
      <c r="AR19" s="144"/>
      <c r="AS19" s="144"/>
      <c r="AT19" s="144"/>
      <c r="AU19" s="143" t="s">
        <v>253</v>
      </c>
      <c r="AV19" s="143" t="s">
        <v>254</v>
      </c>
      <c r="AW19" s="143" t="s">
        <v>255</v>
      </c>
      <c r="AX19" s="143" t="s">
        <v>256</v>
      </c>
      <c r="AY19" s="143" t="s">
        <v>257</v>
      </c>
      <c r="AZ19" s="144"/>
      <c r="BA19" s="144"/>
      <c r="BB19" s="144"/>
      <c r="BC19" s="144"/>
      <c r="BD19" s="144"/>
    </row>
    <row r="20" spans="1:56" ht="30" x14ac:dyDescent="0.2">
      <c r="A20" s="149">
        <v>4</v>
      </c>
      <c r="B20" s="139" t="s">
        <v>188</v>
      </c>
      <c r="C20" s="139"/>
      <c r="D20" s="139">
        <v>4</v>
      </c>
      <c r="E20" s="139"/>
      <c r="F20" s="139">
        <v>4</v>
      </c>
      <c r="G20" s="139"/>
      <c r="H20" s="140" t="s">
        <v>189</v>
      </c>
      <c r="I20" s="139"/>
      <c r="J20" s="139">
        <v>4</v>
      </c>
      <c r="K20" s="139"/>
      <c r="L20" s="139">
        <v>4</v>
      </c>
      <c r="M20" s="139"/>
      <c r="N20" s="140">
        <v>1</v>
      </c>
      <c r="O20" s="141">
        <v>44046</v>
      </c>
      <c r="P20" s="141">
        <v>44046</v>
      </c>
      <c r="Q20" s="141">
        <v>44046</v>
      </c>
      <c r="R20" s="141">
        <v>44046</v>
      </c>
      <c r="S20" s="142">
        <v>34</v>
      </c>
      <c r="T20" s="142">
        <v>65</v>
      </c>
      <c r="U20" s="142">
        <v>45</v>
      </c>
      <c r="V20" s="142">
        <v>63</v>
      </c>
      <c r="W20" s="142">
        <f t="shared" si="1"/>
        <v>4</v>
      </c>
      <c r="X20" s="142">
        <f t="shared" si="1"/>
        <v>8</v>
      </c>
      <c r="Y20" s="142">
        <f t="shared" si="1"/>
        <v>5</v>
      </c>
      <c r="Z20" s="142">
        <f t="shared" si="1"/>
        <v>7</v>
      </c>
      <c r="AA20" s="138"/>
      <c r="AB20" s="138"/>
      <c r="AC20" s="138"/>
      <c r="AD20" s="138"/>
      <c r="AE20" s="138"/>
      <c r="AF20" s="146" t="s">
        <v>288</v>
      </c>
      <c r="AG20" s="146" t="s">
        <v>289</v>
      </c>
      <c r="AH20" s="146" t="s">
        <v>290</v>
      </c>
      <c r="AI20" s="146" t="s">
        <v>291</v>
      </c>
      <c r="AJ20" s="146" t="s">
        <v>292</v>
      </c>
      <c r="AK20" s="138"/>
      <c r="AL20" s="138"/>
      <c r="AM20" s="138"/>
      <c r="AN20" s="138"/>
      <c r="AO20" s="138"/>
      <c r="AP20" s="146" t="s">
        <v>288</v>
      </c>
      <c r="AQ20" s="146" t="s">
        <v>289</v>
      </c>
      <c r="AR20" s="146" t="s">
        <v>290</v>
      </c>
      <c r="AS20" s="146" t="s">
        <v>291</v>
      </c>
      <c r="AT20" s="146" t="s">
        <v>292</v>
      </c>
      <c r="AU20" s="138"/>
      <c r="AV20" s="138"/>
      <c r="AW20" s="138"/>
      <c r="AX20" s="138"/>
      <c r="AY20" s="138"/>
      <c r="AZ20" s="147" t="s">
        <v>263</v>
      </c>
      <c r="BA20" s="147" t="s">
        <v>264</v>
      </c>
      <c r="BB20" s="147" t="s">
        <v>265</v>
      </c>
      <c r="BC20" s="147" t="s">
        <v>266</v>
      </c>
      <c r="BD20" s="147" t="s">
        <v>267</v>
      </c>
    </row>
    <row r="21" spans="1:56" x14ac:dyDescent="0.2">
      <c r="A21" s="136">
        <v>6</v>
      </c>
      <c r="B21" s="136">
        <v>6</v>
      </c>
      <c r="C21" s="136">
        <v>6</v>
      </c>
      <c r="D21" s="136">
        <v>6</v>
      </c>
      <c r="E21" s="136">
        <v>6</v>
      </c>
      <c r="F21" s="136">
        <v>6</v>
      </c>
      <c r="G21" s="136">
        <v>6</v>
      </c>
      <c r="H21" s="136">
        <v>6</v>
      </c>
      <c r="I21" s="136">
        <v>6</v>
      </c>
      <c r="J21" s="136">
        <v>6</v>
      </c>
      <c r="K21" s="136">
        <v>6</v>
      </c>
      <c r="L21" s="136">
        <v>6</v>
      </c>
      <c r="M21" s="136">
        <v>6</v>
      </c>
      <c r="N21" s="136">
        <v>6</v>
      </c>
      <c r="O21" s="136">
        <v>6</v>
      </c>
      <c r="P21" s="136">
        <v>6</v>
      </c>
      <c r="Q21" s="136">
        <v>6</v>
      </c>
      <c r="R21" s="136">
        <v>6</v>
      </c>
      <c r="S21" s="136">
        <v>6</v>
      </c>
      <c r="T21" s="136">
        <v>6</v>
      </c>
      <c r="U21" s="136">
        <v>6</v>
      </c>
      <c r="V21" s="136">
        <v>6</v>
      </c>
      <c r="W21" s="136">
        <v>6</v>
      </c>
      <c r="X21" s="136">
        <v>6</v>
      </c>
      <c r="Y21" s="136">
        <v>6</v>
      </c>
      <c r="Z21" s="136">
        <v>6</v>
      </c>
      <c r="AA21" s="136">
        <v>6</v>
      </c>
      <c r="AB21" s="136">
        <v>6</v>
      </c>
      <c r="AC21" s="136">
        <v>6</v>
      </c>
      <c r="AD21" s="136">
        <v>6</v>
      </c>
      <c r="AE21" s="136">
        <v>6</v>
      </c>
      <c r="AF21" s="136">
        <v>6</v>
      </c>
      <c r="AG21" s="136">
        <v>6</v>
      </c>
      <c r="AH21" s="136">
        <v>6</v>
      </c>
      <c r="AI21" s="136">
        <v>6</v>
      </c>
      <c r="AJ21" s="136">
        <v>6</v>
      </c>
      <c r="AK21" s="136">
        <v>6</v>
      </c>
      <c r="AL21" s="136">
        <v>6</v>
      </c>
      <c r="AM21" s="136">
        <v>6</v>
      </c>
      <c r="AN21" s="136">
        <v>6</v>
      </c>
      <c r="AO21" s="136">
        <v>6</v>
      </c>
      <c r="AP21" s="136">
        <v>6</v>
      </c>
      <c r="AQ21" s="136">
        <v>6</v>
      </c>
      <c r="AR21" s="136">
        <v>6</v>
      </c>
      <c r="AS21" s="136">
        <v>6</v>
      </c>
      <c r="AT21" s="136">
        <v>6</v>
      </c>
      <c r="AU21" s="136">
        <v>6</v>
      </c>
      <c r="AV21" s="136">
        <v>6</v>
      </c>
      <c r="AW21" s="136">
        <v>6</v>
      </c>
      <c r="AX21" s="136">
        <v>6</v>
      </c>
      <c r="AY21" s="136">
        <v>6</v>
      </c>
      <c r="AZ21" s="136">
        <v>6</v>
      </c>
      <c r="BA21" s="136">
        <v>6</v>
      </c>
      <c r="BB21" s="136">
        <v>6</v>
      </c>
      <c r="BC21" s="136">
        <v>6</v>
      </c>
      <c r="BD21" s="136">
        <v>6</v>
      </c>
    </row>
    <row r="22" spans="1:56" ht="16" x14ac:dyDescent="0.2">
      <c r="A22" s="149">
        <v>6</v>
      </c>
      <c r="B22" s="139" t="s">
        <v>197</v>
      </c>
      <c r="C22" s="139">
        <v>1.5</v>
      </c>
      <c r="D22" s="139"/>
      <c r="E22" s="139"/>
      <c r="F22" s="139">
        <v>1.5</v>
      </c>
      <c r="G22" s="139"/>
      <c r="H22" s="139"/>
      <c r="I22" s="139">
        <v>1.5</v>
      </c>
      <c r="J22" s="139"/>
      <c r="K22" s="139"/>
      <c r="L22" s="139">
        <v>1.5</v>
      </c>
      <c r="M22" s="139"/>
      <c r="N22" s="139"/>
      <c r="O22" s="150" t="s">
        <v>198</v>
      </c>
      <c r="P22" s="150" t="s">
        <v>198</v>
      </c>
      <c r="Q22" s="150" t="s">
        <v>198</v>
      </c>
      <c r="R22" s="150" t="s">
        <v>198</v>
      </c>
      <c r="S22" s="142">
        <v>52</v>
      </c>
      <c r="T22" s="142">
        <v>67</v>
      </c>
      <c r="U22" s="142">
        <v>48</v>
      </c>
      <c r="V22" s="142">
        <v>59</v>
      </c>
      <c r="W22" s="142">
        <f t="shared" si="1"/>
        <v>6</v>
      </c>
      <c r="X22" s="142">
        <f t="shared" si="1"/>
        <v>8</v>
      </c>
      <c r="Y22" s="142">
        <f t="shared" si="1"/>
        <v>6</v>
      </c>
      <c r="Z22" s="142">
        <f t="shared" si="1"/>
        <v>7</v>
      </c>
      <c r="AA22" s="143" t="s">
        <v>253</v>
      </c>
      <c r="AB22" s="143" t="s">
        <v>254</v>
      </c>
      <c r="AC22" s="143" t="s">
        <v>255</v>
      </c>
      <c r="AD22" s="143" t="s">
        <v>256</v>
      </c>
      <c r="AE22" s="143" t="s">
        <v>257</v>
      </c>
      <c r="AF22" s="144"/>
      <c r="AG22" s="144"/>
      <c r="AH22" s="144"/>
      <c r="AI22" s="144"/>
      <c r="AJ22" s="144"/>
      <c r="AK22" s="138"/>
      <c r="AL22" s="138"/>
      <c r="AM22" s="138"/>
      <c r="AN22" s="138"/>
      <c r="AO22" s="138"/>
      <c r="AP22" s="146" t="s">
        <v>253</v>
      </c>
      <c r="AQ22" s="146" t="s">
        <v>254</v>
      </c>
      <c r="AR22" s="146" t="s">
        <v>255</v>
      </c>
      <c r="AS22" s="146" t="s">
        <v>256</v>
      </c>
      <c r="AT22" s="146" t="s">
        <v>257</v>
      </c>
      <c r="AU22" s="138"/>
      <c r="AV22" s="138"/>
      <c r="AW22" s="138"/>
      <c r="AX22" s="138"/>
      <c r="AY22" s="138"/>
      <c r="AZ22" s="144"/>
      <c r="BA22" s="144"/>
      <c r="BB22" s="144"/>
      <c r="BC22" s="144"/>
      <c r="BD22" s="144"/>
    </row>
    <row r="23" spans="1:56" ht="45" x14ac:dyDescent="0.2">
      <c r="A23" s="149">
        <v>6</v>
      </c>
      <c r="B23" s="139" t="s">
        <v>199</v>
      </c>
      <c r="C23" s="139"/>
      <c r="D23" s="139">
        <v>1.5</v>
      </c>
      <c r="E23" s="139">
        <v>1.5</v>
      </c>
      <c r="F23" s="139"/>
      <c r="G23" s="139" t="s">
        <v>200</v>
      </c>
      <c r="H23" s="139"/>
      <c r="I23" s="139"/>
      <c r="J23" s="139">
        <v>1.5</v>
      </c>
      <c r="K23" s="139">
        <v>1.5</v>
      </c>
      <c r="L23" s="139"/>
      <c r="M23" s="139" t="s">
        <v>201</v>
      </c>
      <c r="N23" s="139"/>
      <c r="O23" s="150" t="s">
        <v>198</v>
      </c>
      <c r="P23" s="150" t="s">
        <v>198</v>
      </c>
      <c r="Q23" s="150" t="s">
        <v>198</v>
      </c>
      <c r="R23" s="150" t="s">
        <v>198</v>
      </c>
      <c r="S23" s="142">
        <v>52</v>
      </c>
      <c r="T23" s="142">
        <v>67</v>
      </c>
      <c r="U23" s="142">
        <v>48</v>
      </c>
      <c r="V23" s="142">
        <v>59</v>
      </c>
      <c r="W23" s="142">
        <f t="shared" si="1"/>
        <v>6</v>
      </c>
      <c r="X23" s="142">
        <f t="shared" si="1"/>
        <v>8</v>
      </c>
      <c r="Y23" s="142">
        <f t="shared" si="1"/>
        <v>6</v>
      </c>
      <c r="Z23" s="142">
        <f t="shared" si="1"/>
        <v>7</v>
      </c>
      <c r="AA23" s="138"/>
      <c r="AB23" s="138"/>
      <c r="AC23" s="138"/>
      <c r="AD23" s="138"/>
      <c r="AE23" s="138"/>
      <c r="AF23" s="146" t="s">
        <v>253</v>
      </c>
      <c r="AG23" s="146" t="s">
        <v>254</v>
      </c>
      <c r="AH23" s="146" t="s">
        <v>255</v>
      </c>
      <c r="AI23" s="146" t="s">
        <v>256</v>
      </c>
      <c r="AJ23" s="146" t="s">
        <v>257</v>
      </c>
      <c r="AK23" s="143" t="s">
        <v>253</v>
      </c>
      <c r="AL23" s="143" t="s">
        <v>254</v>
      </c>
      <c r="AM23" s="143" t="s">
        <v>255</v>
      </c>
      <c r="AN23" s="143" t="s">
        <v>256</v>
      </c>
      <c r="AO23" s="143" t="s">
        <v>257</v>
      </c>
      <c r="AP23" s="144"/>
      <c r="AQ23" s="144"/>
      <c r="AR23" s="144"/>
      <c r="AS23" s="144"/>
      <c r="AT23" s="144"/>
      <c r="AU23" s="143" t="s">
        <v>293</v>
      </c>
      <c r="AV23" s="143" t="s">
        <v>294</v>
      </c>
      <c r="AW23" s="143" t="s">
        <v>295</v>
      </c>
      <c r="AX23" s="143" t="s">
        <v>296</v>
      </c>
      <c r="AY23" s="143" t="s">
        <v>297</v>
      </c>
      <c r="AZ23" s="144"/>
      <c r="BA23" s="144"/>
      <c r="BB23" s="144"/>
      <c r="BC23" s="144"/>
      <c r="BD23" s="144"/>
    </row>
    <row r="24" spans="1:56" hidden="1" x14ac:dyDescent="0.2">
      <c r="W24" s="914" t="s">
        <v>251</v>
      </c>
      <c r="X24" s="915"/>
      <c r="Y24" s="915"/>
      <c r="Z24" s="915"/>
      <c r="AA24" s="154">
        <f>(COUNTA(AA3:AA23)-5)*2</f>
        <v>20</v>
      </c>
      <c r="AB24" s="154">
        <f>(COUNTA(AB3:AB23)-5)*2</f>
        <v>20</v>
      </c>
      <c r="AC24" s="154">
        <f>(COUNTA(AC3:AC23)-5)*2</f>
        <v>20</v>
      </c>
      <c r="AD24" s="154">
        <f t="shared" ref="AD24:AE24" si="2">COUNTA(AD3:AD23)-5</f>
        <v>10</v>
      </c>
      <c r="AE24" s="154">
        <f t="shared" si="2"/>
        <v>10</v>
      </c>
      <c r="AF24" s="154">
        <f>(COUNTA(AF3:AF23)-5)*2</f>
        <v>20</v>
      </c>
      <c r="AG24" s="154">
        <f>(COUNTA(AG3:AG23)-5)*2</f>
        <v>20</v>
      </c>
      <c r="AH24" s="154">
        <f>(COUNTA(AH3:AH23)-5)*2</f>
        <v>20</v>
      </c>
      <c r="AI24" s="154">
        <f t="shared" ref="AI24" si="3">COUNTA(AI3:AI23)-5</f>
        <v>10</v>
      </c>
      <c r="AJ24" s="154">
        <f t="shared" ref="AJ24" si="4">COUNTA(AJ3:AJ23)-5</f>
        <v>10</v>
      </c>
      <c r="AK24" s="154">
        <f>(COUNTA(AK3:AK23)-5)*2</f>
        <v>18</v>
      </c>
      <c r="AL24" s="154">
        <f>(COUNTA(AL3:AL23)-5)*2</f>
        <v>18</v>
      </c>
      <c r="AM24" s="154">
        <f>(COUNTA(AM3:AM23)-5)*2</f>
        <v>18</v>
      </c>
      <c r="AN24" s="154">
        <f t="shared" ref="AN24" si="5">COUNTA(AN3:AN23)-5</f>
        <v>9</v>
      </c>
      <c r="AO24" s="154">
        <f t="shared" ref="AO24" si="6">COUNTA(AO3:AO23)-5</f>
        <v>9</v>
      </c>
      <c r="AP24" s="154">
        <f>(COUNTA(AP3:AP23)-5)*2</f>
        <v>20</v>
      </c>
      <c r="AQ24" s="154">
        <f>(COUNTA(AQ3:AQ23)-5)*2</f>
        <v>20</v>
      </c>
      <c r="AR24" s="154">
        <f>(COUNTA(AR3:AR23)-5)*2</f>
        <v>20</v>
      </c>
      <c r="AS24" s="154">
        <f t="shared" ref="AS24" si="7">COUNTA(AS3:AS23)-5</f>
        <v>10</v>
      </c>
      <c r="AT24" s="154">
        <f t="shared" ref="AT24" si="8">COUNTA(AT3:AT23)-5</f>
        <v>10</v>
      </c>
      <c r="AU24" s="154">
        <f>(COUNTA(AU3:AU23)-5)*2</f>
        <v>22</v>
      </c>
      <c r="AV24" s="154">
        <f>(COUNTA(AV3:AV23)-5)*2</f>
        <v>22</v>
      </c>
      <c r="AW24" s="154">
        <f>(COUNTA(AW3:AW23)-5)*2</f>
        <v>22</v>
      </c>
      <c r="AX24" s="154">
        <f t="shared" ref="AX24" si="9">COUNTA(AX3:AX23)-5</f>
        <v>11</v>
      </c>
      <c r="AY24" s="154">
        <f t="shared" ref="AY24" si="10">COUNTA(AY3:AY23)-5</f>
        <v>11</v>
      </c>
      <c r="AZ24" s="154">
        <f>(COUNTA(AZ3:AZ23)-5)*2</f>
        <v>10</v>
      </c>
      <c r="BA24" s="154">
        <f>(COUNTA(BA3:BA23)-5)*2</f>
        <v>10</v>
      </c>
      <c r="BB24" s="154">
        <f>(COUNTA(BB3:BB23)-5)*2</f>
        <v>10</v>
      </c>
      <c r="BC24" s="154">
        <f t="shared" ref="BC24" si="11">COUNTA(BC3:BC23)-5</f>
        <v>5</v>
      </c>
      <c r="BD24" s="154">
        <f t="shared" ref="BD24" si="12">COUNTA(BD3:BD23)-5</f>
        <v>5</v>
      </c>
    </row>
    <row r="25" spans="1:56" hidden="1" x14ac:dyDescent="0.2">
      <c r="W25" s="916" t="s">
        <v>252</v>
      </c>
      <c r="X25" s="917"/>
      <c r="Y25" s="917"/>
      <c r="Z25" s="918"/>
      <c r="AA25" s="154">
        <v>33</v>
      </c>
      <c r="AB25" s="154">
        <v>33</v>
      </c>
      <c r="AC25" s="154">
        <v>33</v>
      </c>
      <c r="AD25" s="154">
        <v>16.5</v>
      </c>
      <c r="AE25" s="154">
        <v>16.5</v>
      </c>
      <c r="AF25" s="154">
        <v>35</v>
      </c>
      <c r="AG25" s="154">
        <v>35</v>
      </c>
      <c r="AH25" s="154">
        <v>35</v>
      </c>
      <c r="AI25" s="154">
        <v>17.5</v>
      </c>
      <c r="AJ25" s="154">
        <v>17.5</v>
      </c>
      <c r="AK25" s="154">
        <v>30</v>
      </c>
      <c r="AL25" s="154">
        <v>30</v>
      </c>
      <c r="AM25" s="154">
        <v>30</v>
      </c>
      <c r="AN25" s="154">
        <v>15</v>
      </c>
      <c r="AO25" s="154">
        <v>15</v>
      </c>
      <c r="AP25" s="154">
        <v>34</v>
      </c>
      <c r="AQ25" s="154">
        <v>34</v>
      </c>
      <c r="AR25" s="154">
        <v>34</v>
      </c>
      <c r="AS25" s="154">
        <v>17</v>
      </c>
      <c r="AT25" s="154">
        <v>17</v>
      </c>
      <c r="AU25" s="154">
        <v>20</v>
      </c>
      <c r="AV25" s="154">
        <v>20</v>
      </c>
      <c r="AW25" s="154">
        <v>20</v>
      </c>
      <c r="AX25" s="154">
        <v>10</v>
      </c>
      <c r="AY25" s="154">
        <v>10</v>
      </c>
      <c r="AZ25" s="154">
        <v>6</v>
      </c>
      <c r="BA25" s="154">
        <v>6</v>
      </c>
      <c r="BB25" s="154">
        <v>6</v>
      </c>
      <c r="BC25" s="154">
        <v>3</v>
      </c>
      <c r="BD25" s="154">
        <v>3</v>
      </c>
    </row>
  </sheetData>
  <mergeCells count="10">
    <mergeCell ref="AP1:AT1"/>
    <mergeCell ref="AU1:AY1"/>
    <mergeCell ref="AZ1:BD1"/>
    <mergeCell ref="A1:B1"/>
    <mergeCell ref="C1:R1"/>
    <mergeCell ref="W24:Z24"/>
    <mergeCell ref="W25:Z25"/>
    <mergeCell ref="AA1:AE1"/>
    <mergeCell ref="AF1:AJ1"/>
    <mergeCell ref="AK1:AO1"/>
  </mergeCells>
  <pageMargins left="0.7" right="0.7" top="0.75" bottom="0.75" header="0.3" footer="0.3"/>
  <pageSetup paperSize="9" orientation="portrait" r:id="rId1"/>
  <cellWatches>
    <cellWatch r="AK140"/>
  </cellWatche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94E5E-DF21-435F-A35B-1A90326E5ED2}">
  <sheetPr>
    <tabColor theme="4"/>
  </sheetPr>
  <dimension ref="A1:BD25"/>
  <sheetViews>
    <sheetView zoomScale="48" workbookViewId="0">
      <pane xSplit="22" ySplit="2" topLeftCell="W9" activePane="bottomRight" state="frozen"/>
      <selection pane="topRight" activeCell="B11" sqref="B11:C18"/>
      <selection pane="bottomLeft" activeCell="B11" sqref="B11:C18"/>
      <selection pane="bottomRight" activeCell="B11" sqref="B11:C18"/>
    </sheetView>
  </sheetViews>
  <sheetFormatPr baseColWidth="10" defaultColWidth="8.83203125" defaultRowHeight="15" x14ac:dyDescent="0.2"/>
  <cols>
    <col min="1" max="1" width="6.5" style="135" bestFit="1" customWidth="1"/>
    <col min="2" max="2" width="42.5" style="153" bestFit="1" customWidth="1"/>
    <col min="3" max="4" width="13.5" style="135" hidden="1" customWidth="1"/>
    <col min="5" max="5" width="15.1640625" style="135" hidden="1" customWidth="1"/>
    <col min="6" max="6" width="11.5" style="135" hidden="1" customWidth="1"/>
    <col min="7" max="7" width="11.83203125" style="135" hidden="1" customWidth="1"/>
    <col min="8" max="8" width="10.83203125" style="135" hidden="1" customWidth="1"/>
    <col min="9" max="9" width="8.83203125" style="135" hidden="1" customWidth="1"/>
    <col min="10" max="11" width="9.1640625" style="135" hidden="1" customWidth="1"/>
    <col min="12" max="12" width="10.1640625" style="135" hidden="1" customWidth="1"/>
    <col min="13" max="14" width="10.83203125" style="135" hidden="1" customWidth="1"/>
    <col min="15" max="18" width="13.5" style="135" hidden="1" customWidth="1"/>
    <col min="19" max="22" width="12" style="135" hidden="1" customWidth="1"/>
    <col min="23" max="26" width="13.5" style="135" bestFit="1" customWidth="1"/>
    <col min="27" max="27" width="9.1640625" style="135" bestFit="1" customWidth="1"/>
    <col min="28" max="29" width="9.5" style="135" bestFit="1" customWidth="1"/>
    <col min="30" max="30" width="11.83203125" style="135" bestFit="1" customWidth="1"/>
    <col min="31" max="31" width="12.5" style="135" customWidth="1"/>
    <col min="32" max="32" width="9.1640625" style="135" bestFit="1" customWidth="1"/>
    <col min="33" max="34" width="9.5" style="135" bestFit="1" customWidth="1"/>
    <col min="35" max="35" width="11.83203125" style="135" bestFit="1" customWidth="1"/>
    <col min="36" max="36" width="14.1640625" style="135" customWidth="1"/>
    <col min="37" max="37" width="9.1640625" style="135" bestFit="1" customWidth="1"/>
    <col min="38" max="39" width="9.5" style="135" bestFit="1" customWidth="1"/>
    <col min="40" max="41" width="11.83203125" style="135" bestFit="1" customWidth="1"/>
    <col min="42" max="42" width="9.1640625" style="135" bestFit="1" customWidth="1"/>
    <col min="43" max="44" width="9.5" style="135" bestFit="1" customWidth="1"/>
    <col min="45" max="45" width="11.83203125" style="135" bestFit="1" customWidth="1"/>
    <col min="46" max="46" width="12.5" style="135" customWidth="1"/>
    <col min="47" max="47" width="10.83203125" style="135" bestFit="1" customWidth="1"/>
    <col min="48" max="49" width="11.1640625" style="135" bestFit="1" customWidth="1"/>
    <col min="50" max="50" width="13.5" style="135" bestFit="1" customWidth="1"/>
    <col min="51" max="51" width="10.83203125" style="135" bestFit="1" customWidth="1"/>
    <col min="52" max="52" width="10.5" style="135" bestFit="1" customWidth="1"/>
    <col min="53" max="54" width="11.1640625" style="135" bestFit="1" customWidth="1"/>
    <col min="55" max="55" width="13.5" style="135" bestFit="1" customWidth="1"/>
    <col min="56" max="56" width="9.83203125" style="135" bestFit="1" customWidth="1"/>
  </cols>
  <sheetData>
    <row r="1" spans="1:56" ht="32" x14ac:dyDescent="0.2">
      <c r="A1" s="925" t="s">
        <v>74</v>
      </c>
      <c r="B1" s="925"/>
      <c r="C1" s="926" t="s">
        <v>75</v>
      </c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888"/>
      <c r="T1" s="125"/>
      <c r="U1" s="125"/>
      <c r="V1" s="125"/>
      <c r="W1" s="126" t="s">
        <v>76</v>
      </c>
      <c r="X1" s="126" t="s">
        <v>77</v>
      </c>
      <c r="Y1" s="126" t="s">
        <v>78</v>
      </c>
      <c r="Z1" s="126" t="s">
        <v>77</v>
      </c>
      <c r="AA1" s="919" t="s">
        <v>207</v>
      </c>
      <c r="AB1" s="920"/>
      <c r="AC1" s="920"/>
      <c r="AD1" s="920"/>
      <c r="AE1" s="921"/>
      <c r="AF1" s="922" t="s">
        <v>208</v>
      </c>
      <c r="AG1" s="923"/>
      <c r="AH1" s="923"/>
      <c r="AI1" s="923"/>
      <c r="AJ1" s="924"/>
      <c r="AK1" s="919" t="s">
        <v>209</v>
      </c>
      <c r="AL1" s="920"/>
      <c r="AM1" s="920"/>
      <c r="AN1" s="920"/>
      <c r="AO1" s="921"/>
      <c r="AP1" s="922" t="s">
        <v>210</v>
      </c>
      <c r="AQ1" s="923"/>
      <c r="AR1" s="923"/>
      <c r="AS1" s="923"/>
      <c r="AT1" s="924"/>
      <c r="AU1" s="919" t="s">
        <v>211</v>
      </c>
      <c r="AV1" s="920"/>
      <c r="AW1" s="920"/>
      <c r="AX1" s="920"/>
      <c r="AY1" s="921"/>
      <c r="AZ1" s="922" t="s">
        <v>212</v>
      </c>
      <c r="BA1" s="923"/>
      <c r="BB1" s="923"/>
      <c r="BC1" s="923"/>
      <c r="BD1" s="924"/>
    </row>
    <row r="2" spans="1:56" ht="32" x14ac:dyDescent="0.2">
      <c r="A2" s="129" t="s">
        <v>85</v>
      </c>
      <c r="B2" s="130" t="s">
        <v>4</v>
      </c>
      <c r="C2" s="131" t="s">
        <v>79</v>
      </c>
      <c r="D2" s="131" t="s">
        <v>80</v>
      </c>
      <c r="E2" s="131" t="s">
        <v>81</v>
      </c>
      <c r="F2" s="131" t="s">
        <v>86</v>
      </c>
      <c r="G2" s="131" t="s">
        <v>87</v>
      </c>
      <c r="H2" s="131" t="s">
        <v>88</v>
      </c>
      <c r="I2" s="131" t="s">
        <v>79</v>
      </c>
      <c r="J2" s="131" t="s">
        <v>80</v>
      </c>
      <c r="K2" s="131" t="s">
        <v>81</v>
      </c>
      <c r="L2" s="131" t="s">
        <v>86</v>
      </c>
      <c r="M2" s="131" t="s">
        <v>87</v>
      </c>
      <c r="N2" s="131" t="s">
        <v>88</v>
      </c>
      <c r="O2" s="130" t="s">
        <v>89</v>
      </c>
      <c r="P2" s="130" t="s">
        <v>90</v>
      </c>
      <c r="Q2" s="130" t="s">
        <v>91</v>
      </c>
      <c r="R2" s="130" t="s">
        <v>92</v>
      </c>
      <c r="S2" s="130" t="s">
        <v>93</v>
      </c>
      <c r="T2" s="130" t="s">
        <v>94</v>
      </c>
      <c r="U2" s="130" t="s">
        <v>95</v>
      </c>
      <c r="V2" s="130" t="s">
        <v>96</v>
      </c>
      <c r="W2" s="130" t="s">
        <v>97</v>
      </c>
      <c r="X2" s="130" t="s">
        <v>98</v>
      </c>
      <c r="Y2" s="130" t="s">
        <v>99</v>
      </c>
      <c r="Z2" s="130" t="s">
        <v>100</v>
      </c>
      <c r="AA2" s="132" t="s">
        <v>101</v>
      </c>
      <c r="AB2" s="132" t="s">
        <v>102</v>
      </c>
      <c r="AC2" s="132" t="s">
        <v>103</v>
      </c>
      <c r="AD2" s="133" t="s">
        <v>104</v>
      </c>
      <c r="AE2" s="132" t="s">
        <v>105</v>
      </c>
      <c r="AF2" s="134" t="s">
        <v>101</v>
      </c>
      <c r="AG2" s="134" t="s">
        <v>102</v>
      </c>
      <c r="AH2" s="134" t="s">
        <v>103</v>
      </c>
      <c r="AI2" s="134" t="s">
        <v>104</v>
      </c>
      <c r="AJ2" s="134" t="s">
        <v>105</v>
      </c>
      <c r="AK2" s="132" t="s">
        <v>101</v>
      </c>
      <c r="AL2" s="132" t="s">
        <v>102</v>
      </c>
      <c r="AM2" s="132" t="s">
        <v>103</v>
      </c>
      <c r="AN2" s="133" t="s">
        <v>104</v>
      </c>
      <c r="AO2" s="132" t="s">
        <v>105</v>
      </c>
      <c r="AP2" s="134" t="s">
        <v>101</v>
      </c>
      <c r="AQ2" s="134" t="s">
        <v>102</v>
      </c>
      <c r="AR2" s="134" t="s">
        <v>103</v>
      </c>
      <c r="AS2" s="134" t="s">
        <v>104</v>
      </c>
      <c r="AT2" s="134" t="s">
        <v>105</v>
      </c>
      <c r="AU2" s="132" t="s">
        <v>101</v>
      </c>
      <c r="AV2" s="132" t="s">
        <v>102</v>
      </c>
      <c r="AW2" s="132" t="s">
        <v>103</v>
      </c>
      <c r="AX2" s="132" t="s">
        <v>104</v>
      </c>
      <c r="AY2" s="132" t="s">
        <v>105</v>
      </c>
      <c r="AZ2" s="134" t="s">
        <v>101</v>
      </c>
      <c r="BA2" s="134" t="s">
        <v>102</v>
      </c>
      <c r="BB2" s="134" t="s">
        <v>103</v>
      </c>
      <c r="BC2" s="134" t="s">
        <v>104</v>
      </c>
      <c r="BD2" s="134" t="s">
        <v>105</v>
      </c>
    </row>
    <row r="3" spans="1:56" x14ac:dyDescent="0.2">
      <c r="A3" s="136">
        <v>1</v>
      </c>
      <c r="B3" s="136">
        <v>1</v>
      </c>
      <c r="C3" s="136">
        <v>1</v>
      </c>
      <c r="D3" s="136">
        <v>1</v>
      </c>
      <c r="E3" s="136">
        <v>1</v>
      </c>
      <c r="F3" s="136">
        <v>1</v>
      </c>
      <c r="G3" s="136">
        <v>1</v>
      </c>
      <c r="H3" s="136">
        <v>1</v>
      </c>
      <c r="I3" s="136">
        <v>1</v>
      </c>
      <c r="J3" s="136">
        <v>1</v>
      </c>
      <c r="K3" s="136">
        <v>1</v>
      </c>
      <c r="L3" s="136">
        <v>1</v>
      </c>
      <c r="M3" s="136">
        <v>1</v>
      </c>
      <c r="N3" s="136">
        <v>1</v>
      </c>
      <c r="O3" s="136">
        <v>1</v>
      </c>
      <c r="P3" s="136">
        <v>1</v>
      </c>
      <c r="Q3" s="136">
        <v>1</v>
      </c>
      <c r="R3" s="136">
        <v>1</v>
      </c>
      <c r="S3" s="136">
        <v>1</v>
      </c>
      <c r="T3" s="136">
        <v>1</v>
      </c>
      <c r="U3" s="136">
        <v>1</v>
      </c>
      <c r="V3" s="136">
        <v>1</v>
      </c>
      <c r="W3" s="136">
        <v>1</v>
      </c>
      <c r="X3" s="136">
        <v>1</v>
      </c>
      <c r="Y3" s="136">
        <v>1</v>
      </c>
      <c r="Z3" s="136">
        <v>1</v>
      </c>
      <c r="AA3" s="136">
        <v>1</v>
      </c>
      <c r="AB3" s="136">
        <v>1</v>
      </c>
      <c r="AC3" s="136">
        <v>1</v>
      </c>
      <c r="AD3" s="136">
        <v>1</v>
      </c>
      <c r="AE3" s="136">
        <v>1</v>
      </c>
      <c r="AF3" s="136">
        <v>1</v>
      </c>
      <c r="AG3" s="136">
        <v>1</v>
      </c>
      <c r="AH3" s="136">
        <v>1</v>
      </c>
      <c r="AI3" s="136">
        <v>1</v>
      </c>
      <c r="AJ3" s="136">
        <v>1</v>
      </c>
      <c r="AK3" s="136">
        <v>1</v>
      </c>
      <c r="AL3" s="136">
        <v>1</v>
      </c>
      <c r="AM3" s="136">
        <v>1</v>
      </c>
      <c r="AN3" s="136">
        <v>1</v>
      </c>
      <c r="AO3" s="136">
        <v>1</v>
      </c>
      <c r="AP3" s="136">
        <v>1</v>
      </c>
      <c r="AQ3" s="136">
        <v>1</v>
      </c>
      <c r="AR3" s="136">
        <v>1</v>
      </c>
      <c r="AS3" s="136">
        <v>1</v>
      </c>
      <c r="AT3" s="136">
        <v>1</v>
      </c>
      <c r="AU3" s="136">
        <v>1</v>
      </c>
      <c r="AV3" s="136">
        <v>1</v>
      </c>
      <c r="AW3" s="136">
        <v>1</v>
      </c>
      <c r="AX3" s="136">
        <v>1</v>
      </c>
      <c r="AY3" s="136">
        <v>1</v>
      </c>
      <c r="AZ3" s="136">
        <v>1</v>
      </c>
      <c r="BA3" s="136">
        <v>1</v>
      </c>
      <c r="BB3" s="136">
        <v>1</v>
      </c>
      <c r="BC3" s="136">
        <v>1</v>
      </c>
      <c r="BD3" s="136">
        <v>1</v>
      </c>
    </row>
    <row r="4" spans="1:56" ht="30" x14ac:dyDescent="0.2">
      <c r="A4" s="138">
        <v>1</v>
      </c>
      <c r="B4" s="139" t="s">
        <v>106</v>
      </c>
      <c r="C4" s="139" t="s">
        <v>107</v>
      </c>
      <c r="D4" s="139"/>
      <c r="E4" s="139" t="s">
        <v>108</v>
      </c>
      <c r="F4" s="139"/>
      <c r="G4" s="140" t="s">
        <v>109</v>
      </c>
      <c r="H4" s="139"/>
      <c r="I4" s="139">
        <v>1.5</v>
      </c>
      <c r="J4" s="139"/>
      <c r="K4" s="139">
        <v>1.5</v>
      </c>
      <c r="L4" s="139"/>
      <c r="M4" s="140">
        <v>0.5</v>
      </c>
      <c r="N4" s="139"/>
      <c r="O4" s="141">
        <v>44039</v>
      </c>
      <c r="P4" s="141">
        <v>44039</v>
      </c>
      <c r="Q4" s="141">
        <v>44039</v>
      </c>
      <c r="R4" s="141">
        <v>44039</v>
      </c>
      <c r="S4" s="142">
        <v>48</v>
      </c>
      <c r="T4" s="142">
        <v>68</v>
      </c>
      <c r="U4" s="142">
        <v>50</v>
      </c>
      <c r="V4" s="142">
        <v>67</v>
      </c>
      <c r="W4" s="142">
        <f>ROUNDUP(S4/9,0)</f>
        <v>6</v>
      </c>
      <c r="X4" s="142">
        <f t="shared" ref="X4:Z19" si="0">ROUNDUP(T4/9,0)</f>
        <v>8</v>
      </c>
      <c r="Y4" s="142">
        <f t="shared" si="0"/>
        <v>6</v>
      </c>
      <c r="Z4" s="142">
        <f t="shared" si="0"/>
        <v>8</v>
      </c>
      <c r="AA4" s="143" t="s">
        <v>298</v>
      </c>
      <c r="AB4" s="143" t="s">
        <v>299</v>
      </c>
      <c r="AC4" s="143" t="s">
        <v>300</v>
      </c>
      <c r="AD4" s="143" t="s">
        <v>301</v>
      </c>
      <c r="AE4" s="143" t="s">
        <v>302</v>
      </c>
      <c r="AF4" s="144"/>
      <c r="AG4" s="144"/>
      <c r="AH4" s="144"/>
      <c r="AI4" s="144"/>
      <c r="AJ4" s="144"/>
      <c r="AK4" s="143" t="s">
        <v>298</v>
      </c>
      <c r="AL4" s="143" t="s">
        <v>299</v>
      </c>
      <c r="AM4" s="143" t="s">
        <v>300</v>
      </c>
      <c r="AN4" s="143" t="s">
        <v>301</v>
      </c>
      <c r="AO4" s="143" t="s">
        <v>302</v>
      </c>
      <c r="AP4" s="144"/>
      <c r="AQ4" s="144"/>
      <c r="AR4" s="144"/>
      <c r="AS4" s="144"/>
      <c r="AT4" s="144"/>
      <c r="AU4" s="145" t="s">
        <v>303</v>
      </c>
      <c r="AV4" s="145" t="s">
        <v>304</v>
      </c>
      <c r="AW4" s="145" t="s">
        <v>305</v>
      </c>
      <c r="AX4" s="145" t="s">
        <v>306</v>
      </c>
      <c r="AY4" s="145" t="s">
        <v>307</v>
      </c>
      <c r="AZ4" s="144"/>
      <c r="BA4" s="144"/>
      <c r="BB4" s="144"/>
      <c r="BC4" s="144"/>
      <c r="BD4" s="144"/>
    </row>
    <row r="5" spans="1:56" ht="60" x14ac:dyDescent="0.2">
      <c r="A5" s="138">
        <v>1</v>
      </c>
      <c r="B5" s="139" t="s">
        <v>120</v>
      </c>
      <c r="C5" s="139" t="s">
        <v>121</v>
      </c>
      <c r="D5" s="139" t="s">
        <v>121</v>
      </c>
      <c r="E5" s="139" t="s">
        <v>122</v>
      </c>
      <c r="F5" s="139" t="s">
        <v>123</v>
      </c>
      <c r="G5" s="139" t="s">
        <v>124</v>
      </c>
      <c r="H5" s="140" t="s">
        <v>109</v>
      </c>
      <c r="I5" s="139">
        <v>1.5</v>
      </c>
      <c r="J5" s="139">
        <v>1.5</v>
      </c>
      <c r="K5" s="139">
        <v>1.5</v>
      </c>
      <c r="L5" s="139">
        <v>1</v>
      </c>
      <c r="M5" s="139">
        <v>1.5</v>
      </c>
      <c r="N5" s="140">
        <v>0.5</v>
      </c>
      <c r="O5" s="141">
        <v>44039</v>
      </c>
      <c r="P5" s="141">
        <v>44039</v>
      </c>
      <c r="Q5" s="141">
        <v>44039</v>
      </c>
      <c r="R5" s="141">
        <v>44039</v>
      </c>
      <c r="S5" s="142">
        <v>48</v>
      </c>
      <c r="T5" s="142">
        <v>68</v>
      </c>
      <c r="U5" s="142">
        <v>50</v>
      </c>
      <c r="V5" s="142">
        <v>67</v>
      </c>
      <c r="W5" s="142">
        <f t="shared" ref="W5:Z23" si="1">ROUNDUP(S5/9,0)</f>
        <v>6</v>
      </c>
      <c r="X5" s="142">
        <f t="shared" si="0"/>
        <v>8</v>
      </c>
      <c r="Y5" s="142">
        <f t="shared" si="0"/>
        <v>6</v>
      </c>
      <c r="Z5" s="142">
        <f t="shared" si="0"/>
        <v>8</v>
      </c>
      <c r="AA5" s="143" t="s">
        <v>298</v>
      </c>
      <c r="AB5" s="143" t="s">
        <v>299</v>
      </c>
      <c r="AC5" s="143" t="s">
        <v>300</v>
      </c>
      <c r="AD5" s="143" t="s">
        <v>301</v>
      </c>
      <c r="AE5" s="143" t="s">
        <v>302</v>
      </c>
      <c r="AF5" s="146" t="s">
        <v>298</v>
      </c>
      <c r="AG5" s="146" t="s">
        <v>299</v>
      </c>
      <c r="AH5" s="146" t="s">
        <v>300</v>
      </c>
      <c r="AI5" s="146" t="s">
        <v>301</v>
      </c>
      <c r="AJ5" s="146" t="s">
        <v>302</v>
      </c>
      <c r="AK5" s="143" t="s">
        <v>298</v>
      </c>
      <c r="AL5" s="143" t="s">
        <v>299</v>
      </c>
      <c r="AM5" s="143" t="s">
        <v>300</v>
      </c>
      <c r="AN5" s="143" t="s">
        <v>301</v>
      </c>
      <c r="AO5" s="143" t="s">
        <v>302</v>
      </c>
      <c r="AP5" s="146" t="s">
        <v>308</v>
      </c>
      <c r="AQ5" s="146" t="s">
        <v>309</v>
      </c>
      <c r="AR5" s="146" t="s">
        <v>310</v>
      </c>
      <c r="AS5" s="146" t="s">
        <v>311</v>
      </c>
      <c r="AT5" s="146" t="s">
        <v>312</v>
      </c>
      <c r="AU5" s="143" t="s">
        <v>298</v>
      </c>
      <c r="AV5" s="143" t="s">
        <v>299</v>
      </c>
      <c r="AW5" s="143" t="s">
        <v>300</v>
      </c>
      <c r="AX5" s="143" t="s">
        <v>301</v>
      </c>
      <c r="AY5" s="143" t="s">
        <v>302</v>
      </c>
      <c r="AZ5" s="147" t="s">
        <v>303</v>
      </c>
      <c r="BA5" s="147" t="s">
        <v>304</v>
      </c>
      <c r="BB5" s="147" t="s">
        <v>305</v>
      </c>
      <c r="BC5" s="147" t="s">
        <v>306</v>
      </c>
      <c r="BD5" s="147" t="s">
        <v>307</v>
      </c>
    </row>
    <row r="6" spans="1:56" ht="30" x14ac:dyDescent="0.2">
      <c r="A6" s="138">
        <v>1</v>
      </c>
      <c r="B6" s="139" t="s">
        <v>130</v>
      </c>
      <c r="C6" s="139"/>
      <c r="D6" s="139" t="s">
        <v>131</v>
      </c>
      <c r="E6" s="139"/>
      <c r="F6" s="139" t="s">
        <v>132</v>
      </c>
      <c r="G6" s="139"/>
      <c r="H6" s="140" t="s">
        <v>109</v>
      </c>
      <c r="I6" s="139"/>
      <c r="J6" s="139">
        <v>1</v>
      </c>
      <c r="K6" s="139"/>
      <c r="L6" s="139">
        <v>1</v>
      </c>
      <c r="M6" s="139"/>
      <c r="N6" s="140">
        <v>0.5</v>
      </c>
      <c r="O6" s="141">
        <v>44039</v>
      </c>
      <c r="P6" s="141">
        <v>44039</v>
      </c>
      <c r="Q6" s="141">
        <v>44039</v>
      </c>
      <c r="R6" s="141">
        <v>44039</v>
      </c>
      <c r="S6" s="142">
        <v>48</v>
      </c>
      <c r="T6" s="142">
        <v>68</v>
      </c>
      <c r="U6" s="142">
        <v>50</v>
      </c>
      <c r="V6" s="142">
        <v>67</v>
      </c>
      <c r="W6" s="142">
        <f t="shared" si="1"/>
        <v>6</v>
      </c>
      <c r="X6" s="142">
        <f t="shared" si="0"/>
        <v>8</v>
      </c>
      <c r="Y6" s="142">
        <f t="shared" si="0"/>
        <v>6</v>
      </c>
      <c r="Z6" s="142">
        <f t="shared" si="0"/>
        <v>8</v>
      </c>
      <c r="AA6" s="138"/>
      <c r="AB6" s="138"/>
      <c r="AC6" s="138"/>
      <c r="AD6" s="138"/>
      <c r="AE6" s="138"/>
      <c r="AF6" s="146" t="s">
        <v>308</v>
      </c>
      <c r="AG6" s="146" t="s">
        <v>309</v>
      </c>
      <c r="AH6" s="146" t="s">
        <v>310</v>
      </c>
      <c r="AI6" s="146" t="s">
        <v>311</v>
      </c>
      <c r="AJ6" s="146" t="s">
        <v>312</v>
      </c>
      <c r="AK6" s="138"/>
      <c r="AL6" s="138"/>
      <c r="AM6" s="138"/>
      <c r="AN6" s="138"/>
      <c r="AO6" s="138"/>
      <c r="AP6" s="146" t="s">
        <v>308</v>
      </c>
      <c r="AQ6" s="146" t="s">
        <v>309</v>
      </c>
      <c r="AR6" s="146" t="s">
        <v>310</v>
      </c>
      <c r="AS6" s="146" t="s">
        <v>311</v>
      </c>
      <c r="AT6" s="146" t="s">
        <v>312</v>
      </c>
      <c r="AU6" s="138"/>
      <c r="AV6" s="138"/>
      <c r="AW6" s="138"/>
      <c r="AX6" s="138"/>
      <c r="AY6" s="138"/>
      <c r="AZ6" s="147" t="s">
        <v>303</v>
      </c>
      <c r="BA6" s="147" t="s">
        <v>304</v>
      </c>
      <c r="BB6" s="147" t="s">
        <v>305</v>
      </c>
      <c r="BC6" s="147" t="s">
        <v>306</v>
      </c>
      <c r="BD6" s="147" t="s">
        <v>307</v>
      </c>
    </row>
    <row r="7" spans="1:56" x14ac:dyDescent="0.2">
      <c r="A7" s="136">
        <v>2</v>
      </c>
      <c r="B7" s="136">
        <v>2</v>
      </c>
      <c r="C7" s="136">
        <v>2</v>
      </c>
      <c r="D7" s="136">
        <v>2</v>
      </c>
      <c r="E7" s="136">
        <v>2</v>
      </c>
      <c r="F7" s="136">
        <v>2</v>
      </c>
      <c r="G7" s="136">
        <v>2</v>
      </c>
      <c r="H7" s="136">
        <v>2</v>
      </c>
      <c r="I7" s="136">
        <v>2</v>
      </c>
      <c r="J7" s="136">
        <v>2</v>
      </c>
      <c r="K7" s="136">
        <v>2</v>
      </c>
      <c r="L7" s="136">
        <v>2</v>
      </c>
      <c r="M7" s="136">
        <v>2</v>
      </c>
      <c r="N7" s="136">
        <v>2</v>
      </c>
      <c r="O7" s="136">
        <v>2</v>
      </c>
      <c r="P7" s="136">
        <v>2</v>
      </c>
      <c r="Q7" s="136">
        <v>2</v>
      </c>
      <c r="R7" s="136">
        <v>2</v>
      </c>
      <c r="S7" s="136">
        <v>2</v>
      </c>
      <c r="T7" s="136">
        <v>2</v>
      </c>
      <c r="U7" s="136">
        <v>2</v>
      </c>
      <c r="V7" s="136">
        <v>2</v>
      </c>
      <c r="W7" s="136">
        <v>2</v>
      </c>
      <c r="X7" s="136">
        <v>2</v>
      </c>
      <c r="Y7" s="136">
        <v>2</v>
      </c>
      <c r="Z7" s="136">
        <v>2</v>
      </c>
      <c r="AA7" s="136">
        <v>2</v>
      </c>
      <c r="AB7" s="136">
        <v>2</v>
      </c>
      <c r="AC7" s="136">
        <v>2</v>
      </c>
      <c r="AD7" s="136">
        <v>2</v>
      </c>
      <c r="AE7" s="136">
        <v>2</v>
      </c>
      <c r="AF7" s="136">
        <v>2</v>
      </c>
      <c r="AG7" s="136">
        <v>2</v>
      </c>
      <c r="AH7" s="136">
        <v>2</v>
      </c>
      <c r="AI7" s="136">
        <v>2</v>
      </c>
      <c r="AJ7" s="136">
        <v>2</v>
      </c>
      <c r="AK7" s="136">
        <v>2</v>
      </c>
      <c r="AL7" s="136">
        <v>2</v>
      </c>
      <c r="AM7" s="136">
        <v>2</v>
      </c>
      <c r="AN7" s="136">
        <v>2</v>
      </c>
      <c r="AO7" s="136">
        <v>2</v>
      </c>
      <c r="AP7" s="136">
        <v>2</v>
      </c>
      <c r="AQ7" s="136">
        <v>2</v>
      </c>
      <c r="AR7" s="136">
        <v>2</v>
      </c>
      <c r="AS7" s="136">
        <v>2</v>
      </c>
      <c r="AT7" s="136">
        <v>2</v>
      </c>
      <c r="AU7" s="136">
        <v>2</v>
      </c>
      <c r="AV7" s="136">
        <v>2</v>
      </c>
      <c r="AW7" s="136">
        <v>2</v>
      </c>
      <c r="AX7" s="136">
        <v>2</v>
      </c>
      <c r="AY7" s="136">
        <v>2</v>
      </c>
      <c r="AZ7" s="136">
        <v>2</v>
      </c>
      <c r="BA7" s="136">
        <v>2</v>
      </c>
      <c r="BB7" s="136">
        <v>2</v>
      </c>
      <c r="BC7" s="136">
        <v>2</v>
      </c>
      <c r="BD7" s="136">
        <v>2</v>
      </c>
    </row>
    <row r="8" spans="1:56" ht="30" x14ac:dyDescent="0.2">
      <c r="A8" s="149">
        <v>2</v>
      </c>
      <c r="B8" s="139" t="s">
        <v>133</v>
      </c>
      <c r="C8" s="139" t="s">
        <v>134</v>
      </c>
      <c r="D8" s="139"/>
      <c r="E8" s="139" t="s">
        <v>135</v>
      </c>
      <c r="F8" s="139"/>
      <c r="G8" s="140" t="s">
        <v>109</v>
      </c>
      <c r="H8" s="139"/>
      <c r="I8" s="139">
        <v>1.5</v>
      </c>
      <c r="J8" s="139"/>
      <c r="K8" s="139">
        <v>1.5</v>
      </c>
      <c r="L8" s="139"/>
      <c r="M8" s="140">
        <v>0.5</v>
      </c>
      <c r="N8" s="139"/>
      <c r="O8" s="141">
        <v>44053</v>
      </c>
      <c r="P8" s="141">
        <v>44053</v>
      </c>
      <c r="Q8" s="141">
        <v>44053</v>
      </c>
      <c r="R8" s="141">
        <v>44053</v>
      </c>
      <c r="S8" s="142">
        <v>50</v>
      </c>
      <c r="T8" s="142">
        <v>67</v>
      </c>
      <c r="U8" s="142">
        <v>50</v>
      </c>
      <c r="V8" s="142">
        <v>59</v>
      </c>
      <c r="W8" s="142">
        <f t="shared" si="1"/>
        <v>6</v>
      </c>
      <c r="X8" s="142">
        <f t="shared" si="0"/>
        <v>8</v>
      </c>
      <c r="Y8" s="142">
        <f t="shared" si="0"/>
        <v>6</v>
      </c>
      <c r="Z8" s="142">
        <f t="shared" si="0"/>
        <v>7</v>
      </c>
      <c r="AA8" s="143" t="s">
        <v>298</v>
      </c>
      <c r="AB8" s="143" t="s">
        <v>299</v>
      </c>
      <c r="AC8" s="143" t="s">
        <v>300</v>
      </c>
      <c r="AD8" s="143" t="s">
        <v>301</v>
      </c>
      <c r="AE8" s="143" t="s">
        <v>302</v>
      </c>
      <c r="AF8" s="144"/>
      <c r="AG8" s="144"/>
      <c r="AH8" s="144"/>
      <c r="AI8" s="144"/>
      <c r="AJ8" s="144"/>
      <c r="AK8" s="143" t="s">
        <v>298</v>
      </c>
      <c r="AL8" s="143" t="s">
        <v>299</v>
      </c>
      <c r="AM8" s="143" t="s">
        <v>300</v>
      </c>
      <c r="AN8" s="143" t="s">
        <v>301</v>
      </c>
      <c r="AO8" s="143" t="s">
        <v>302</v>
      </c>
      <c r="AP8" s="144"/>
      <c r="AQ8" s="144"/>
      <c r="AR8" s="144"/>
      <c r="AS8" s="144"/>
      <c r="AT8" s="144"/>
      <c r="AU8" s="145" t="s">
        <v>303</v>
      </c>
      <c r="AV8" s="145" t="s">
        <v>304</v>
      </c>
      <c r="AW8" s="145" t="s">
        <v>305</v>
      </c>
      <c r="AX8" s="145" t="s">
        <v>306</v>
      </c>
      <c r="AY8" s="145" t="s">
        <v>307</v>
      </c>
      <c r="AZ8" s="144"/>
      <c r="BA8" s="144"/>
      <c r="BB8" s="144"/>
      <c r="BC8" s="144"/>
      <c r="BD8" s="144"/>
    </row>
    <row r="9" spans="1:56" ht="30" x14ac:dyDescent="0.2">
      <c r="A9" s="149">
        <v>2</v>
      </c>
      <c r="B9" s="139" t="s">
        <v>138</v>
      </c>
      <c r="C9" s="139"/>
      <c r="D9" s="139">
        <v>1.5</v>
      </c>
      <c r="E9" s="139">
        <v>1.5</v>
      </c>
      <c r="F9" s="139">
        <v>1.5</v>
      </c>
      <c r="G9" s="139">
        <v>1.5</v>
      </c>
      <c r="H9" s="140" t="s">
        <v>139</v>
      </c>
      <c r="I9" s="139"/>
      <c r="J9" s="139">
        <v>1.5</v>
      </c>
      <c r="K9" s="139">
        <v>1.5</v>
      </c>
      <c r="L9" s="139">
        <v>1.5</v>
      </c>
      <c r="M9" s="139">
        <v>1.5</v>
      </c>
      <c r="N9" s="140">
        <v>0.25</v>
      </c>
      <c r="O9" s="141">
        <v>44053</v>
      </c>
      <c r="P9" s="141">
        <v>44053</v>
      </c>
      <c r="Q9" s="141">
        <v>44053</v>
      </c>
      <c r="R9" s="141">
        <v>44053</v>
      </c>
      <c r="S9" s="142">
        <v>50</v>
      </c>
      <c r="T9" s="142">
        <v>67</v>
      </c>
      <c r="U9" s="142">
        <v>50</v>
      </c>
      <c r="V9" s="142">
        <v>59</v>
      </c>
      <c r="W9" s="142">
        <f t="shared" si="1"/>
        <v>6</v>
      </c>
      <c r="X9" s="142">
        <f t="shared" si="0"/>
        <v>8</v>
      </c>
      <c r="Y9" s="142">
        <f t="shared" si="0"/>
        <v>6</v>
      </c>
      <c r="Z9" s="142">
        <f t="shared" si="0"/>
        <v>7</v>
      </c>
      <c r="AA9" s="138"/>
      <c r="AB9" s="138"/>
      <c r="AC9" s="138"/>
      <c r="AD9" s="138"/>
      <c r="AE9" s="138"/>
      <c r="AF9" s="146" t="s">
        <v>298</v>
      </c>
      <c r="AG9" s="146" t="s">
        <v>299</v>
      </c>
      <c r="AH9" s="146" t="s">
        <v>300</v>
      </c>
      <c r="AI9" s="146" t="s">
        <v>301</v>
      </c>
      <c r="AJ9" s="146" t="s">
        <v>302</v>
      </c>
      <c r="AK9" s="143" t="s">
        <v>298</v>
      </c>
      <c r="AL9" s="143" t="s">
        <v>299</v>
      </c>
      <c r="AM9" s="143" t="s">
        <v>300</v>
      </c>
      <c r="AN9" s="143" t="s">
        <v>301</v>
      </c>
      <c r="AO9" s="143" t="s">
        <v>302</v>
      </c>
      <c r="AP9" s="146" t="s">
        <v>298</v>
      </c>
      <c r="AQ9" s="146" t="s">
        <v>299</v>
      </c>
      <c r="AR9" s="146" t="s">
        <v>300</v>
      </c>
      <c r="AS9" s="146" t="s">
        <v>301</v>
      </c>
      <c r="AT9" s="146" t="s">
        <v>302</v>
      </c>
      <c r="AU9" s="143" t="s">
        <v>298</v>
      </c>
      <c r="AV9" s="143" t="s">
        <v>299</v>
      </c>
      <c r="AW9" s="143" t="s">
        <v>300</v>
      </c>
      <c r="AX9" s="143" t="s">
        <v>301</v>
      </c>
      <c r="AY9" s="143" t="s">
        <v>302</v>
      </c>
      <c r="AZ9" s="147" t="s">
        <v>313</v>
      </c>
      <c r="BA9" s="147" t="s">
        <v>314</v>
      </c>
      <c r="BB9" s="147" t="s">
        <v>315</v>
      </c>
      <c r="BC9" s="147" t="s">
        <v>316</v>
      </c>
      <c r="BD9" s="147" t="s">
        <v>317</v>
      </c>
    </row>
    <row r="10" spans="1:56" ht="16" x14ac:dyDescent="0.2">
      <c r="A10" s="149">
        <v>2</v>
      </c>
      <c r="B10" s="139" t="s">
        <v>145</v>
      </c>
      <c r="C10" s="139">
        <v>1.5</v>
      </c>
      <c r="D10" s="139">
        <v>1.5</v>
      </c>
      <c r="E10" s="139"/>
      <c r="F10" s="139">
        <v>1.5</v>
      </c>
      <c r="G10" s="139"/>
      <c r="H10" s="139"/>
      <c r="I10" s="139">
        <v>1.5</v>
      </c>
      <c r="J10" s="139">
        <v>1.5</v>
      </c>
      <c r="K10" s="139"/>
      <c r="L10" s="139">
        <v>1.5</v>
      </c>
      <c r="M10" s="139"/>
      <c r="N10" s="139"/>
      <c r="O10" s="141">
        <v>44053</v>
      </c>
      <c r="P10" s="141">
        <v>44053</v>
      </c>
      <c r="Q10" s="141">
        <v>44053</v>
      </c>
      <c r="R10" s="141">
        <v>44053</v>
      </c>
      <c r="S10" s="142">
        <v>50</v>
      </c>
      <c r="T10" s="142">
        <v>67</v>
      </c>
      <c r="U10" s="142">
        <v>50</v>
      </c>
      <c r="V10" s="142">
        <v>59</v>
      </c>
      <c r="W10" s="142">
        <f t="shared" si="1"/>
        <v>6</v>
      </c>
      <c r="X10" s="142">
        <f t="shared" si="0"/>
        <v>8</v>
      </c>
      <c r="Y10" s="142">
        <f t="shared" si="0"/>
        <v>6</v>
      </c>
      <c r="Z10" s="142">
        <f t="shared" si="0"/>
        <v>7</v>
      </c>
      <c r="AA10" s="143" t="s">
        <v>298</v>
      </c>
      <c r="AB10" s="143" t="s">
        <v>299</v>
      </c>
      <c r="AC10" s="143" t="s">
        <v>300</v>
      </c>
      <c r="AD10" s="143" t="s">
        <v>301</v>
      </c>
      <c r="AE10" s="143" t="s">
        <v>302</v>
      </c>
      <c r="AF10" s="146" t="s">
        <v>298</v>
      </c>
      <c r="AG10" s="146" t="s">
        <v>299</v>
      </c>
      <c r="AH10" s="146" t="s">
        <v>300</v>
      </c>
      <c r="AI10" s="146" t="s">
        <v>301</v>
      </c>
      <c r="AJ10" s="146" t="s">
        <v>302</v>
      </c>
      <c r="AK10" s="138"/>
      <c r="AL10" s="138"/>
      <c r="AM10" s="138"/>
      <c r="AN10" s="138"/>
      <c r="AO10" s="138"/>
      <c r="AP10" s="146" t="s">
        <v>298</v>
      </c>
      <c r="AQ10" s="146" t="s">
        <v>299</v>
      </c>
      <c r="AR10" s="146" t="s">
        <v>300</v>
      </c>
      <c r="AS10" s="146" t="s">
        <v>301</v>
      </c>
      <c r="AT10" s="146" t="s">
        <v>302</v>
      </c>
      <c r="AU10" s="138"/>
      <c r="AV10" s="138"/>
      <c r="AW10" s="138"/>
      <c r="AX10" s="138"/>
      <c r="AY10" s="138"/>
      <c r="AZ10" s="144"/>
      <c r="BA10" s="144"/>
      <c r="BB10" s="144"/>
      <c r="BC10" s="144"/>
      <c r="BD10" s="144"/>
    </row>
    <row r="11" spans="1:56" x14ac:dyDescent="0.2">
      <c r="A11" s="136">
        <v>3</v>
      </c>
      <c r="B11" s="136">
        <v>3</v>
      </c>
      <c r="C11" s="136">
        <v>3</v>
      </c>
      <c r="D11" s="136">
        <v>3</v>
      </c>
      <c r="E11" s="136">
        <v>3</v>
      </c>
      <c r="F11" s="136">
        <v>3</v>
      </c>
      <c r="G11" s="136">
        <v>3</v>
      </c>
      <c r="H11" s="136">
        <v>3</v>
      </c>
      <c r="I11" s="136">
        <v>3</v>
      </c>
      <c r="J11" s="136">
        <v>3</v>
      </c>
      <c r="K11" s="136">
        <v>3</v>
      </c>
      <c r="L11" s="136">
        <v>3</v>
      </c>
      <c r="M11" s="136">
        <v>3</v>
      </c>
      <c r="N11" s="136">
        <v>3</v>
      </c>
      <c r="O11" s="136">
        <v>3</v>
      </c>
      <c r="P11" s="136">
        <v>3</v>
      </c>
      <c r="Q11" s="136">
        <v>3</v>
      </c>
      <c r="R11" s="136">
        <v>3</v>
      </c>
      <c r="S11" s="136">
        <v>3</v>
      </c>
      <c r="T11" s="136">
        <v>3</v>
      </c>
      <c r="U11" s="136">
        <v>3</v>
      </c>
      <c r="V11" s="136">
        <v>3</v>
      </c>
      <c r="W11" s="136">
        <v>3</v>
      </c>
      <c r="X11" s="136">
        <v>3</v>
      </c>
      <c r="Y11" s="136">
        <v>3</v>
      </c>
      <c r="Z11" s="136">
        <v>3</v>
      </c>
      <c r="AA11" s="136">
        <v>3</v>
      </c>
      <c r="AB11" s="136">
        <v>3</v>
      </c>
      <c r="AC11" s="136">
        <v>3</v>
      </c>
      <c r="AD11" s="136">
        <v>3</v>
      </c>
      <c r="AE11" s="136">
        <v>3</v>
      </c>
      <c r="AF11" s="136">
        <v>3</v>
      </c>
      <c r="AG11" s="136">
        <v>3</v>
      </c>
      <c r="AH11" s="136">
        <v>3</v>
      </c>
      <c r="AI11" s="136">
        <v>3</v>
      </c>
      <c r="AJ11" s="136">
        <v>3</v>
      </c>
      <c r="AK11" s="136">
        <v>3</v>
      </c>
      <c r="AL11" s="136">
        <v>3</v>
      </c>
      <c r="AM11" s="136">
        <v>3</v>
      </c>
      <c r="AN11" s="136">
        <v>3</v>
      </c>
      <c r="AO11" s="136">
        <v>3</v>
      </c>
      <c r="AP11" s="136">
        <v>3</v>
      </c>
      <c r="AQ11" s="136">
        <v>3</v>
      </c>
      <c r="AR11" s="136">
        <v>3</v>
      </c>
      <c r="AS11" s="136">
        <v>3</v>
      </c>
      <c r="AT11" s="136">
        <v>3</v>
      </c>
      <c r="AU11" s="136">
        <v>3</v>
      </c>
      <c r="AV11" s="136">
        <v>3</v>
      </c>
      <c r="AW11" s="136">
        <v>3</v>
      </c>
      <c r="AX11" s="136">
        <v>3</v>
      </c>
      <c r="AY11" s="136">
        <v>3</v>
      </c>
      <c r="AZ11" s="136">
        <v>3</v>
      </c>
      <c r="BA11" s="136">
        <v>3</v>
      </c>
      <c r="BB11" s="136">
        <v>3</v>
      </c>
      <c r="BC11" s="136">
        <v>3</v>
      </c>
      <c r="BD11" s="136">
        <v>3</v>
      </c>
    </row>
    <row r="12" spans="1:56" ht="45" x14ac:dyDescent="0.2">
      <c r="A12" s="149">
        <v>3</v>
      </c>
      <c r="B12" s="139" t="s">
        <v>146</v>
      </c>
      <c r="C12" s="139">
        <v>1.5</v>
      </c>
      <c r="D12" s="139"/>
      <c r="E12" s="139">
        <v>1.5</v>
      </c>
      <c r="F12" s="139"/>
      <c r="G12" s="140" t="s">
        <v>147</v>
      </c>
      <c r="H12" s="139"/>
      <c r="I12" s="139">
        <v>1.5</v>
      </c>
      <c r="J12" s="139"/>
      <c r="K12" s="139">
        <v>1.5</v>
      </c>
      <c r="L12" s="139"/>
      <c r="M12" s="140">
        <v>0.5</v>
      </c>
      <c r="N12" s="139"/>
      <c r="O12" s="150" t="s">
        <v>148</v>
      </c>
      <c r="P12" s="150" t="s">
        <v>148</v>
      </c>
      <c r="Q12" s="150" t="s">
        <v>148</v>
      </c>
      <c r="R12" s="150" t="s">
        <v>148</v>
      </c>
      <c r="S12" s="142">
        <v>54</v>
      </c>
      <c r="T12" s="142">
        <v>64</v>
      </c>
      <c r="U12" s="142">
        <v>56</v>
      </c>
      <c r="V12" s="142">
        <v>69</v>
      </c>
      <c r="W12" s="142">
        <f t="shared" si="1"/>
        <v>6</v>
      </c>
      <c r="X12" s="142">
        <f t="shared" si="0"/>
        <v>8</v>
      </c>
      <c r="Y12" s="142">
        <f t="shared" si="0"/>
        <v>7</v>
      </c>
      <c r="Z12" s="142">
        <f t="shared" si="0"/>
        <v>8</v>
      </c>
      <c r="AA12" s="143" t="s">
        <v>298</v>
      </c>
      <c r="AB12" s="143" t="s">
        <v>299</v>
      </c>
      <c r="AC12" s="143" t="s">
        <v>300</v>
      </c>
      <c r="AD12" s="143" t="s">
        <v>301</v>
      </c>
      <c r="AE12" s="143" t="s">
        <v>318</v>
      </c>
      <c r="AF12" s="144"/>
      <c r="AG12" s="144"/>
      <c r="AH12" s="144"/>
      <c r="AI12" s="144"/>
      <c r="AJ12" s="144"/>
      <c r="AK12" s="143" t="s">
        <v>298</v>
      </c>
      <c r="AL12" s="143" t="s">
        <v>299</v>
      </c>
      <c r="AM12" s="143" t="s">
        <v>300</v>
      </c>
      <c r="AN12" s="143" t="s">
        <v>301</v>
      </c>
      <c r="AO12" s="143" t="s">
        <v>318</v>
      </c>
      <c r="AP12" s="144"/>
      <c r="AQ12" s="144"/>
      <c r="AR12" s="144"/>
      <c r="AS12" s="144"/>
      <c r="AT12" s="144"/>
      <c r="AU12" s="145" t="s">
        <v>303</v>
      </c>
      <c r="AV12" s="145" t="s">
        <v>304</v>
      </c>
      <c r="AW12" s="145" t="s">
        <v>305</v>
      </c>
      <c r="AX12" s="145" t="s">
        <v>306</v>
      </c>
      <c r="AY12" s="145" t="s">
        <v>319</v>
      </c>
      <c r="AZ12" s="144"/>
      <c r="BA12" s="144"/>
      <c r="BB12" s="144"/>
      <c r="BC12" s="144"/>
      <c r="BD12" s="144"/>
    </row>
    <row r="13" spans="1:56" ht="45" x14ac:dyDescent="0.2">
      <c r="A13" s="149">
        <v>3</v>
      </c>
      <c r="B13" s="139" t="s">
        <v>152</v>
      </c>
      <c r="C13" s="139" t="s">
        <v>153</v>
      </c>
      <c r="D13" s="139" t="s">
        <v>154</v>
      </c>
      <c r="E13" s="139"/>
      <c r="F13" s="139" t="s">
        <v>155</v>
      </c>
      <c r="G13" s="139"/>
      <c r="H13" s="139"/>
      <c r="I13" s="139">
        <v>1.5</v>
      </c>
      <c r="J13" s="139">
        <v>1.5</v>
      </c>
      <c r="K13" s="139"/>
      <c r="L13" s="139">
        <v>1.5</v>
      </c>
      <c r="M13" s="139"/>
      <c r="N13" s="139"/>
      <c r="O13" s="150" t="s">
        <v>148</v>
      </c>
      <c r="P13" s="150" t="s">
        <v>148</v>
      </c>
      <c r="Q13" s="150" t="s">
        <v>148</v>
      </c>
      <c r="R13" s="150" t="s">
        <v>148</v>
      </c>
      <c r="S13" s="142">
        <v>54</v>
      </c>
      <c r="T13" s="142">
        <v>64</v>
      </c>
      <c r="U13" s="142">
        <v>56</v>
      </c>
      <c r="V13" s="142">
        <v>69</v>
      </c>
      <c r="W13" s="142">
        <f t="shared" si="1"/>
        <v>6</v>
      </c>
      <c r="X13" s="142">
        <f t="shared" si="0"/>
        <v>8</v>
      </c>
      <c r="Y13" s="142">
        <f t="shared" si="0"/>
        <v>7</v>
      </c>
      <c r="Z13" s="142">
        <f t="shared" si="0"/>
        <v>8</v>
      </c>
      <c r="AA13" s="143" t="s">
        <v>298</v>
      </c>
      <c r="AB13" s="143" t="s">
        <v>299</v>
      </c>
      <c r="AC13" s="143" t="s">
        <v>300</v>
      </c>
      <c r="AD13" s="143" t="s">
        <v>301</v>
      </c>
      <c r="AE13" s="143" t="s">
        <v>318</v>
      </c>
      <c r="AF13" s="146" t="s">
        <v>298</v>
      </c>
      <c r="AG13" s="146" t="s">
        <v>299</v>
      </c>
      <c r="AH13" s="146" t="s">
        <v>300</v>
      </c>
      <c r="AI13" s="146" t="s">
        <v>301</v>
      </c>
      <c r="AJ13" s="146" t="s">
        <v>318</v>
      </c>
      <c r="AK13" s="138"/>
      <c r="AL13" s="138"/>
      <c r="AM13" s="138"/>
      <c r="AN13" s="138"/>
      <c r="AO13" s="138"/>
      <c r="AP13" s="146" t="s">
        <v>298</v>
      </c>
      <c r="AQ13" s="146" t="s">
        <v>299</v>
      </c>
      <c r="AR13" s="146" t="s">
        <v>300</v>
      </c>
      <c r="AS13" s="146" t="s">
        <v>301</v>
      </c>
      <c r="AT13" s="146" t="s">
        <v>318</v>
      </c>
      <c r="AU13" s="138"/>
      <c r="AV13" s="138"/>
      <c r="AW13" s="138"/>
      <c r="AX13" s="138"/>
      <c r="AY13" s="138"/>
      <c r="AZ13" s="144"/>
      <c r="BA13" s="144"/>
      <c r="BB13" s="144"/>
      <c r="BC13" s="144"/>
      <c r="BD13" s="144"/>
    </row>
    <row r="14" spans="1:56" ht="45" x14ac:dyDescent="0.2">
      <c r="A14" s="149">
        <v>3</v>
      </c>
      <c r="B14" s="139" t="s">
        <v>156</v>
      </c>
      <c r="C14" s="139"/>
      <c r="D14" s="139" t="s">
        <v>157</v>
      </c>
      <c r="E14" s="139"/>
      <c r="F14" s="139" t="s">
        <v>158</v>
      </c>
      <c r="G14" s="140" t="s">
        <v>147</v>
      </c>
      <c r="H14" s="139"/>
      <c r="I14" s="139"/>
      <c r="J14" s="139">
        <v>1.5</v>
      </c>
      <c r="K14" s="139"/>
      <c r="L14" s="139">
        <v>1.5</v>
      </c>
      <c r="M14" s="140">
        <v>0.5</v>
      </c>
      <c r="N14" s="139"/>
      <c r="O14" s="150" t="s">
        <v>148</v>
      </c>
      <c r="P14" s="150" t="s">
        <v>148</v>
      </c>
      <c r="Q14" s="150" t="s">
        <v>148</v>
      </c>
      <c r="R14" s="150" t="s">
        <v>148</v>
      </c>
      <c r="S14" s="142">
        <v>54</v>
      </c>
      <c r="T14" s="142">
        <v>64</v>
      </c>
      <c r="U14" s="142">
        <v>56</v>
      </c>
      <c r="V14" s="142">
        <v>69</v>
      </c>
      <c r="W14" s="142">
        <f t="shared" si="1"/>
        <v>6</v>
      </c>
      <c r="X14" s="142">
        <f t="shared" si="0"/>
        <v>8</v>
      </c>
      <c r="Y14" s="142">
        <f t="shared" si="0"/>
        <v>7</v>
      </c>
      <c r="Z14" s="142">
        <f t="shared" si="0"/>
        <v>8</v>
      </c>
      <c r="AA14" s="138"/>
      <c r="AB14" s="138"/>
      <c r="AC14" s="138"/>
      <c r="AD14" s="138"/>
      <c r="AE14" s="138"/>
      <c r="AF14" s="146" t="s">
        <v>298</v>
      </c>
      <c r="AG14" s="146" t="s">
        <v>299</v>
      </c>
      <c r="AH14" s="146" t="s">
        <v>300</v>
      </c>
      <c r="AI14" s="146" t="s">
        <v>301</v>
      </c>
      <c r="AJ14" s="146" t="s">
        <v>318</v>
      </c>
      <c r="AK14" s="138"/>
      <c r="AL14" s="138"/>
      <c r="AM14" s="138"/>
      <c r="AN14" s="138"/>
      <c r="AO14" s="138"/>
      <c r="AP14" s="146" t="s">
        <v>298</v>
      </c>
      <c r="AQ14" s="146" t="s">
        <v>299</v>
      </c>
      <c r="AR14" s="146" t="s">
        <v>300</v>
      </c>
      <c r="AS14" s="146" t="s">
        <v>301</v>
      </c>
      <c r="AT14" s="146" t="s">
        <v>318</v>
      </c>
      <c r="AU14" s="145" t="s">
        <v>303</v>
      </c>
      <c r="AV14" s="145" t="s">
        <v>304</v>
      </c>
      <c r="AW14" s="145" t="s">
        <v>305</v>
      </c>
      <c r="AX14" s="145" t="s">
        <v>306</v>
      </c>
      <c r="AY14" s="145" t="s">
        <v>319</v>
      </c>
      <c r="AZ14" s="144"/>
      <c r="BA14" s="144"/>
      <c r="BB14" s="144"/>
      <c r="BC14" s="144"/>
      <c r="BD14" s="144"/>
    </row>
    <row r="15" spans="1:56" x14ac:dyDescent="0.2">
      <c r="A15" s="136">
        <v>4</v>
      </c>
      <c r="B15" s="136">
        <v>4</v>
      </c>
      <c r="C15" s="136">
        <v>4</v>
      </c>
      <c r="D15" s="136">
        <v>4</v>
      </c>
      <c r="E15" s="136">
        <v>4</v>
      </c>
      <c r="F15" s="136">
        <v>4</v>
      </c>
      <c r="G15" s="136">
        <v>4</v>
      </c>
      <c r="H15" s="136">
        <v>4</v>
      </c>
      <c r="I15" s="136">
        <v>4</v>
      </c>
      <c r="J15" s="136">
        <v>4</v>
      </c>
      <c r="K15" s="136">
        <v>4</v>
      </c>
      <c r="L15" s="136">
        <v>4</v>
      </c>
      <c r="M15" s="136">
        <v>4</v>
      </c>
      <c r="N15" s="136">
        <v>4</v>
      </c>
      <c r="O15" s="136">
        <v>4</v>
      </c>
      <c r="P15" s="136">
        <v>4</v>
      </c>
      <c r="Q15" s="136">
        <v>4</v>
      </c>
      <c r="R15" s="136">
        <v>4</v>
      </c>
      <c r="S15" s="136">
        <v>4</v>
      </c>
      <c r="T15" s="136">
        <v>4</v>
      </c>
      <c r="U15" s="136">
        <v>4</v>
      </c>
      <c r="V15" s="136">
        <v>4</v>
      </c>
      <c r="W15" s="136">
        <v>4</v>
      </c>
      <c r="X15" s="136">
        <v>4</v>
      </c>
      <c r="Y15" s="136">
        <v>4</v>
      </c>
      <c r="Z15" s="136">
        <v>4</v>
      </c>
      <c r="AA15" s="136">
        <v>4</v>
      </c>
      <c r="AB15" s="136">
        <v>4</v>
      </c>
      <c r="AC15" s="136">
        <v>4</v>
      </c>
      <c r="AD15" s="136">
        <v>4</v>
      </c>
      <c r="AE15" s="136">
        <v>4</v>
      </c>
      <c r="AF15" s="136">
        <v>4</v>
      </c>
      <c r="AG15" s="136">
        <v>4</v>
      </c>
      <c r="AH15" s="136">
        <v>4</v>
      </c>
      <c r="AI15" s="136">
        <v>4</v>
      </c>
      <c r="AJ15" s="136">
        <v>4</v>
      </c>
      <c r="AK15" s="136">
        <v>4</v>
      </c>
      <c r="AL15" s="136">
        <v>4</v>
      </c>
      <c r="AM15" s="136">
        <v>4</v>
      </c>
      <c r="AN15" s="136">
        <v>4</v>
      </c>
      <c r="AO15" s="136">
        <v>4</v>
      </c>
      <c r="AP15" s="136">
        <v>4</v>
      </c>
      <c r="AQ15" s="136">
        <v>4</v>
      </c>
      <c r="AR15" s="136">
        <v>4</v>
      </c>
      <c r="AS15" s="136">
        <v>4</v>
      </c>
      <c r="AT15" s="136">
        <v>4</v>
      </c>
      <c r="AU15" s="136">
        <v>4</v>
      </c>
      <c r="AV15" s="136">
        <v>4</v>
      </c>
      <c r="AW15" s="136">
        <v>4</v>
      </c>
      <c r="AX15" s="136">
        <v>4</v>
      </c>
      <c r="AY15" s="136">
        <v>4</v>
      </c>
      <c r="AZ15" s="136">
        <v>4</v>
      </c>
      <c r="BA15" s="136">
        <v>4</v>
      </c>
      <c r="BB15" s="136">
        <v>4</v>
      </c>
      <c r="BC15" s="136">
        <v>4</v>
      </c>
      <c r="BD15" s="136">
        <v>4</v>
      </c>
    </row>
    <row r="16" spans="1:56" ht="30" x14ac:dyDescent="0.2">
      <c r="A16" s="149">
        <v>4</v>
      </c>
      <c r="B16" s="139" t="s">
        <v>159</v>
      </c>
      <c r="C16" s="139" t="s">
        <v>160</v>
      </c>
      <c r="D16" s="139"/>
      <c r="E16" s="139" t="s">
        <v>161</v>
      </c>
      <c r="F16" s="139"/>
      <c r="G16" s="140" t="s">
        <v>162</v>
      </c>
      <c r="H16" s="139"/>
      <c r="I16" s="139">
        <v>3</v>
      </c>
      <c r="J16" s="139"/>
      <c r="K16" s="139">
        <v>3</v>
      </c>
      <c r="L16" s="139"/>
      <c r="M16" s="140">
        <v>0.5</v>
      </c>
      <c r="N16" s="139"/>
      <c r="O16" s="141">
        <v>44046</v>
      </c>
      <c r="P16" s="141">
        <v>44046</v>
      </c>
      <c r="Q16" s="141">
        <v>44046</v>
      </c>
      <c r="R16" s="141">
        <v>44046</v>
      </c>
      <c r="S16" s="142">
        <v>34</v>
      </c>
      <c r="T16" s="142">
        <v>65</v>
      </c>
      <c r="U16" s="142">
        <v>45</v>
      </c>
      <c r="V16" s="142">
        <v>63</v>
      </c>
      <c r="W16" s="142">
        <f t="shared" si="1"/>
        <v>4</v>
      </c>
      <c r="X16" s="142">
        <f t="shared" si="0"/>
        <v>8</v>
      </c>
      <c r="Y16" s="142">
        <f t="shared" si="0"/>
        <v>5</v>
      </c>
      <c r="Z16" s="142">
        <f t="shared" si="0"/>
        <v>7</v>
      </c>
      <c r="AA16" s="143" t="s">
        <v>320</v>
      </c>
      <c r="AB16" s="143" t="s">
        <v>321</v>
      </c>
      <c r="AC16" s="143" t="s">
        <v>322</v>
      </c>
      <c r="AD16" s="143" t="s">
        <v>323</v>
      </c>
      <c r="AE16" s="143"/>
      <c r="AF16" s="144"/>
      <c r="AG16" s="144"/>
      <c r="AH16" s="144"/>
      <c r="AI16" s="144"/>
      <c r="AJ16" s="144"/>
      <c r="AK16" s="143" t="s">
        <v>320</v>
      </c>
      <c r="AL16" s="143" t="s">
        <v>321</v>
      </c>
      <c r="AM16" s="143" t="s">
        <v>322</v>
      </c>
      <c r="AN16" s="143" t="s">
        <v>323</v>
      </c>
      <c r="AO16" s="143"/>
      <c r="AP16" s="144"/>
      <c r="AQ16" s="144"/>
      <c r="AR16" s="144"/>
      <c r="AS16" s="144"/>
      <c r="AT16" s="144"/>
      <c r="AU16" s="145" t="s">
        <v>303</v>
      </c>
      <c r="AV16" s="145" t="s">
        <v>304</v>
      </c>
      <c r="AW16" s="145" t="s">
        <v>305</v>
      </c>
      <c r="AX16" s="145" t="s">
        <v>306</v>
      </c>
      <c r="AY16" s="145"/>
      <c r="AZ16" s="144"/>
      <c r="BA16" s="144"/>
      <c r="BB16" s="144"/>
      <c r="BC16" s="144"/>
      <c r="BD16" s="144"/>
    </row>
    <row r="17" spans="1:56" ht="30" x14ac:dyDescent="0.2">
      <c r="A17" s="149">
        <v>4</v>
      </c>
      <c r="B17" s="139" t="s">
        <v>170</v>
      </c>
      <c r="C17" s="139">
        <v>1.5</v>
      </c>
      <c r="D17" s="139"/>
      <c r="E17" s="139">
        <v>1.5</v>
      </c>
      <c r="F17" s="139">
        <v>1.5</v>
      </c>
      <c r="G17" s="139">
        <v>1.5</v>
      </c>
      <c r="H17" s="140" t="s">
        <v>171</v>
      </c>
      <c r="I17" s="139">
        <v>1.5</v>
      </c>
      <c r="J17" s="139"/>
      <c r="K17" s="139">
        <v>1.5</v>
      </c>
      <c r="L17" s="139">
        <v>1.5</v>
      </c>
      <c r="M17" s="139">
        <v>1.5</v>
      </c>
      <c r="N17" s="140">
        <v>0.75</v>
      </c>
      <c r="O17" s="141">
        <v>44046</v>
      </c>
      <c r="P17" s="141">
        <v>44046</v>
      </c>
      <c r="Q17" s="141">
        <v>44046</v>
      </c>
      <c r="R17" s="141">
        <v>44046</v>
      </c>
      <c r="S17" s="142">
        <v>34</v>
      </c>
      <c r="T17" s="142">
        <v>65</v>
      </c>
      <c r="U17" s="142">
        <v>45</v>
      </c>
      <c r="V17" s="142">
        <v>63</v>
      </c>
      <c r="W17" s="142">
        <f t="shared" si="1"/>
        <v>4</v>
      </c>
      <c r="X17" s="142">
        <f t="shared" si="0"/>
        <v>8</v>
      </c>
      <c r="Y17" s="142">
        <f t="shared" si="0"/>
        <v>5</v>
      </c>
      <c r="Z17" s="142">
        <f t="shared" si="0"/>
        <v>7</v>
      </c>
      <c r="AA17" s="143" t="s">
        <v>298</v>
      </c>
      <c r="AB17" s="143" t="s">
        <v>299</v>
      </c>
      <c r="AC17" s="143" t="s">
        <v>300</v>
      </c>
      <c r="AD17" s="143" t="s">
        <v>301</v>
      </c>
      <c r="AE17" s="143"/>
      <c r="AF17" s="144"/>
      <c r="AG17" s="144"/>
      <c r="AH17" s="144"/>
      <c r="AI17" s="144"/>
      <c r="AJ17" s="144"/>
      <c r="AK17" s="143" t="s">
        <v>298</v>
      </c>
      <c r="AL17" s="143" t="s">
        <v>299</v>
      </c>
      <c r="AM17" s="143" t="s">
        <v>300</v>
      </c>
      <c r="AN17" s="143" t="s">
        <v>301</v>
      </c>
      <c r="AO17" s="143"/>
      <c r="AP17" s="146" t="s">
        <v>298</v>
      </c>
      <c r="AQ17" s="146" t="s">
        <v>299</v>
      </c>
      <c r="AR17" s="146" t="s">
        <v>300</v>
      </c>
      <c r="AS17" s="146" t="s">
        <v>301</v>
      </c>
      <c r="AT17" s="146"/>
      <c r="AU17" s="143" t="s">
        <v>298</v>
      </c>
      <c r="AV17" s="143" t="s">
        <v>299</v>
      </c>
      <c r="AW17" s="143" t="s">
        <v>300</v>
      </c>
      <c r="AX17" s="143" t="s">
        <v>301</v>
      </c>
      <c r="AY17" s="143"/>
      <c r="AZ17" s="147" t="s">
        <v>324</v>
      </c>
      <c r="BA17" s="147" t="s">
        <v>325</v>
      </c>
      <c r="BB17" s="147" t="s">
        <v>326</v>
      </c>
      <c r="BC17" s="147" t="s">
        <v>327</v>
      </c>
      <c r="BD17" s="147"/>
    </row>
    <row r="18" spans="1:56" ht="30" x14ac:dyDescent="0.2">
      <c r="A18" s="149">
        <v>4</v>
      </c>
      <c r="B18" s="139" t="s">
        <v>179</v>
      </c>
      <c r="C18" s="139"/>
      <c r="D18" s="139">
        <v>2</v>
      </c>
      <c r="E18" s="139"/>
      <c r="F18" s="139">
        <v>2</v>
      </c>
      <c r="G18" s="140" t="s">
        <v>139</v>
      </c>
      <c r="H18" s="139"/>
      <c r="I18" s="139"/>
      <c r="J18" s="139">
        <v>2</v>
      </c>
      <c r="K18" s="139"/>
      <c r="L18" s="139">
        <v>2</v>
      </c>
      <c r="M18" s="140">
        <v>0.25</v>
      </c>
      <c r="N18" s="139"/>
      <c r="O18" s="141">
        <v>44046</v>
      </c>
      <c r="P18" s="141">
        <v>44046</v>
      </c>
      <c r="Q18" s="141">
        <v>44046</v>
      </c>
      <c r="R18" s="141">
        <v>44046</v>
      </c>
      <c r="S18" s="142">
        <v>34</v>
      </c>
      <c r="T18" s="142">
        <v>65</v>
      </c>
      <c r="U18" s="142">
        <v>45</v>
      </c>
      <c r="V18" s="142">
        <v>63</v>
      </c>
      <c r="W18" s="142">
        <f t="shared" si="1"/>
        <v>4</v>
      </c>
      <c r="X18" s="142">
        <f t="shared" si="0"/>
        <v>8</v>
      </c>
      <c r="Y18" s="142">
        <f t="shared" si="0"/>
        <v>5</v>
      </c>
      <c r="Z18" s="142">
        <f t="shared" si="0"/>
        <v>7</v>
      </c>
      <c r="AA18" s="138"/>
      <c r="AB18" s="138"/>
      <c r="AC18" s="138"/>
      <c r="AD18" s="138"/>
      <c r="AE18" s="138"/>
      <c r="AF18" s="146" t="s">
        <v>328</v>
      </c>
      <c r="AG18" s="146" t="s">
        <v>329</v>
      </c>
      <c r="AH18" s="146" t="s">
        <v>330</v>
      </c>
      <c r="AI18" s="146" t="s">
        <v>331</v>
      </c>
      <c r="AJ18" s="146"/>
      <c r="AK18" s="138"/>
      <c r="AL18" s="138"/>
      <c r="AM18" s="138"/>
      <c r="AN18" s="138"/>
      <c r="AO18" s="138"/>
      <c r="AP18" s="146" t="s">
        <v>328</v>
      </c>
      <c r="AQ18" s="146" t="s">
        <v>329</v>
      </c>
      <c r="AR18" s="146" t="s">
        <v>330</v>
      </c>
      <c r="AS18" s="146" t="s">
        <v>331</v>
      </c>
      <c r="AT18" s="146"/>
      <c r="AU18" s="145" t="s">
        <v>313</v>
      </c>
      <c r="AV18" s="145" t="s">
        <v>314</v>
      </c>
      <c r="AW18" s="145" t="s">
        <v>315</v>
      </c>
      <c r="AX18" s="145" t="s">
        <v>316</v>
      </c>
      <c r="AY18" s="145"/>
      <c r="AZ18" s="144"/>
      <c r="BA18" s="144"/>
      <c r="BB18" s="144"/>
      <c r="BC18" s="144"/>
      <c r="BD18" s="144"/>
    </row>
    <row r="19" spans="1:56" ht="16" x14ac:dyDescent="0.2">
      <c r="A19" s="151">
        <v>4</v>
      </c>
      <c r="B19" s="152" t="s">
        <v>187</v>
      </c>
      <c r="C19" s="139">
        <v>1.5</v>
      </c>
      <c r="D19" s="139">
        <v>1.5</v>
      </c>
      <c r="E19" s="139">
        <v>1.5</v>
      </c>
      <c r="F19" s="139"/>
      <c r="G19" s="139">
        <v>1.5</v>
      </c>
      <c r="H19" s="139"/>
      <c r="I19" s="139">
        <v>1.5</v>
      </c>
      <c r="J19" s="139">
        <v>1.5</v>
      </c>
      <c r="K19" s="139">
        <v>1.5</v>
      </c>
      <c r="L19" s="139"/>
      <c r="M19" s="139">
        <v>1.5</v>
      </c>
      <c r="N19" s="139"/>
      <c r="O19" s="141">
        <v>44046</v>
      </c>
      <c r="P19" s="141">
        <v>44046</v>
      </c>
      <c r="Q19" s="141">
        <v>44046</v>
      </c>
      <c r="R19" s="141">
        <v>44046</v>
      </c>
      <c r="S19" s="142">
        <v>34</v>
      </c>
      <c r="T19" s="142">
        <v>65</v>
      </c>
      <c r="U19" s="142">
        <v>45</v>
      </c>
      <c r="V19" s="142">
        <v>63</v>
      </c>
      <c r="W19" s="142">
        <f t="shared" si="1"/>
        <v>4</v>
      </c>
      <c r="X19" s="142">
        <f t="shared" si="0"/>
        <v>8</v>
      </c>
      <c r="Y19" s="142">
        <f t="shared" si="0"/>
        <v>5</v>
      </c>
      <c r="Z19" s="142">
        <f t="shared" si="0"/>
        <v>7</v>
      </c>
      <c r="AA19" s="143" t="s">
        <v>298</v>
      </c>
      <c r="AB19" s="143" t="s">
        <v>299</v>
      </c>
      <c r="AC19" s="143" t="s">
        <v>300</v>
      </c>
      <c r="AD19" s="143" t="s">
        <v>301</v>
      </c>
      <c r="AE19" s="143"/>
      <c r="AF19" s="146" t="s">
        <v>298</v>
      </c>
      <c r="AG19" s="146" t="s">
        <v>299</v>
      </c>
      <c r="AH19" s="146" t="s">
        <v>300</v>
      </c>
      <c r="AI19" s="146" t="s">
        <v>301</v>
      </c>
      <c r="AJ19" s="146"/>
      <c r="AK19" s="143" t="s">
        <v>298</v>
      </c>
      <c r="AL19" s="143" t="s">
        <v>299</v>
      </c>
      <c r="AM19" s="143" t="s">
        <v>300</v>
      </c>
      <c r="AN19" s="143" t="s">
        <v>301</v>
      </c>
      <c r="AO19" s="143"/>
      <c r="AP19" s="144"/>
      <c r="AQ19" s="144"/>
      <c r="AR19" s="144"/>
      <c r="AS19" s="144"/>
      <c r="AT19" s="144"/>
      <c r="AU19" s="143" t="s">
        <v>298</v>
      </c>
      <c r="AV19" s="143" t="s">
        <v>299</v>
      </c>
      <c r="AW19" s="143" t="s">
        <v>300</v>
      </c>
      <c r="AX19" s="143" t="s">
        <v>301</v>
      </c>
      <c r="AY19" s="143"/>
      <c r="AZ19" s="144"/>
      <c r="BA19" s="144"/>
      <c r="BB19" s="144"/>
      <c r="BC19" s="144"/>
      <c r="BD19" s="144"/>
    </row>
    <row r="20" spans="1:56" ht="30" x14ac:dyDescent="0.2">
      <c r="A20" s="149">
        <v>4</v>
      </c>
      <c r="B20" s="139" t="s">
        <v>188</v>
      </c>
      <c r="C20" s="139"/>
      <c r="D20" s="139">
        <v>4</v>
      </c>
      <c r="E20" s="139"/>
      <c r="F20" s="139">
        <v>4</v>
      </c>
      <c r="G20" s="139"/>
      <c r="H20" s="140" t="s">
        <v>189</v>
      </c>
      <c r="I20" s="139"/>
      <c r="J20" s="139">
        <v>4</v>
      </c>
      <c r="K20" s="139"/>
      <c r="L20" s="139">
        <v>4</v>
      </c>
      <c r="M20" s="139"/>
      <c r="N20" s="140">
        <v>1</v>
      </c>
      <c r="O20" s="141">
        <v>44046</v>
      </c>
      <c r="P20" s="141">
        <v>44046</v>
      </c>
      <c r="Q20" s="141">
        <v>44046</v>
      </c>
      <c r="R20" s="141">
        <v>44046</v>
      </c>
      <c r="S20" s="142">
        <v>34</v>
      </c>
      <c r="T20" s="142">
        <v>65</v>
      </c>
      <c r="U20" s="142">
        <v>45</v>
      </c>
      <c r="V20" s="142">
        <v>63</v>
      </c>
      <c r="W20" s="142">
        <f t="shared" si="1"/>
        <v>4</v>
      </c>
      <c r="X20" s="142">
        <f t="shared" si="1"/>
        <v>8</v>
      </c>
      <c r="Y20" s="142">
        <f t="shared" si="1"/>
        <v>5</v>
      </c>
      <c r="Z20" s="142">
        <f t="shared" si="1"/>
        <v>7</v>
      </c>
      <c r="AA20" s="138"/>
      <c r="AB20" s="138"/>
      <c r="AC20" s="138"/>
      <c r="AD20" s="138"/>
      <c r="AE20" s="138"/>
      <c r="AF20" s="146" t="s">
        <v>332</v>
      </c>
      <c r="AG20" s="146" t="s">
        <v>333</v>
      </c>
      <c r="AH20" s="146" t="s">
        <v>334</v>
      </c>
      <c r="AI20" s="146" t="s">
        <v>335</v>
      </c>
      <c r="AJ20" s="146"/>
      <c r="AK20" s="138"/>
      <c r="AL20" s="138"/>
      <c r="AM20" s="138"/>
      <c r="AN20" s="138"/>
      <c r="AO20" s="138"/>
      <c r="AP20" s="146" t="s">
        <v>332</v>
      </c>
      <c r="AQ20" s="146" t="s">
        <v>333</v>
      </c>
      <c r="AR20" s="146" t="s">
        <v>334</v>
      </c>
      <c r="AS20" s="146" t="s">
        <v>335</v>
      </c>
      <c r="AT20" s="146"/>
      <c r="AU20" s="138"/>
      <c r="AV20" s="138"/>
      <c r="AW20" s="138"/>
      <c r="AX20" s="138"/>
      <c r="AY20" s="138"/>
      <c r="AZ20" s="147" t="s">
        <v>308</v>
      </c>
      <c r="BA20" s="147" t="s">
        <v>309</v>
      </c>
      <c r="BB20" s="147" t="s">
        <v>310</v>
      </c>
      <c r="BC20" s="147" t="s">
        <v>311</v>
      </c>
      <c r="BD20" s="147"/>
    </row>
    <row r="21" spans="1:56" x14ac:dyDescent="0.2">
      <c r="A21" s="136">
        <v>6</v>
      </c>
      <c r="B21" s="136">
        <v>6</v>
      </c>
      <c r="C21" s="136">
        <v>6</v>
      </c>
      <c r="D21" s="136">
        <v>6</v>
      </c>
      <c r="E21" s="136">
        <v>6</v>
      </c>
      <c r="F21" s="136">
        <v>6</v>
      </c>
      <c r="G21" s="136">
        <v>6</v>
      </c>
      <c r="H21" s="136">
        <v>6</v>
      </c>
      <c r="I21" s="136">
        <v>6</v>
      </c>
      <c r="J21" s="136">
        <v>6</v>
      </c>
      <c r="K21" s="136">
        <v>6</v>
      </c>
      <c r="L21" s="136">
        <v>6</v>
      </c>
      <c r="M21" s="136">
        <v>6</v>
      </c>
      <c r="N21" s="136">
        <v>6</v>
      </c>
      <c r="O21" s="136">
        <v>6</v>
      </c>
      <c r="P21" s="136">
        <v>6</v>
      </c>
      <c r="Q21" s="136">
        <v>6</v>
      </c>
      <c r="R21" s="136">
        <v>6</v>
      </c>
      <c r="S21" s="136">
        <v>6</v>
      </c>
      <c r="T21" s="136">
        <v>6</v>
      </c>
      <c r="U21" s="136">
        <v>6</v>
      </c>
      <c r="V21" s="136">
        <v>6</v>
      </c>
      <c r="W21" s="136">
        <v>6</v>
      </c>
      <c r="X21" s="136">
        <v>6</v>
      </c>
      <c r="Y21" s="136">
        <v>6</v>
      </c>
      <c r="Z21" s="136">
        <v>6</v>
      </c>
      <c r="AA21" s="136">
        <v>6</v>
      </c>
      <c r="AB21" s="136">
        <v>6</v>
      </c>
      <c r="AC21" s="136">
        <v>6</v>
      </c>
      <c r="AD21" s="136">
        <v>6</v>
      </c>
      <c r="AE21" s="136">
        <v>6</v>
      </c>
      <c r="AF21" s="136">
        <v>6</v>
      </c>
      <c r="AG21" s="136">
        <v>6</v>
      </c>
      <c r="AH21" s="136">
        <v>6</v>
      </c>
      <c r="AI21" s="136">
        <v>6</v>
      </c>
      <c r="AJ21" s="136">
        <v>6</v>
      </c>
      <c r="AK21" s="136">
        <v>6</v>
      </c>
      <c r="AL21" s="136">
        <v>6</v>
      </c>
      <c r="AM21" s="136">
        <v>6</v>
      </c>
      <c r="AN21" s="136">
        <v>6</v>
      </c>
      <c r="AO21" s="136">
        <v>6</v>
      </c>
      <c r="AP21" s="136">
        <v>6</v>
      </c>
      <c r="AQ21" s="136">
        <v>6</v>
      </c>
      <c r="AR21" s="136">
        <v>6</v>
      </c>
      <c r="AS21" s="136">
        <v>6</v>
      </c>
      <c r="AT21" s="136">
        <v>6</v>
      </c>
      <c r="AU21" s="136">
        <v>6</v>
      </c>
      <c r="AV21" s="136">
        <v>6</v>
      </c>
      <c r="AW21" s="136">
        <v>6</v>
      </c>
      <c r="AX21" s="136">
        <v>6</v>
      </c>
      <c r="AY21" s="136">
        <v>6</v>
      </c>
      <c r="AZ21" s="136">
        <v>6</v>
      </c>
      <c r="BA21" s="136">
        <v>6</v>
      </c>
      <c r="BB21" s="136">
        <v>6</v>
      </c>
      <c r="BC21" s="136">
        <v>6</v>
      </c>
      <c r="BD21" s="136">
        <v>6</v>
      </c>
    </row>
    <row r="22" spans="1:56" ht="16" x14ac:dyDescent="0.2">
      <c r="A22" s="149">
        <v>6</v>
      </c>
      <c r="B22" s="139" t="s">
        <v>197</v>
      </c>
      <c r="C22" s="139">
        <v>1.5</v>
      </c>
      <c r="D22" s="139"/>
      <c r="E22" s="139"/>
      <c r="F22" s="139">
        <v>1.5</v>
      </c>
      <c r="G22" s="139"/>
      <c r="H22" s="139"/>
      <c r="I22" s="139">
        <v>1.5</v>
      </c>
      <c r="J22" s="139"/>
      <c r="K22" s="139"/>
      <c r="L22" s="139">
        <v>1.5</v>
      </c>
      <c r="M22" s="139"/>
      <c r="N22" s="139"/>
      <c r="O22" s="150" t="s">
        <v>198</v>
      </c>
      <c r="P22" s="150" t="s">
        <v>198</v>
      </c>
      <c r="Q22" s="150" t="s">
        <v>198</v>
      </c>
      <c r="R22" s="150" t="s">
        <v>198</v>
      </c>
      <c r="S22" s="142">
        <v>52</v>
      </c>
      <c r="T22" s="142">
        <v>67</v>
      </c>
      <c r="U22" s="142">
        <v>48</v>
      </c>
      <c r="V22" s="142">
        <v>59</v>
      </c>
      <c r="W22" s="142">
        <f t="shared" si="1"/>
        <v>6</v>
      </c>
      <c r="X22" s="142">
        <f t="shared" si="1"/>
        <v>8</v>
      </c>
      <c r="Y22" s="142">
        <f t="shared" si="1"/>
        <v>6</v>
      </c>
      <c r="Z22" s="142">
        <f t="shared" si="1"/>
        <v>7</v>
      </c>
      <c r="AA22" s="143" t="s">
        <v>298</v>
      </c>
      <c r="AB22" s="143" t="s">
        <v>299</v>
      </c>
      <c r="AC22" s="143" t="s">
        <v>300</v>
      </c>
      <c r="AD22" s="143" t="s">
        <v>301</v>
      </c>
      <c r="AE22" s="143" t="s">
        <v>302</v>
      </c>
      <c r="AF22" s="144"/>
      <c r="AG22" s="144"/>
      <c r="AH22" s="144"/>
      <c r="AI22" s="144"/>
      <c r="AJ22" s="144"/>
      <c r="AK22" s="138"/>
      <c r="AL22" s="138"/>
      <c r="AM22" s="138"/>
      <c r="AN22" s="138"/>
      <c r="AO22" s="138"/>
      <c r="AP22" s="146" t="s">
        <v>298</v>
      </c>
      <c r="AQ22" s="146" t="s">
        <v>299</v>
      </c>
      <c r="AR22" s="146" t="s">
        <v>300</v>
      </c>
      <c r="AS22" s="146" t="s">
        <v>301</v>
      </c>
      <c r="AT22" s="146" t="s">
        <v>302</v>
      </c>
      <c r="AU22" s="138"/>
      <c r="AV22" s="138"/>
      <c r="AW22" s="138"/>
      <c r="AX22" s="138"/>
      <c r="AY22" s="138"/>
      <c r="AZ22" s="144"/>
      <c r="BA22" s="144"/>
      <c r="BB22" s="144"/>
      <c r="BC22" s="144"/>
      <c r="BD22" s="144"/>
    </row>
    <row r="23" spans="1:56" ht="45" x14ac:dyDescent="0.2">
      <c r="A23" s="149">
        <v>6</v>
      </c>
      <c r="B23" s="139" t="s">
        <v>199</v>
      </c>
      <c r="C23" s="139"/>
      <c r="D23" s="139">
        <v>1.5</v>
      </c>
      <c r="E23" s="139">
        <v>1.5</v>
      </c>
      <c r="F23" s="139"/>
      <c r="G23" s="139" t="s">
        <v>200</v>
      </c>
      <c r="H23" s="139"/>
      <c r="I23" s="139"/>
      <c r="J23" s="139">
        <v>1.5</v>
      </c>
      <c r="K23" s="139">
        <v>1.5</v>
      </c>
      <c r="L23" s="139"/>
      <c r="M23" s="139" t="s">
        <v>201</v>
      </c>
      <c r="N23" s="139"/>
      <c r="O23" s="150" t="s">
        <v>198</v>
      </c>
      <c r="P23" s="150" t="s">
        <v>198</v>
      </c>
      <c r="Q23" s="150" t="s">
        <v>198</v>
      </c>
      <c r="R23" s="150" t="s">
        <v>198</v>
      </c>
      <c r="S23" s="142">
        <v>52</v>
      </c>
      <c r="T23" s="142">
        <v>67</v>
      </c>
      <c r="U23" s="142">
        <v>48</v>
      </c>
      <c r="V23" s="142">
        <v>59</v>
      </c>
      <c r="W23" s="142">
        <f t="shared" si="1"/>
        <v>6</v>
      </c>
      <c r="X23" s="142">
        <f t="shared" si="1"/>
        <v>8</v>
      </c>
      <c r="Y23" s="142">
        <f t="shared" si="1"/>
        <v>6</v>
      </c>
      <c r="Z23" s="142">
        <f t="shared" si="1"/>
        <v>7</v>
      </c>
      <c r="AA23" s="138"/>
      <c r="AB23" s="138"/>
      <c r="AC23" s="138"/>
      <c r="AD23" s="138"/>
      <c r="AE23" s="138"/>
      <c r="AF23" s="146" t="s">
        <v>298</v>
      </c>
      <c r="AG23" s="146" t="s">
        <v>299</v>
      </c>
      <c r="AH23" s="146" t="s">
        <v>300</v>
      </c>
      <c r="AI23" s="146" t="s">
        <v>301</v>
      </c>
      <c r="AJ23" s="146" t="s">
        <v>302</v>
      </c>
      <c r="AK23" s="143" t="s">
        <v>298</v>
      </c>
      <c r="AL23" s="143" t="s">
        <v>299</v>
      </c>
      <c r="AM23" s="143" t="s">
        <v>300</v>
      </c>
      <c r="AN23" s="143" t="s">
        <v>301</v>
      </c>
      <c r="AO23" s="143" t="s">
        <v>302</v>
      </c>
      <c r="AP23" s="144"/>
      <c r="AQ23" s="144"/>
      <c r="AR23" s="144"/>
      <c r="AS23" s="144"/>
      <c r="AT23" s="144"/>
      <c r="AU23" s="143" t="s">
        <v>336</v>
      </c>
      <c r="AV23" s="143" t="s">
        <v>337</v>
      </c>
      <c r="AW23" s="143" t="s">
        <v>338</v>
      </c>
      <c r="AX23" s="143" t="s">
        <v>339</v>
      </c>
      <c r="AY23" s="143" t="s">
        <v>340</v>
      </c>
      <c r="AZ23" s="144"/>
      <c r="BA23" s="144"/>
      <c r="BB23" s="144"/>
      <c r="BC23" s="144"/>
      <c r="BD23" s="144"/>
    </row>
    <row r="24" spans="1:56" hidden="1" x14ac:dyDescent="0.2">
      <c r="W24" s="914" t="s">
        <v>251</v>
      </c>
      <c r="X24" s="915"/>
      <c r="Y24" s="915"/>
      <c r="Z24" s="915"/>
      <c r="AA24" s="154">
        <f>(COUNTA(AA3:AA23)-5)</f>
        <v>10</v>
      </c>
      <c r="AB24" s="154">
        <f>(COUNTA(AB3:AB23)-5)</f>
        <v>10</v>
      </c>
      <c r="AC24" s="154">
        <f>(COUNTA(AC3:AC23)-5)</f>
        <v>10</v>
      </c>
      <c r="AD24" s="154">
        <f>(COUNTA(AD3:AD23)-5)*2</f>
        <v>20</v>
      </c>
      <c r="AE24" s="154">
        <f>COUNTA(AE3:AE23)-5+2</f>
        <v>9</v>
      </c>
      <c r="AF24" s="154">
        <f>(COUNTA(AF3:AF23)-5)</f>
        <v>10</v>
      </c>
      <c r="AG24" s="154">
        <f>(COUNTA(AG3:AG23)-5)</f>
        <v>10</v>
      </c>
      <c r="AH24" s="154">
        <f>(COUNTA(AH3:AH23)-5)</f>
        <v>10</v>
      </c>
      <c r="AI24" s="154">
        <f>(COUNTA(AI3:AI23)-5)*2</f>
        <v>20</v>
      </c>
      <c r="AJ24" s="154">
        <f>COUNTA(AJ3:AJ23)-5+2</f>
        <v>9</v>
      </c>
      <c r="AK24" s="154">
        <f>(COUNTA(AK3:AK23)-5)</f>
        <v>9</v>
      </c>
      <c r="AL24" s="154">
        <f>(COUNTA(AL3:AL23)-5)</f>
        <v>9</v>
      </c>
      <c r="AM24" s="154">
        <f>(COUNTA(AM3:AM23)-5)</f>
        <v>9</v>
      </c>
      <c r="AN24" s="154">
        <f>(COUNTA(AN3:AN23)-5)*2</f>
        <v>18</v>
      </c>
      <c r="AO24" s="154">
        <f>(COUNTA(AO3:AO23))-5+1</f>
        <v>7</v>
      </c>
      <c r="AP24" s="154">
        <f>(COUNTA(AP3:AP23)-5)</f>
        <v>10</v>
      </c>
      <c r="AQ24" s="154">
        <f>(COUNTA(AQ3:AQ23)-5)</f>
        <v>10</v>
      </c>
      <c r="AR24" s="154">
        <f>(COUNTA(AR3:AR23)-5)</f>
        <v>10</v>
      </c>
      <c r="AS24" s="154">
        <f>(COUNTA(AS3:AS23)-5)*2</f>
        <v>20</v>
      </c>
      <c r="AT24" s="154">
        <f>(COUNTA(AT3:AT23))-5+2</f>
        <v>9</v>
      </c>
      <c r="AU24" s="154">
        <f>(COUNTA(AU3:AU23)-5)</f>
        <v>11</v>
      </c>
      <c r="AV24" s="154">
        <f>(COUNTA(AV3:AV23)-5)</f>
        <v>11</v>
      </c>
      <c r="AW24" s="154">
        <f>(COUNTA(AW3:AW23)-5)</f>
        <v>11</v>
      </c>
      <c r="AX24" s="154">
        <f>(COUNTA(AX3:AX23)-5)*2</f>
        <v>22</v>
      </c>
      <c r="AY24" s="154">
        <f>(COUNTA(AY3:AY23))-5+2</f>
        <v>9</v>
      </c>
      <c r="AZ24" s="154">
        <f>(COUNTA(AZ3:AZ23)-5)</f>
        <v>5</v>
      </c>
      <c r="BA24" s="154">
        <f>(COUNTA(BA3:BA23)-5)</f>
        <v>5</v>
      </c>
      <c r="BB24" s="154">
        <f>(COUNTA(BB3:BB23)-5)</f>
        <v>5</v>
      </c>
      <c r="BC24" s="154">
        <f>(COUNTA(BC3:BC23)-5)*2</f>
        <v>10</v>
      </c>
      <c r="BD24" s="154">
        <f>(COUNTA(BD3:BD23))-5</f>
        <v>3</v>
      </c>
    </row>
    <row r="25" spans="1:56" hidden="1" x14ac:dyDescent="0.2">
      <c r="W25" s="916" t="s">
        <v>252</v>
      </c>
      <c r="X25" s="917"/>
      <c r="Y25" s="917"/>
      <c r="Z25" s="918"/>
      <c r="AA25" s="154">
        <v>16.5</v>
      </c>
      <c r="AB25" s="154">
        <v>16.5</v>
      </c>
      <c r="AC25" s="154">
        <v>16.5</v>
      </c>
      <c r="AD25" s="154">
        <v>33</v>
      </c>
      <c r="AE25" s="154">
        <f>16.5+3-6</f>
        <v>13.5</v>
      </c>
      <c r="AF25" s="154">
        <v>17.5</v>
      </c>
      <c r="AG25" s="154">
        <v>17.5</v>
      </c>
      <c r="AH25" s="154">
        <v>17.5</v>
      </c>
      <c r="AI25" s="154">
        <v>35</v>
      </c>
      <c r="AJ25" s="154">
        <f>17.5+3-7.5</f>
        <v>13</v>
      </c>
      <c r="AK25" s="154">
        <v>15</v>
      </c>
      <c r="AL25" s="154">
        <v>15</v>
      </c>
      <c r="AM25" s="154">
        <v>15</v>
      </c>
      <c r="AN25" s="154">
        <v>30</v>
      </c>
      <c r="AO25" s="154">
        <f>15+1.5-6</f>
        <v>10.5</v>
      </c>
      <c r="AP25" s="154">
        <v>17</v>
      </c>
      <c r="AQ25" s="154">
        <v>17</v>
      </c>
      <c r="AR25" s="154">
        <v>17</v>
      </c>
      <c r="AS25" s="154">
        <v>34</v>
      </c>
      <c r="AT25" s="154">
        <f>17+3-7.5</f>
        <v>12.5</v>
      </c>
      <c r="AU25" s="154">
        <v>10</v>
      </c>
      <c r="AV25" s="154">
        <v>10</v>
      </c>
      <c r="AW25" s="154">
        <v>10</v>
      </c>
      <c r="AX25" s="154">
        <v>20</v>
      </c>
      <c r="AY25" s="154">
        <f>10.5+1-3.75</f>
        <v>7.75</v>
      </c>
      <c r="AZ25" s="154">
        <v>3</v>
      </c>
      <c r="BA25" s="154">
        <v>3</v>
      </c>
      <c r="BB25" s="154">
        <v>3</v>
      </c>
      <c r="BC25" s="154">
        <v>6</v>
      </c>
      <c r="BD25" s="154">
        <v>1.25</v>
      </c>
    </row>
  </sheetData>
  <mergeCells count="10">
    <mergeCell ref="AP1:AT1"/>
    <mergeCell ref="AU1:AY1"/>
    <mergeCell ref="AZ1:BD1"/>
    <mergeCell ref="A1:B1"/>
    <mergeCell ref="C1:R1"/>
    <mergeCell ref="W24:Z24"/>
    <mergeCell ref="W25:Z25"/>
    <mergeCell ref="AA1:AE1"/>
    <mergeCell ref="AF1:AJ1"/>
    <mergeCell ref="AK1:AO1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40A46-BFA9-411F-A313-A11EC840C8F9}">
  <sheetPr>
    <tabColor theme="4"/>
  </sheetPr>
  <dimension ref="A1:BD25"/>
  <sheetViews>
    <sheetView zoomScale="50" zoomScaleNormal="50" workbookViewId="0">
      <pane xSplit="22" ySplit="2" topLeftCell="W3" activePane="bottomRight" state="frozen"/>
      <selection pane="topRight" activeCell="B11" sqref="B11:C18"/>
      <selection pane="bottomLeft" activeCell="B11" sqref="B11:C18"/>
      <selection pane="bottomRight" activeCell="B11" sqref="B11:C18"/>
    </sheetView>
  </sheetViews>
  <sheetFormatPr baseColWidth="10" defaultColWidth="8.83203125" defaultRowHeight="15" x14ac:dyDescent="0.2"/>
  <cols>
    <col min="1" max="1" width="8.5" style="135"/>
    <col min="2" max="2" width="45.83203125" style="153" customWidth="1"/>
    <col min="3" max="3" width="13.83203125" style="135" customWidth="1"/>
    <col min="4" max="4" width="14.1640625" style="135" customWidth="1"/>
    <col min="5" max="5" width="15.1640625" style="135" customWidth="1"/>
    <col min="6" max="7" width="11.1640625" style="135" customWidth="1"/>
    <col min="8" max="8" width="10" style="135" customWidth="1"/>
    <col min="9" max="11" width="10.5" style="135" customWidth="1"/>
    <col min="12" max="13" width="11.1640625" style="135" customWidth="1"/>
    <col min="14" max="15" width="10" style="135" customWidth="1"/>
    <col min="16" max="16" width="11.1640625" style="135" customWidth="1"/>
    <col min="17" max="17" width="12" style="135" customWidth="1"/>
    <col min="18" max="19" width="15.5" style="135" customWidth="1"/>
    <col min="20" max="22" width="10" style="135" customWidth="1"/>
    <col min="23" max="23" width="12" style="135" customWidth="1"/>
    <col min="24" max="25" width="11.1640625" style="135" customWidth="1"/>
    <col min="26" max="26" width="11.5" style="135" customWidth="1"/>
    <col min="27" max="28" width="10.5" style="135" bestFit="1" customWidth="1"/>
    <col min="29" max="31" width="11.83203125" style="135" bestFit="1" customWidth="1"/>
    <col min="32" max="33" width="10.83203125" style="135" bestFit="1" customWidth="1"/>
    <col min="34" max="35" width="11.83203125" style="135" bestFit="1" customWidth="1"/>
    <col min="36" max="36" width="11.5" style="135" bestFit="1" customWidth="1"/>
    <col min="37" max="38" width="10.83203125" style="135" bestFit="1" customWidth="1"/>
    <col min="39" max="40" width="11.83203125" style="135" bestFit="1" customWidth="1"/>
    <col min="41" max="41" width="11.83203125" style="135" customWidth="1"/>
    <col min="42" max="43" width="10.83203125" style="135" bestFit="1" customWidth="1"/>
    <col min="44" max="45" width="11.83203125" style="135" bestFit="1" customWidth="1"/>
    <col min="46" max="46" width="10.83203125" style="135" bestFit="1" customWidth="1"/>
    <col min="47" max="48" width="11.5" style="135" bestFit="1" customWidth="1"/>
    <col min="49" max="49" width="13.5" style="135" bestFit="1" customWidth="1"/>
    <col min="50" max="51" width="12.5" style="135" bestFit="1" customWidth="1"/>
    <col min="52" max="52" width="10.83203125" style="135" bestFit="1" customWidth="1"/>
    <col min="53" max="53" width="11.5" style="135" bestFit="1" customWidth="1"/>
    <col min="54" max="55" width="13.5" style="135" bestFit="1" customWidth="1"/>
    <col min="56" max="56" width="11.5" style="135" bestFit="1" customWidth="1"/>
  </cols>
  <sheetData>
    <row r="1" spans="1:56" ht="32" x14ac:dyDescent="0.2">
      <c r="A1" s="925" t="s">
        <v>74</v>
      </c>
      <c r="B1" s="925"/>
      <c r="C1" s="926" t="s">
        <v>75</v>
      </c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888"/>
      <c r="T1" s="125"/>
      <c r="U1" s="125"/>
      <c r="V1" s="125"/>
      <c r="W1" s="126" t="s">
        <v>76</v>
      </c>
      <c r="X1" s="126" t="s">
        <v>77</v>
      </c>
      <c r="Y1" s="126" t="s">
        <v>78</v>
      </c>
      <c r="Z1" s="126" t="s">
        <v>77</v>
      </c>
      <c r="AA1" s="919" t="s">
        <v>207</v>
      </c>
      <c r="AB1" s="920"/>
      <c r="AC1" s="920"/>
      <c r="AD1" s="920"/>
      <c r="AE1" s="921"/>
      <c r="AF1" s="922" t="s">
        <v>208</v>
      </c>
      <c r="AG1" s="923"/>
      <c r="AH1" s="923"/>
      <c r="AI1" s="923"/>
      <c r="AJ1" s="924"/>
      <c r="AK1" s="919" t="s">
        <v>209</v>
      </c>
      <c r="AL1" s="920"/>
      <c r="AM1" s="920"/>
      <c r="AN1" s="920"/>
      <c r="AO1" s="921"/>
      <c r="AP1" s="922" t="s">
        <v>210</v>
      </c>
      <c r="AQ1" s="923"/>
      <c r="AR1" s="923"/>
      <c r="AS1" s="923"/>
      <c r="AT1" s="924"/>
      <c r="AU1" s="919" t="s">
        <v>211</v>
      </c>
      <c r="AV1" s="920"/>
      <c r="AW1" s="920"/>
      <c r="AX1" s="920"/>
      <c r="AY1" s="921"/>
      <c r="AZ1" s="922" t="s">
        <v>212</v>
      </c>
      <c r="BA1" s="923"/>
      <c r="BB1" s="923"/>
      <c r="BC1" s="923"/>
      <c r="BD1" s="924"/>
    </row>
    <row r="2" spans="1:56" ht="32" x14ac:dyDescent="0.2">
      <c r="A2" s="129" t="s">
        <v>85</v>
      </c>
      <c r="B2" s="130" t="s">
        <v>4</v>
      </c>
      <c r="C2" s="131" t="s">
        <v>79</v>
      </c>
      <c r="D2" s="131" t="s">
        <v>80</v>
      </c>
      <c r="E2" s="131" t="s">
        <v>81</v>
      </c>
      <c r="F2" s="131" t="s">
        <v>86</v>
      </c>
      <c r="G2" s="131" t="s">
        <v>87</v>
      </c>
      <c r="H2" s="131" t="s">
        <v>88</v>
      </c>
      <c r="I2" s="131" t="s">
        <v>79</v>
      </c>
      <c r="J2" s="131" t="s">
        <v>80</v>
      </c>
      <c r="K2" s="131" t="s">
        <v>81</v>
      </c>
      <c r="L2" s="131" t="s">
        <v>86</v>
      </c>
      <c r="M2" s="131" t="s">
        <v>87</v>
      </c>
      <c r="N2" s="131" t="s">
        <v>88</v>
      </c>
      <c r="O2" s="130" t="s">
        <v>89</v>
      </c>
      <c r="P2" s="130" t="s">
        <v>90</v>
      </c>
      <c r="Q2" s="130" t="s">
        <v>91</v>
      </c>
      <c r="R2" s="130" t="s">
        <v>92</v>
      </c>
      <c r="S2" s="130" t="s">
        <v>93</v>
      </c>
      <c r="T2" s="130" t="s">
        <v>94</v>
      </c>
      <c r="U2" s="130" t="s">
        <v>95</v>
      </c>
      <c r="V2" s="130" t="s">
        <v>96</v>
      </c>
      <c r="W2" s="130" t="s">
        <v>97</v>
      </c>
      <c r="X2" s="130" t="s">
        <v>98</v>
      </c>
      <c r="Y2" s="130" t="s">
        <v>99</v>
      </c>
      <c r="Z2" s="130" t="s">
        <v>100</v>
      </c>
      <c r="AA2" s="132" t="s">
        <v>101</v>
      </c>
      <c r="AB2" s="132" t="s">
        <v>102</v>
      </c>
      <c r="AC2" s="132" t="s">
        <v>103</v>
      </c>
      <c r="AD2" s="133" t="s">
        <v>104</v>
      </c>
      <c r="AE2" s="132" t="s">
        <v>105</v>
      </c>
      <c r="AF2" s="134" t="s">
        <v>101</v>
      </c>
      <c r="AG2" s="134" t="s">
        <v>102</v>
      </c>
      <c r="AH2" s="134" t="s">
        <v>103</v>
      </c>
      <c r="AI2" s="134" t="s">
        <v>104</v>
      </c>
      <c r="AJ2" s="134" t="s">
        <v>105</v>
      </c>
      <c r="AK2" s="132" t="s">
        <v>101</v>
      </c>
      <c r="AL2" s="132" t="s">
        <v>102</v>
      </c>
      <c r="AM2" s="132" t="s">
        <v>103</v>
      </c>
      <c r="AN2" s="133" t="s">
        <v>104</v>
      </c>
      <c r="AO2" s="132" t="s">
        <v>105</v>
      </c>
      <c r="AP2" s="134" t="s">
        <v>101</v>
      </c>
      <c r="AQ2" s="134" t="s">
        <v>102</v>
      </c>
      <c r="AR2" s="134" t="s">
        <v>103</v>
      </c>
      <c r="AS2" s="134" t="s">
        <v>104</v>
      </c>
      <c r="AT2" s="134" t="s">
        <v>105</v>
      </c>
      <c r="AU2" s="132" t="s">
        <v>101</v>
      </c>
      <c r="AV2" s="132" t="s">
        <v>102</v>
      </c>
      <c r="AW2" s="132" t="s">
        <v>103</v>
      </c>
      <c r="AX2" s="132" t="s">
        <v>104</v>
      </c>
      <c r="AY2" s="132" t="s">
        <v>105</v>
      </c>
      <c r="AZ2" s="134" t="s">
        <v>101</v>
      </c>
      <c r="BA2" s="134" t="s">
        <v>102</v>
      </c>
      <c r="BB2" s="134" t="s">
        <v>103</v>
      </c>
      <c r="BC2" s="134" t="s">
        <v>104</v>
      </c>
      <c r="BD2" s="134" t="s">
        <v>105</v>
      </c>
    </row>
    <row r="3" spans="1:56" x14ac:dyDescent="0.2">
      <c r="A3" s="136">
        <v>1</v>
      </c>
      <c r="B3" s="136">
        <v>1</v>
      </c>
      <c r="C3" s="136">
        <v>1</v>
      </c>
      <c r="D3" s="136">
        <v>1</v>
      </c>
      <c r="E3" s="136">
        <v>1</v>
      </c>
      <c r="F3" s="136">
        <v>1</v>
      </c>
      <c r="G3" s="136">
        <v>1</v>
      </c>
      <c r="H3" s="136">
        <v>1</v>
      </c>
      <c r="I3" s="136">
        <v>1</v>
      </c>
      <c r="J3" s="136">
        <v>1</v>
      </c>
      <c r="K3" s="136">
        <v>1</v>
      </c>
      <c r="L3" s="136">
        <v>1</v>
      </c>
      <c r="M3" s="136">
        <v>1</v>
      </c>
      <c r="N3" s="136">
        <v>1</v>
      </c>
      <c r="O3" s="136">
        <v>1</v>
      </c>
      <c r="P3" s="136">
        <v>1</v>
      </c>
      <c r="Q3" s="136">
        <v>1</v>
      </c>
      <c r="R3" s="136">
        <v>1</v>
      </c>
      <c r="S3" s="136">
        <v>1</v>
      </c>
      <c r="T3" s="136">
        <v>1</v>
      </c>
      <c r="U3" s="136">
        <v>1</v>
      </c>
      <c r="V3" s="136">
        <v>1</v>
      </c>
      <c r="W3" s="136">
        <v>1</v>
      </c>
      <c r="X3" s="136">
        <v>1</v>
      </c>
      <c r="Y3" s="136">
        <v>1</v>
      </c>
      <c r="Z3" s="136">
        <v>1</v>
      </c>
      <c r="AA3" s="136">
        <v>1</v>
      </c>
      <c r="AB3" s="136">
        <v>1</v>
      </c>
      <c r="AC3" s="136">
        <v>1</v>
      </c>
      <c r="AD3" s="136">
        <v>1</v>
      </c>
      <c r="AE3" s="136">
        <v>1</v>
      </c>
      <c r="AF3" s="136">
        <v>1</v>
      </c>
      <c r="AG3" s="136">
        <v>1</v>
      </c>
      <c r="AH3" s="136">
        <v>1</v>
      </c>
      <c r="AI3" s="136">
        <v>1</v>
      </c>
      <c r="AJ3" s="136">
        <v>1</v>
      </c>
      <c r="AK3" s="136">
        <v>1</v>
      </c>
      <c r="AL3" s="136">
        <v>1</v>
      </c>
      <c r="AM3" s="136">
        <v>1</v>
      </c>
      <c r="AN3" s="136">
        <v>1</v>
      </c>
      <c r="AO3" s="136">
        <v>1</v>
      </c>
      <c r="AP3" s="136">
        <v>1</v>
      </c>
      <c r="AQ3" s="136">
        <v>1</v>
      </c>
      <c r="AR3" s="136">
        <v>1</v>
      </c>
      <c r="AS3" s="136">
        <v>1</v>
      </c>
      <c r="AT3" s="136">
        <v>1</v>
      </c>
      <c r="AU3" s="136">
        <v>1</v>
      </c>
      <c r="AV3" s="136">
        <v>1</v>
      </c>
      <c r="AW3" s="136">
        <v>1</v>
      </c>
      <c r="AX3" s="136">
        <v>1</v>
      </c>
      <c r="AY3" s="136">
        <v>1</v>
      </c>
      <c r="AZ3" s="136">
        <v>1</v>
      </c>
      <c r="BA3" s="136">
        <v>1</v>
      </c>
      <c r="BB3" s="136">
        <v>1</v>
      </c>
      <c r="BC3" s="136">
        <v>1</v>
      </c>
      <c r="BD3" s="136">
        <v>1</v>
      </c>
    </row>
    <row r="4" spans="1:56" ht="30" x14ac:dyDescent="0.2">
      <c r="A4" s="138">
        <v>1</v>
      </c>
      <c r="B4" s="139" t="s">
        <v>106</v>
      </c>
      <c r="C4" s="139" t="s">
        <v>107</v>
      </c>
      <c r="D4" s="139"/>
      <c r="E4" s="139" t="s">
        <v>108</v>
      </c>
      <c r="F4" s="139"/>
      <c r="G4" s="140" t="s">
        <v>109</v>
      </c>
      <c r="H4" s="139"/>
      <c r="I4" s="139">
        <v>1.5</v>
      </c>
      <c r="J4" s="139"/>
      <c r="K4" s="139">
        <v>1.5</v>
      </c>
      <c r="L4" s="139"/>
      <c r="M4" s="140">
        <v>0.5</v>
      </c>
      <c r="N4" s="139"/>
      <c r="O4" s="141">
        <v>44039</v>
      </c>
      <c r="P4" s="141">
        <v>44039</v>
      </c>
      <c r="Q4" s="141">
        <v>44039</v>
      </c>
      <c r="R4" s="141">
        <v>44039</v>
      </c>
      <c r="S4" s="142">
        <v>48</v>
      </c>
      <c r="T4" s="142">
        <v>68</v>
      </c>
      <c r="U4" s="142">
        <v>50</v>
      </c>
      <c r="V4" s="142">
        <v>67</v>
      </c>
      <c r="W4" s="142">
        <f>ROUNDUP(S4/9,0)</f>
        <v>6</v>
      </c>
      <c r="X4" s="142">
        <f t="shared" ref="X4:Z19" si="0">ROUNDUP(T4/9,0)</f>
        <v>8</v>
      </c>
      <c r="Y4" s="142">
        <f t="shared" si="0"/>
        <v>6</v>
      </c>
      <c r="Z4" s="142">
        <f t="shared" si="0"/>
        <v>8</v>
      </c>
      <c r="AA4" s="143" t="s">
        <v>341</v>
      </c>
      <c r="AB4" s="143" t="s">
        <v>342</v>
      </c>
      <c r="AC4" s="143" t="s">
        <v>343</v>
      </c>
      <c r="AD4" s="143" t="s">
        <v>344</v>
      </c>
      <c r="AE4" s="143" t="s">
        <v>345</v>
      </c>
      <c r="AF4" s="144"/>
      <c r="AG4" s="144"/>
      <c r="AH4" s="144"/>
      <c r="AI4" s="144"/>
      <c r="AJ4" s="144"/>
      <c r="AK4" s="143" t="s">
        <v>341</v>
      </c>
      <c r="AL4" s="143" t="s">
        <v>342</v>
      </c>
      <c r="AM4" s="143" t="s">
        <v>343</v>
      </c>
      <c r="AN4" s="143" t="s">
        <v>344</v>
      </c>
      <c r="AO4" s="143" t="s">
        <v>345</v>
      </c>
      <c r="AP4" s="144"/>
      <c r="AQ4" s="144"/>
      <c r="AR4" s="144"/>
      <c r="AS4" s="144"/>
      <c r="AT4" s="144"/>
      <c r="AU4" s="145" t="s">
        <v>346</v>
      </c>
      <c r="AV4" s="145" t="s">
        <v>347</v>
      </c>
      <c r="AW4" s="145" t="s">
        <v>348</v>
      </c>
      <c r="AX4" s="145" t="s">
        <v>349</v>
      </c>
      <c r="AY4" s="145" t="s">
        <v>350</v>
      </c>
      <c r="AZ4" s="144"/>
      <c r="BA4" s="144"/>
      <c r="BB4" s="144"/>
      <c r="BC4" s="144"/>
      <c r="BD4" s="144"/>
    </row>
    <row r="5" spans="1:56" ht="22" customHeight="1" x14ac:dyDescent="0.2">
      <c r="A5" s="138">
        <v>1</v>
      </c>
      <c r="B5" s="139" t="s">
        <v>120</v>
      </c>
      <c r="C5" s="139" t="s">
        <v>121</v>
      </c>
      <c r="D5" s="139" t="s">
        <v>121</v>
      </c>
      <c r="E5" s="139" t="s">
        <v>122</v>
      </c>
      <c r="F5" s="139" t="s">
        <v>123</v>
      </c>
      <c r="G5" s="139" t="s">
        <v>124</v>
      </c>
      <c r="H5" s="140" t="s">
        <v>109</v>
      </c>
      <c r="I5" s="139">
        <v>1.5</v>
      </c>
      <c r="J5" s="139">
        <v>1.5</v>
      </c>
      <c r="K5" s="139">
        <v>1.5</v>
      </c>
      <c r="L5" s="139">
        <v>1</v>
      </c>
      <c r="M5" s="139">
        <v>1.5</v>
      </c>
      <c r="N5" s="140">
        <v>0.5</v>
      </c>
      <c r="O5" s="141">
        <v>44039</v>
      </c>
      <c r="P5" s="141">
        <v>44039</v>
      </c>
      <c r="Q5" s="141">
        <v>44039</v>
      </c>
      <c r="R5" s="141">
        <v>44039</v>
      </c>
      <c r="S5" s="142">
        <v>48</v>
      </c>
      <c r="T5" s="142">
        <v>68</v>
      </c>
      <c r="U5" s="142">
        <v>50</v>
      </c>
      <c r="V5" s="142">
        <v>67</v>
      </c>
      <c r="W5" s="142">
        <f t="shared" ref="W5:Z23" si="1">ROUNDUP(S5/9,0)</f>
        <v>6</v>
      </c>
      <c r="X5" s="142">
        <f t="shared" si="0"/>
        <v>8</v>
      </c>
      <c r="Y5" s="142">
        <f t="shared" si="0"/>
        <v>6</v>
      </c>
      <c r="Z5" s="142">
        <f t="shared" si="0"/>
        <v>8</v>
      </c>
      <c r="AA5" s="143" t="s">
        <v>341</v>
      </c>
      <c r="AB5" s="143" t="s">
        <v>342</v>
      </c>
      <c r="AC5" s="143" t="s">
        <v>343</v>
      </c>
      <c r="AD5" s="143" t="s">
        <v>344</v>
      </c>
      <c r="AE5" s="143" t="s">
        <v>345</v>
      </c>
      <c r="AF5" s="146" t="s">
        <v>341</v>
      </c>
      <c r="AG5" s="146" t="s">
        <v>342</v>
      </c>
      <c r="AH5" s="146" t="s">
        <v>343</v>
      </c>
      <c r="AI5" s="146" t="s">
        <v>344</v>
      </c>
      <c r="AJ5" s="146" t="s">
        <v>345</v>
      </c>
      <c r="AK5" s="143" t="s">
        <v>341</v>
      </c>
      <c r="AL5" s="143" t="s">
        <v>342</v>
      </c>
      <c r="AM5" s="143" t="s">
        <v>343</v>
      </c>
      <c r="AN5" s="143" t="s">
        <v>344</v>
      </c>
      <c r="AO5" s="143" t="s">
        <v>345</v>
      </c>
      <c r="AP5" s="146" t="s">
        <v>351</v>
      </c>
      <c r="AQ5" s="146" t="s">
        <v>352</v>
      </c>
      <c r="AR5" s="146" t="s">
        <v>353</v>
      </c>
      <c r="AS5" s="146" t="s">
        <v>354</v>
      </c>
      <c r="AT5" s="146" t="s">
        <v>355</v>
      </c>
      <c r="AU5" s="143" t="s">
        <v>341</v>
      </c>
      <c r="AV5" s="143" t="s">
        <v>342</v>
      </c>
      <c r="AW5" s="143" t="s">
        <v>343</v>
      </c>
      <c r="AX5" s="143" t="s">
        <v>344</v>
      </c>
      <c r="AY5" s="143" t="s">
        <v>345</v>
      </c>
      <c r="AZ5" s="147" t="s">
        <v>346</v>
      </c>
      <c r="BA5" s="147" t="s">
        <v>347</v>
      </c>
      <c r="BB5" s="147" t="s">
        <v>348</v>
      </c>
      <c r="BC5" s="147" t="s">
        <v>349</v>
      </c>
      <c r="BD5" s="147" t="s">
        <v>350</v>
      </c>
    </row>
    <row r="6" spans="1:56" ht="30" x14ac:dyDescent="0.2">
      <c r="A6" s="138">
        <v>1</v>
      </c>
      <c r="B6" s="139" t="s">
        <v>130</v>
      </c>
      <c r="C6" s="139"/>
      <c r="D6" s="139" t="s">
        <v>131</v>
      </c>
      <c r="E6" s="139"/>
      <c r="F6" s="139" t="s">
        <v>132</v>
      </c>
      <c r="G6" s="139"/>
      <c r="H6" s="140" t="s">
        <v>109</v>
      </c>
      <c r="I6" s="139"/>
      <c r="J6" s="139">
        <v>1</v>
      </c>
      <c r="K6" s="139"/>
      <c r="L6" s="139">
        <v>1</v>
      </c>
      <c r="M6" s="139"/>
      <c r="N6" s="140">
        <v>0.5</v>
      </c>
      <c r="O6" s="141">
        <v>44039</v>
      </c>
      <c r="P6" s="141">
        <v>44039</v>
      </c>
      <c r="Q6" s="141">
        <v>44039</v>
      </c>
      <c r="R6" s="141">
        <v>44039</v>
      </c>
      <c r="S6" s="142">
        <v>48</v>
      </c>
      <c r="T6" s="142">
        <v>68</v>
      </c>
      <c r="U6" s="142">
        <v>50</v>
      </c>
      <c r="V6" s="142">
        <v>67</v>
      </c>
      <c r="W6" s="142">
        <f t="shared" si="1"/>
        <v>6</v>
      </c>
      <c r="X6" s="142">
        <f t="shared" si="0"/>
        <v>8</v>
      </c>
      <c r="Y6" s="142">
        <f t="shared" si="0"/>
        <v>6</v>
      </c>
      <c r="Z6" s="142">
        <f t="shared" si="0"/>
        <v>8</v>
      </c>
      <c r="AA6" s="138"/>
      <c r="AB6" s="138"/>
      <c r="AC6" s="138"/>
      <c r="AD6" s="138"/>
      <c r="AE6" s="138"/>
      <c r="AF6" s="146" t="s">
        <v>351</v>
      </c>
      <c r="AG6" s="146" t="s">
        <v>352</v>
      </c>
      <c r="AH6" s="146" t="s">
        <v>353</v>
      </c>
      <c r="AI6" s="146" t="s">
        <v>354</v>
      </c>
      <c r="AJ6" s="146" t="s">
        <v>355</v>
      </c>
      <c r="AK6" s="138"/>
      <c r="AL6" s="138"/>
      <c r="AM6" s="138"/>
      <c r="AN6" s="138"/>
      <c r="AO6" s="138"/>
      <c r="AP6" s="146" t="s">
        <v>351</v>
      </c>
      <c r="AQ6" s="146" t="s">
        <v>352</v>
      </c>
      <c r="AR6" s="146" t="s">
        <v>353</v>
      </c>
      <c r="AS6" s="146" t="s">
        <v>354</v>
      </c>
      <c r="AT6" s="146" t="s">
        <v>355</v>
      </c>
      <c r="AU6" s="138"/>
      <c r="AV6" s="138"/>
      <c r="AW6" s="138"/>
      <c r="AX6" s="138"/>
      <c r="AY6" s="138"/>
      <c r="AZ6" s="147" t="s">
        <v>346</v>
      </c>
      <c r="BA6" s="147" t="s">
        <v>347</v>
      </c>
      <c r="BB6" s="147" t="s">
        <v>348</v>
      </c>
      <c r="BC6" s="147" t="s">
        <v>349</v>
      </c>
      <c r="BD6" s="147" t="s">
        <v>350</v>
      </c>
    </row>
    <row r="7" spans="1:56" x14ac:dyDescent="0.2">
      <c r="A7" s="136">
        <v>2</v>
      </c>
      <c r="B7" s="136">
        <v>2</v>
      </c>
      <c r="C7" s="136">
        <v>2</v>
      </c>
      <c r="D7" s="136">
        <v>2</v>
      </c>
      <c r="E7" s="136">
        <v>2</v>
      </c>
      <c r="F7" s="136">
        <v>2</v>
      </c>
      <c r="G7" s="136">
        <v>2</v>
      </c>
      <c r="H7" s="136">
        <v>2</v>
      </c>
      <c r="I7" s="136">
        <v>2</v>
      </c>
      <c r="J7" s="136">
        <v>2</v>
      </c>
      <c r="K7" s="136">
        <v>2</v>
      </c>
      <c r="L7" s="136">
        <v>2</v>
      </c>
      <c r="M7" s="136">
        <v>2</v>
      </c>
      <c r="N7" s="136">
        <v>2</v>
      </c>
      <c r="O7" s="136">
        <v>2</v>
      </c>
      <c r="P7" s="136">
        <v>2</v>
      </c>
      <c r="Q7" s="136">
        <v>2</v>
      </c>
      <c r="R7" s="136">
        <v>2</v>
      </c>
      <c r="S7" s="136">
        <v>2</v>
      </c>
      <c r="T7" s="136">
        <v>2</v>
      </c>
      <c r="U7" s="136">
        <v>2</v>
      </c>
      <c r="V7" s="136">
        <v>2</v>
      </c>
      <c r="W7" s="136">
        <v>2</v>
      </c>
      <c r="X7" s="136">
        <v>2</v>
      </c>
      <c r="Y7" s="136">
        <v>2</v>
      </c>
      <c r="Z7" s="136">
        <v>2</v>
      </c>
      <c r="AA7" s="136">
        <v>2</v>
      </c>
      <c r="AB7" s="136">
        <v>2</v>
      </c>
      <c r="AC7" s="136">
        <v>2</v>
      </c>
      <c r="AD7" s="136">
        <v>2</v>
      </c>
      <c r="AE7" s="136">
        <v>2</v>
      </c>
      <c r="AF7" s="136">
        <v>2</v>
      </c>
      <c r="AG7" s="136">
        <v>2</v>
      </c>
      <c r="AH7" s="136">
        <v>2</v>
      </c>
      <c r="AI7" s="136">
        <v>2</v>
      </c>
      <c r="AJ7" s="136">
        <v>2</v>
      </c>
      <c r="AK7" s="136">
        <v>2</v>
      </c>
      <c r="AL7" s="136">
        <v>2</v>
      </c>
      <c r="AM7" s="136">
        <v>2</v>
      </c>
      <c r="AN7" s="136">
        <v>2</v>
      </c>
      <c r="AO7" s="136">
        <v>2</v>
      </c>
      <c r="AP7" s="136">
        <v>2</v>
      </c>
      <c r="AQ7" s="136">
        <v>2</v>
      </c>
      <c r="AR7" s="136">
        <v>2</v>
      </c>
      <c r="AS7" s="136">
        <v>2</v>
      </c>
      <c r="AT7" s="136">
        <v>2</v>
      </c>
      <c r="AU7" s="136">
        <v>2</v>
      </c>
      <c r="AV7" s="136">
        <v>2</v>
      </c>
      <c r="AW7" s="136">
        <v>2</v>
      </c>
      <c r="AX7" s="136">
        <v>2</v>
      </c>
      <c r="AY7" s="136">
        <v>2</v>
      </c>
      <c r="AZ7" s="136">
        <v>2</v>
      </c>
      <c r="BA7" s="136">
        <v>2</v>
      </c>
      <c r="BB7" s="136">
        <v>2</v>
      </c>
      <c r="BC7" s="136">
        <v>2</v>
      </c>
      <c r="BD7" s="136">
        <v>2</v>
      </c>
    </row>
    <row r="8" spans="1:56" ht="29.25" customHeight="1" x14ac:dyDescent="0.2">
      <c r="A8" s="149">
        <v>2</v>
      </c>
      <c r="B8" s="139" t="s">
        <v>133</v>
      </c>
      <c r="C8" s="139" t="s">
        <v>134</v>
      </c>
      <c r="D8" s="139"/>
      <c r="E8" s="139" t="s">
        <v>135</v>
      </c>
      <c r="F8" s="139"/>
      <c r="G8" s="140" t="s">
        <v>109</v>
      </c>
      <c r="H8" s="139"/>
      <c r="I8" s="139">
        <v>1.5</v>
      </c>
      <c r="J8" s="139"/>
      <c r="K8" s="139">
        <v>1.5</v>
      </c>
      <c r="L8" s="139"/>
      <c r="M8" s="140">
        <v>0.5</v>
      </c>
      <c r="N8" s="139"/>
      <c r="O8" s="141">
        <v>44053</v>
      </c>
      <c r="P8" s="141">
        <v>44053</v>
      </c>
      <c r="Q8" s="141">
        <v>44053</v>
      </c>
      <c r="R8" s="141">
        <v>44053</v>
      </c>
      <c r="S8" s="142">
        <v>50</v>
      </c>
      <c r="T8" s="142">
        <v>67</v>
      </c>
      <c r="U8" s="142">
        <v>50</v>
      </c>
      <c r="V8" s="142">
        <v>59</v>
      </c>
      <c r="W8" s="142">
        <f t="shared" si="1"/>
        <v>6</v>
      </c>
      <c r="X8" s="142">
        <f t="shared" si="0"/>
        <v>8</v>
      </c>
      <c r="Y8" s="142">
        <f t="shared" si="0"/>
        <v>6</v>
      </c>
      <c r="Z8" s="142">
        <f t="shared" si="0"/>
        <v>7</v>
      </c>
      <c r="AA8" s="143" t="s">
        <v>341</v>
      </c>
      <c r="AB8" s="143" t="s">
        <v>342</v>
      </c>
      <c r="AC8" s="143" t="s">
        <v>343</v>
      </c>
      <c r="AD8" s="143" t="s">
        <v>344</v>
      </c>
      <c r="AE8" s="143" t="s">
        <v>356</v>
      </c>
      <c r="AF8" s="144"/>
      <c r="AG8" s="144"/>
      <c r="AH8" s="144"/>
      <c r="AI8" s="144"/>
      <c r="AJ8" s="144"/>
      <c r="AK8" s="143" t="s">
        <v>341</v>
      </c>
      <c r="AL8" s="143" t="s">
        <v>342</v>
      </c>
      <c r="AM8" s="143" t="s">
        <v>343</v>
      </c>
      <c r="AN8" s="143" t="s">
        <v>344</v>
      </c>
      <c r="AO8" s="143" t="s">
        <v>356</v>
      </c>
      <c r="AP8" s="144"/>
      <c r="AQ8" s="144"/>
      <c r="AR8" s="144"/>
      <c r="AS8" s="144"/>
      <c r="AT8" s="144"/>
      <c r="AU8" s="145" t="s">
        <v>346</v>
      </c>
      <c r="AV8" s="145" t="s">
        <v>347</v>
      </c>
      <c r="AW8" s="145" t="s">
        <v>348</v>
      </c>
      <c r="AX8" s="145" t="s">
        <v>349</v>
      </c>
      <c r="AY8" s="145" t="s">
        <v>357</v>
      </c>
      <c r="AZ8" s="144"/>
      <c r="BA8" s="144"/>
      <c r="BB8" s="144"/>
      <c r="BC8" s="144"/>
      <c r="BD8" s="144"/>
    </row>
    <row r="9" spans="1:56" ht="30" x14ac:dyDescent="0.2">
      <c r="A9" s="149">
        <v>2</v>
      </c>
      <c r="B9" s="139" t="s">
        <v>138</v>
      </c>
      <c r="C9" s="139"/>
      <c r="D9" s="139">
        <v>1.5</v>
      </c>
      <c r="E9" s="139">
        <v>1.5</v>
      </c>
      <c r="F9" s="139">
        <v>1.5</v>
      </c>
      <c r="G9" s="139">
        <v>1.5</v>
      </c>
      <c r="H9" s="140" t="s">
        <v>139</v>
      </c>
      <c r="I9" s="139"/>
      <c r="J9" s="139">
        <v>1.5</v>
      </c>
      <c r="K9" s="139">
        <v>1.5</v>
      </c>
      <c r="L9" s="139">
        <v>1.5</v>
      </c>
      <c r="M9" s="139">
        <v>1.5</v>
      </c>
      <c r="N9" s="140">
        <v>0.25</v>
      </c>
      <c r="O9" s="141">
        <v>44053</v>
      </c>
      <c r="P9" s="141">
        <v>44053</v>
      </c>
      <c r="Q9" s="141">
        <v>44053</v>
      </c>
      <c r="R9" s="141">
        <v>44053</v>
      </c>
      <c r="S9" s="142">
        <v>50</v>
      </c>
      <c r="T9" s="142">
        <v>67</v>
      </c>
      <c r="U9" s="142">
        <v>50</v>
      </c>
      <c r="V9" s="142">
        <v>59</v>
      </c>
      <c r="W9" s="142">
        <f t="shared" si="1"/>
        <v>6</v>
      </c>
      <c r="X9" s="142">
        <f t="shared" si="0"/>
        <v>8</v>
      </c>
      <c r="Y9" s="142">
        <f t="shared" si="0"/>
        <v>6</v>
      </c>
      <c r="Z9" s="142">
        <f t="shared" si="0"/>
        <v>7</v>
      </c>
      <c r="AA9" s="138"/>
      <c r="AB9" s="138"/>
      <c r="AC9" s="138"/>
      <c r="AD9" s="138"/>
      <c r="AE9" s="138"/>
      <c r="AF9" s="146" t="s">
        <v>341</v>
      </c>
      <c r="AG9" s="146" t="s">
        <v>342</v>
      </c>
      <c r="AH9" s="146" t="s">
        <v>343</v>
      </c>
      <c r="AI9" s="146" t="s">
        <v>344</v>
      </c>
      <c r="AJ9" s="146" t="s">
        <v>356</v>
      </c>
      <c r="AK9" s="143" t="s">
        <v>341</v>
      </c>
      <c r="AL9" s="143" t="s">
        <v>342</v>
      </c>
      <c r="AM9" s="143" t="s">
        <v>343</v>
      </c>
      <c r="AN9" s="143" t="s">
        <v>344</v>
      </c>
      <c r="AO9" s="143" t="s">
        <v>356</v>
      </c>
      <c r="AP9" s="146" t="s">
        <v>341</v>
      </c>
      <c r="AQ9" s="146" t="s">
        <v>342</v>
      </c>
      <c r="AR9" s="146" t="s">
        <v>343</v>
      </c>
      <c r="AS9" s="146" t="s">
        <v>344</v>
      </c>
      <c r="AT9" s="146" t="s">
        <v>356</v>
      </c>
      <c r="AU9" s="143" t="s">
        <v>341</v>
      </c>
      <c r="AV9" s="143" t="s">
        <v>342</v>
      </c>
      <c r="AW9" s="143" t="s">
        <v>343</v>
      </c>
      <c r="AX9" s="143" t="s">
        <v>344</v>
      </c>
      <c r="AY9" s="143" t="s">
        <v>356</v>
      </c>
      <c r="AZ9" s="147" t="s">
        <v>358</v>
      </c>
      <c r="BA9" s="147" t="s">
        <v>359</v>
      </c>
      <c r="BB9" s="147" t="s">
        <v>360</v>
      </c>
      <c r="BC9" s="147" t="s">
        <v>361</v>
      </c>
      <c r="BD9" s="147" t="s">
        <v>362</v>
      </c>
    </row>
    <row r="10" spans="1:56" ht="16" x14ac:dyDescent="0.2">
      <c r="A10" s="149">
        <v>2</v>
      </c>
      <c r="B10" s="139" t="s">
        <v>145</v>
      </c>
      <c r="C10" s="139">
        <v>1.5</v>
      </c>
      <c r="D10" s="139">
        <v>1.5</v>
      </c>
      <c r="E10" s="139"/>
      <c r="F10" s="139">
        <v>1.5</v>
      </c>
      <c r="G10" s="139"/>
      <c r="H10" s="139"/>
      <c r="I10" s="139">
        <v>1.5</v>
      </c>
      <c r="J10" s="139">
        <v>1.5</v>
      </c>
      <c r="K10" s="139"/>
      <c r="L10" s="139">
        <v>1.5</v>
      </c>
      <c r="M10" s="139"/>
      <c r="N10" s="139"/>
      <c r="O10" s="141">
        <v>44053</v>
      </c>
      <c r="P10" s="141">
        <v>44053</v>
      </c>
      <c r="Q10" s="141">
        <v>44053</v>
      </c>
      <c r="R10" s="141">
        <v>44053</v>
      </c>
      <c r="S10" s="142">
        <v>50</v>
      </c>
      <c r="T10" s="142">
        <v>67</v>
      </c>
      <c r="U10" s="142">
        <v>50</v>
      </c>
      <c r="V10" s="142">
        <v>59</v>
      </c>
      <c r="W10" s="142">
        <f t="shared" si="1"/>
        <v>6</v>
      </c>
      <c r="X10" s="142">
        <f t="shared" si="0"/>
        <v>8</v>
      </c>
      <c r="Y10" s="142">
        <f t="shared" si="0"/>
        <v>6</v>
      </c>
      <c r="Z10" s="142">
        <f t="shared" si="0"/>
        <v>7</v>
      </c>
      <c r="AA10" s="143" t="s">
        <v>341</v>
      </c>
      <c r="AB10" s="143" t="s">
        <v>342</v>
      </c>
      <c r="AC10" s="143" t="s">
        <v>343</v>
      </c>
      <c r="AD10" s="143" t="s">
        <v>344</v>
      </c>
      <c r="AE10" s="143" t="s">
        <v>356</v>
      </c>
      <c r="AF10" s="146" t="s">
        <v>341</v>
      </c>
      <c r="AG10" s="146" t="s">
        <v>342</v>
      </c>
      <c r="AH10" s="146" t="s">
        <v>343</v>
      </c>
      <c r="AI10" s="146" t="s">
        <v>344</v>
      </c>
      <c r="AJ10" s="146" t="s">
        <v>356</v>
      </c>
      <c r="AK10" s="138"/>
      <c r="AL10" s="138"/>
      <c r="AM10" s="138"/>
      <c r="AN10" s="138"/>
      <c r="AO10" s="138"/>
      <c r="AP10" s="146" t="s">
        <v>341</v>
      </c>
      <c r="AQ10" s="146" t="s">
        <v>342</v>
      </c>
      <c r="AR10" s="146" t="s">
        <v>343</v>
      </c>
      <c r="AS10" s="146" t="s">
        <v>344</v>
      </c>
      <c r="AT10" s="146" t="s">
        <v>356</v>
      </c>
      <c r="AU10" s="138"/>
      <c r="AV10" s="138"/>
      <c r="AW10" s="138"/>
      <c r="AX10" s="138"/>
      <c r="AY10" s="138"/>
      <c r="AZ10" s="144"/>
      <c r="BA10" s="144"/>
      <c r="BB10" s="144"/>
      <c r="BC10" s="144"/>
      <c r="BD10" s="144"/>
    </row>
    <row r="11" spans="1:56" x14ac:dyDescent="0.2">
      <c r="A11" s="136">
        <v>3</v>
      </c>
      <c r="B11" s="136">
        <v>3</v>
      </c>
      <c r="C11" s="136">
        <v>3</v>
      </c>
      <c r="D11" s="136">
        <v>3</v>
      </c>
      <c r="E11" s="136">
        <v>3</v>
      </c>
      <c r="F11" s="136">
        <v>3</v>
      </c>
      <c r="G11" s="136">
        <v>3</v>
      </c>
      <c r="H11" s="136">
        <v>3</v>
      </c>
      <c r="I11" s="136">
        <v>3</v>
      </c>
      <c r="J11" s="136">
        <v>3</v>
      </c>
      <c r="K11" s="136">
        <v>3</v>
      </c>
      <c r="L11" s="136">
        <v>3</v>
      </c>
      <c r="M11" s="136">
        <v>3</v>
      </c>
      <c r="N11" s="136">
        <v>3</v>
      </c>
      <c r="O11" s="136">
        <v>3</v>
      </c>
      <c r="P11" s="136">
        <v>3</v>
      </c>
      <c r="Q11" s="136">
        <v>3</v>
      </c>
      <c r="R11" s="136">
        <v>3</v>
      </c>
      <c r="S11" s="136">
        <v>3</v>
      </c>
      <c r="T11" s="136">
        <v>3</v>
      </c>
      <c r="U11" s="136">
        <v>3</v>
      </c>
      <c r="V11" s="136">
        <v>3</v>
      </c>
      <c r="W11" s="136">
        <v>3</v>
      </c>
      <c r="X11" s="136">
        <v>3</v>
      </c>
      <c r="Y11" s="136">
        <v>3</v>
      </c>
      <c r="Z11" s="136">
        <v>3</v>
      </c>
      <c r="AA11" s="136">
        <v>3</v>
      </c>
      <c r="AB11" s="136">
        <v>3</v>
      </c>
      <c r="AC11" s="136">
        <v>3</v>
      </c>
      <c r="AD11" s="136">
        <v>3</v>
      </c>
      <c r="AE11" s="136">
        <v>3</v>
      </c>
      <c r="AF11" s="136">
        <v>3</v>
      </c>
      <c r="AG11" s="136">
        <v>3</v>
      </c>
      <c r="AH11" s="136">
        <v>3</v>
      </c>
      <c r="AI11" s="136">
        <v>3</v>
      </c>
      <c r="AJ11" s="136">
        <v>3</v>
      </c>
      <c r="AK11" s="136">
        <v>3</v>
      </c>
      <c r="AL11" s="136">
        <v>3</v>
      </c>
      <c r="AM11" s="136">
        <v>3</v>
      </c>
      <c r="AN11" s="136">
        <v>3</v>
      </c>
      <c r="AO11" s="136">
        <v>3</v>
      </c>
      <c r="AP11" s="136">
        <v>3</v>
      </c>
      <c r="AQ11" s="136">
        <v>3</v>
      </c>
      <c r="AR11" s="136">
        <v>3</v>
      </c>
      <c r="AS11" s="136">
        <v>3</v>
      </c>
      <c r="AT11" s="136">
        <v>3</v>
      </c>
      <c r="AU11" s="136">
        <v>3</v>
      </c>
      <c r="AV11" s="136">
        <v>3</v>
      </c>
      <c r="AW11" s="136">
        <v>3</v>
      </c>
      <c r="AX11" s="136">
        <v>3</v>
      </c>
      <c r="AY11" s="136">
        <v>3</v>
      </c>
      <c r="AZ11" s="136">
        <v>3</v>
      </c>
      <c r="BA11" s="136">
        <v>3</v>
      </c>
      <c r="BB11" s="136">
        <v>3</v>
      </c>
      <c r="BC11" s="136">
        <v>3</v>
      </c>
      <c r="BD11" s="136">
        <v>3</v>
      </c>
    </row>
    <row r="12" spans="1:56" ht="45" x14ac:dyDescent="0.2">
      <c r="A12" s="149">
        <v>3</v>
      </c>
      <c r="B12" s="139" t="s">
        <v>146</v>
      </c>
      <c r="C12" s="139">
        <v>1.5</v>
      </c>
      <c r="D12" s="139"/>
      <c r="E12" s="139">
        <v>1.5</v>
      </c>
      <c r="F12" s="139"/>
      <c r="G12" s="140" t="s">
        <v>147</v>
      </c>
      <c r="H12" s="139"/>
      <c r="I12" s="139">
        <v>1.5</v>
      </c>
      <c r="J12" s="139"/>
      <c r="K12" s="139">
        <v>1.5</v>
      </c>
      <c r="L12" s="139"/>
      <c r="M12" s="140">
        <v>0.5</v>
      </c>
      <c r="N12" s="139"/>
      <c r="O12" s="150" t="s">
        <v>148</v>
      </c>
      <c r="P12" s="150" t="s">
        <v>148</v>
      </c>
      <c r="Q12" s="150" t="s">
        <v>148</v>
      </c>
      <c r="R12" s="150" t="s">
        <v>148</v>
      </c>
      <c r="S12" s="142">
        <v>54</v>
      </c>
      <c r="T12" s="142">
        <v>64</v>
      </c>
      <c r="U12" s="142">
        <v>56</v>
      </c>
      <c r="V12" s="142">
        <v>69</v>
      </c>
      <c r="W12" s="142">
        <f t="shared" si="1"/>
        <v>6</v>
      </c>
      <c r="X12" s="142">
        <f t="shared" si="0"/>
        <v>8</v>
      </c>
      <c r="Y12" s="142">
        <f t="shared" si="0"/>
        <v>7</v>
      </c>
      <c r="Z12" s="142">
        <f t="shared" si="0"/>
        <v>8</v>
      </c>
      <c r="AA12" s="143" t="s">
        <v>341</v>
      </c>
      <c r="AB12" s="143" t="s">
        <v>342</v>
      </c>
      <c r="AC12" s="143" t="s">
        <v>343</v>
      </c>
      <c r="AD12" s="143" t="s">
        <v>344</v>
      </c>
      <c r="AE12" s="143" t="s">
        <v>345</v>
      </c>
      <c r="AF12" s="144"/>
      <c r="AG12" s="144"/>
      <c r="AH12" s="144"/>
      <c r="AI12" s="144"/>
      <c r="AJ12" s="144"/>
      <c r="AK12" s="143" t="s">
        <v>341</v>
      </c>
      <c r="AL12" s="143" t="s">
        <v>342</v>
      </c>
      <c r="AM12" s="143" t="s">
        <v>343</v>
      </c>
      <c r="AN12" s="143" t="s">
        <v>344</v>
      </c>
      <c r="AO12" s="143" t="s">
        <v>345</v>
      </c>
      <c r="AP12" s="144"/>
      <c r="AQ12" s="144"/>
      <c r="AR12" s="144"/>
      <c r="AS12" s="144"/>
      <c r="AT12" s="144"/>
      <c r="AU12" s="145" t="s">
        <v>346</v>
      </c>
      <c r="AV12" s="145" t="s">
        <v>347</v>
      </c>
      <c r="AW12" s="145" t="s">
        <v>348</v>
      </c>
      <c r="AX12" s="145" t="s">
        <v>344</v>
      </c>
      <c r="AY12" s="145" t="s">
        <v>350</v>
      </c>
      <c r="AZ12" s="144"/>
      <c r="BA12" s="144"/>
      <c r="BB12" s="144"/>
      <c r="BC12" s="144"/>
      <c r="BD12" s="144"/>
    </row>
    <row r="13" spans="1:56" ht="33.75" customHeight="1" x14ac:dyDescent="0.2">
      <c r="A13" s="149">
        <v>3</v>
      </c>
      <c r="B13" s="139" t="s">
        <v>152</v>
      </c>
      <c r="C13" s="139" t="s">
        <v>153</v>
      </c>
      <c r="D13" s="139" t="s">
        <v>154</v>
      </c>
      <c r="E13" s="139"/>
      <c r="F13" s="139" t="s">
        <v>155</v>
      </c>
      <c r="G13" s="139"/>
      <c r="H13" s="139"/>
      <c r="I13" s="139">
        <v>1.5</v>
      </c>
      <c r="J13" s="139">
        <v>1.5</v>
      </c>
      <c r="K13" s="139"/>
      <c r="L13" s="139">
        <v>1.5</v>
      </c>
      <c r="M13" s="139"/>
      <c r="N13" s="139"/>
      <c r="O13" s="150" t="s">
        <v>148</v>
      </c>
      <c r="P13" s="150" t="s">
        <v>148</v>
      </c>
      <c r="Q13" s="150" t="s">
        <v>148</v>
      </c>
      <c r="R13" s="150" t="s">
        <v>148</v>
      </c>
      <c r="S13" s="142">
        <v>54</v>
      </c>
      <c r="T13" s="142">
        <v>64</v>
      </c>
      <c r="U13" s="142">
        <v>56</v>
      </c>
      <c r="V13" s="142">
        <v>69</v>
      </c>
      <c r="W13" s="142">
        <f t="shared" si="1"/>
        <v>6</v>
      </c>
      <c r="X13" s="142">
        <f t="shared" si="0"/>
        <v>8</v>
      </c>
      <c r="Y13" s="142">
        <f t="shared" si="0"/>
        <v>7</v>
      </c>
      <c r="Z13" s="142">
        <f t="shared" si="0"/>
        <v>8</v>
      </c>
      <c r="AA13" s="143" t="s">
        <v>341</v>
      </c>
      <c r="AB13" s="143" t="s">
        <v>342</v>
      </c>
      <c r="AC13" s="143" t="s">
        <v>343</v>
      </c>
      <c r="AD13" s="143" t="s">
        <v>344</v>
      </c>
      <c r="AE13" s="143" t="s">
        <v>345</v>
      </c>
      <c r="AF13" s="146" t="s">
        <v>341</v>
      </c>
      <c r="AG13" s="146" t="s">
        <v>342</v>
      </c>
      <c r="AH13" s="146" t="s">
        <v>343</v>
      </c>
      <c r="AI13" s="146" t="s">
        <v>344</v>
      </c>
      <c r="AJ13" s="146" t="s">
        <v>345</v>
      </c>
      <c r="AK13" s="138"/>
      <c r="AL13" s="138"/>
      <c r="AM13" s="138"/>
      <c r="AN13" s="138"/>
      <c r="AO13" s="138"/>
      <c r="AP13" s="146" t="s">
        <v>341</v>
      </c>
      <c r="AQ13" s="146" t="s">
        <v>342</v>
      </c>
      <c r="AR13" s="146" t="s">
        <v>343</v>
      </c>
      <c r="AS13" s="146" t="s">
        <v>344</v>
      </c>
      <c r="AT13" s="146" t="s">
        <v>345</v>
      </c>
      <c r="AU13" s="138"/>
      <c r="AV13" s="138"/>
      <c r="AW13" s="138"/>
      <c r="AX13" s="138"/>
      <c r="AY13" s="138"/>
      <c r="AZ13" s="144"/>
      <c r="BA13" s="144"/>
      <c r="BB13" s="144"/>
      <c r="BC13" s="144"/>
      <c r="BD13" s="144"/>
    </row>
    <row r="14" spans="1:56" ht="45" x14ac:dyDescent="0.2">
      <c r="A14" s="149">
        <v>3</v>
      </c>
      <c r="B14" s="139" t="s">
        <v>156</v>
      </c>
      <c r="C14" s="139"/>
      <c r="D14" s="139" t="s">
        <v>157</v>
      </c>
      <c r="E14" s="139"/>
      <c r="F14" s="139" t="s">
        <v>158</v>
      </c>
      <c r="G14" s="140" t="s">
        <v>147</v>
      </c>
      <c r="H14" s="139"/>
      <c r="I14" s="139"/>
      <c r="J14" s="139">
        <v>1.5</v>
      </c>
      <c r="K14" s="139"/>
      <c r="L14" s="139">
        <v>1.5</v>
      </c>
      <c r="M14" s="140">
        <v>0.5</v>
      </c>
      <c r="N14" s="139"/>
      <c r="O14" s="150" t="s">
        <v>148</v>
      </c>
      <c r="P14" s="150" t="s">
        <v>148</v>
      </c>
      <c r="Q14" s="150" t="s">
        <v>148</v>
      </c>
      <c r="R14" s="150" t="s">
        <v>148</v>
      </c>
      <c r="S14" s="142">
        <v>54</v>
      </c>
      <c r="T14" s="142">
        <v>64</v>
      </c>
      <c r="U14" s="142">
        <v>56</v>
      </c>
      <c r="V14" s="142">
        <v>69</v>
      </c>
      <c r="W14" s="142">
        <f t="shared" si="1"/>
        <v>6</v>
      </c>
      <c r="X14" s="142">
        <f t="shared" si="0"/>
        <v>8</v>
      </c>
      <c r="Y14" s="142">
        <f t="shared" si="0"/>
        <v>7</v>
      </c>
      <c r="Z14" s="142">
        <f t="shared" si="0"/>
        <v>8</v>
      </c>
      <c r="AA14" s="138"/>
      <c r="AB14" s="138"/>
      <c r="AC14" s="138"/>
      <c r="AD14" s="138"/>
      <c r="AE14" s="138"/>
      <c r="AF14" s="146" t="s">
        <v>341</v>
      </c>
      <c r="AG14" s="146" t="s">
        <v>342</v>
      </c>
      <c r="AH14" s="146" t="s">
        <v>343</v>
      </c>
      <c r="AI14" s="146" t="s">
        <v>344</v>
      </c>
      <c r="AJ14" s="146" t="s">
        <v>345</v>
      </c>
      <c r="AK14" s="138"/>
      <c r="AL14" s="138"/>
      <c r="AM14" s="138"/>
      <c r="AN14" s="138"/>
      <c r="AO14" s="138"/>
      <c r="AP14" s="146" t="s">
        <v>341</v>
      </c>
      <c r="AQ14" s="146" t="s">
        <v>342</v>
      </c>
      <c r="AR14" s="146" t="s">
        <v>343</v>
      </c>
      <c r="AS14" s="146" t="s">
        <v>344</v>
      </c>
      <c r="AT14" s="146" t="s">
        <v>345</v>
      </c>
      <c r="AU14" s="145" t="s">
        <v>346</v>
      </c>
      <c r="AV14" s="145" t="s">
        <v>347</v>
      </c>
      <c r="AW14" s="145" t="s">
        <v>348</v>
      </c>
      <c r="AX14" s="145" t="s">
        <v>344</v>
      </c>
      <c r="AY14" s="145" t="s">
        <v>350</v>
      </c>
      <c r="AZ14" s="144"/>
      <c r="BA14" s="144"/>
      <c r="BB14" s="144"/>
      <c r="BC14" s="144"/>
      <c r="BD14" s="144"/>
    </row>
    <row r="15" spans="1:56" x14ac:dyDescent="0.2">
      <c r="A15" s="136">
        <v>4</v>
      </c>
      <c r="B15" s="136">
        <v>4</v>
      </c>
      <c r="C15" s="136">
        <v>4</v>
      </c>
      <c r="D15" s="136">
        <v>4</v>
      </c>
      <c r="E15" s="136">
        <v>4</v>
      </c>
      <c r="F15" s="136">
        <v>4</v>
      </c>
      <c r="G15" s="136">
        <v>4</v>
      </c>
      <c r="H15" s="136">
        <v>4</v>
      </c>
      <c r="I15" s="136">
        <v>4</v>
      </c>
      <c r="J15" s="136">
        <v>4</v>
      </c>
      <c r="K15" s="136">
        <v>4</v>
      </c>
      <c r="L15" s="136">
        <v>4</v>
      </c>
      <c r="M15" s="136">
        <v>4</v>
      </c>
      <c r="N15" s="136">
        <v>4</v>
      </c>
      <c r="O15" s="136">
        <v>4</v>
      </c>
      <c r="P15" s="136">
        <v>4</v>
      </c>
      <c r="Q15" s="136">
        <v>4</v>
      </c>
      <c r="R15" s="136">
        <v>4</v>
      </c>
      <c r="S15" s="136">
        <v>4</v>
      </c>
      <c r="T15" s="136">
        <v>4</v>
      </c>
      <c r="U15" s="136">
        <v>4</v>
      </c>
      <c r="V15" s="136">
        <v>4</v>
      </c>
      <c r="W15" s="136">
        <v>4</v>
      </c>
      <c r="X15" s="136">
        <v>4</v>
      </c>
      <c r="Y15" s="136">
        <v>4</v>
      </c>
      <c r="Z15" s="136">
        <v>4</v>
      </c>
      <c r="AA15" s="136">
        <v>4</v>
      </c>
      <c r="AB15" s="136">
        <v>4</v>
      </c>
      <c r="AC15" s="136">
        <v>4</v>
      </c>
      <c r="AD15" s="136">
        <v>4</v>
      </c>
      <c r="AE15" s="136">
        <v>4</v>
      </c>
      <c r="AF15" s="136">
        <v>4</v>
      </c>
      <c r="AG15" s="136">
        <v>4</v>
      </c>
      <c r="AH15" s="136">
        <v>4</v>
      </c>
      <c r="AI15" s="136">
        <v>4</v>
      </c>
      <c r="AJ15" s="136">
        <v>4</v>
      </c>
      <c r="AK15" s="136">
        <v>4</v>
      </c>
      <c r="AL15" s="136">
        <v>4</v>
      </c>
      <c r="AM15" s="136">
        <v>4</v>
      </c>
      <c r="AN15" s="136">
        <v>4</v>
      </c>
      <c r="AO15" s="136">
        <v>4</v>
      </c>
      <c r="AP15" s="136">
        <v>4</v>
      </c>
      <c r="AQ15" s="136">
        <v>4</v>
      </c>
      <c r="AR15" s="136">
        <v>4</v>
      </c>
      <c r="AS15" s="136">
        <v>4</v>
      </c>
      <c r="AT15" s="136">
        <v>4</v>
      </c>
      <c r="AU15" s="136">
        <v>4</v>
      </c>
      <c r="AV15" s="136">
        <v>4</v>
      </c>
      <c r="AW15" s="136">
        <v>4</v>
      </c>
      <c r="AX15" s="136">
        <v>4</v>
      </c>
      <c r="AY15" s="136">
        <v>4</v>
      </c>
      <c r="AZ15" s="136">
        <v>4</v>
      </c>
      <c r="BA15" s="136">
        <v>4</v>
      </c>
      <c r="BB15" s="136">
        <v>4</v>
      </c>
      <c r="BC15" s="136">
        <v>4</v>
      </c>
      <c r="BD15" s="136">
        <v>4</v>
      </c>
    </row>
    <row r="16" spans="1:56" ht="30" x14ac:dyDescent="0.2">
      <c r="A16" s="149">
        <v>4</v>
      </c>
      <c r="B16" s="139" t="s">
        <v>159</v>
      </c>
      <c r="C16" s="139" t="s">
        <v>160</v>
      </c>
      <c r="D16" s="139"/>
      <c r="E16" s="139" t="s">
        <v>161</v>
      </c>
      <c r="F16" s="139"/>
      <c r="G16" s="140" t="s">
        <v>162</v>
      </c>
      <c r="H16" s="139"/>
      <c r="I16" s="139">
        <v>3</v>
      </c>
      <c r="J16" s="139"/>
      <c r="K16" s="139">
        <v>3</v>
      </c>
      <c r="L16" s="139"/>
      <c r="M16" s="140">
        <v>0.5</v>
      </c>
      <c r="N16" s="139"/>
      <c r="O16" s="141">
        <v>44046</v>
      </c>
      <c r="P16" s="141">
        <v>44046</v>
      </c>
      <c r="Q16" s="141">
        <v>44046</v>
      </c>
      <c r="R16" s="141">
        <v>44046</v>
      </c>
      <c r="S16" s="142">
        <v>34</v>
      </c>
      <c r="T16" s="142">
        <v>65</v>
      </c>
      <c r="U16" s="142">
        <v>45</v>
      </c>
      <c r="V16" s="142">
        <v>63</v>
      </c>
      <c r="W16" s="142">
        <f t="shared" si="1"/>
        <v>4</v>
      </c>
      <c r="X16" s="142">
        <f t="shared" si="0"/>
        <v>8</v>
      </c>
      <c r="Y16" s="142">
        <f t="shared" si="0"/>
        <v>5</v>
      </c>
      <c r="Z16" s="142">
        <f t="shared" si="0"/>
        <v>7</v>
      </c>
      <c r="AA16" s="143" t="s">
        <v>363</v>
      </c>
      <c r="AB16" s="143" t="s">
        <v>364</v>
      </c>
      <c r="AC16" s="143" t="s">
        <v>365</v>
      </c>
      <c r="AD16" s="143" t="s">
        <v>344</v>
      </c>
      <c r="AE16" s="143" t="s">
        <v>366</v>
      </c>
      <c r="AF16" s="144"/>
      <c r="AG16" s="144"/>
      <c r="AH16" s="144"/>
      <c r="AI16" s="144"/>
      <c r="AJ16" s="144"/>
      <c r="AK16" s="143" t="s">
        <v>363</v>
      </c>
      <c r="AL16" s="143" t="s">
        <v>364</v>
      </c>
      <c r="AM16" s="143" t="s">
        <v>365</v>
      </c>
      <c r="AN16" s="143" t="s">
        <v>344</v>
      </c>
      <c r="AO16" s="143" t="s">
        <v>366</v>
      </c>
      <c r="AP16" s="144"/>
      <c r="AQ16" s="144"/>
      <c r="AR16" s="144"/>
      <c r="AS16" s="144"/>
      <c r="AT16" s="144"/>
      <c r="AU16" s="145" t="s">
        <v>346</v>
      </c>
      <c r="AV16" s="145" t="s">
        <v>347</v>
      </c>
      <c r="AW16" s="145" t="s">
        <v>348</v>
      </c>
      <c r="AX16" s="145" t="s">
        <v>344</v>
      </c>
      <c r="AY16" s="145" t="s">
        <v>357</v>
      </c>
      <c r="AZ16" s="144"/>
      <c r="BA16" s="144"/>
      <c r="BB16" s="144"/>
      <c r="BC16" s="144"/>
      <c r="BD16" s="144"/>
    </row>
    <row r="17" spans="1:56" ht="30" x14ac:dyDescent="0.2">
      <c r="A17" s="149">
        <v>4</v>
      </c>
      <c r="B17" s="139" t="s">
        <v>170</v>
      </c>
      <c r="C17" s="139">
        <v>1.5</v>
      </c>
      <c r="D17" s="139"/>
      <c r="E17" s="139">
        <v>1.5</v>
      </c>
      <c r="F17" s="139">
        <v>1.5</v>
      </c>
      <c r="G17" s="139">
        <v>1.5</v>
      </c>
      <c r="H17" s="140" t="s">
        <v>171</v>
      </c>
      <c r="I17" s="139">
        <v>1.5</v>
      </c>
      <c r="J17" s="139"/>
      <c r="K17" s="139">
        <v>1.5</v>
      </c>
      <c r="L17" s="139">
        <v>1.5</v>
      </c>
      <c r="M17" s="139">
        <v>1.5</v>
      </c>
      <c r="N17" s="140">
        <v>0.75</v>
      </c>
      <c r="O17" s="141">
        <v>44046</v>
      </c>
      <c r="P17" s="141">
        <v>44046</v>
      </c>
      <c r="Q17" s="141">
        <v>44046</v>
      </c>
      <c r="R17" s="141">
        <v>44046</v>
      </c>
      <c r="S17" s="142">
        <v>34</v>
      </c>
      <c r="T17" s="142">
        <v>65</v>
      </c>
      <c r="U17" s="142">
        <v>45</v>
      </c>
      <c r="V17" s="142">
        <v>63</v>
      </c>
      <c r="W17" s="142">
        <f t="shared" si="1"/>
        <v>4</v>
      </c>
      <c r="X17" s="142">
        <f t="shared" si="0"/>
        <v>8</v>
      </c>
      <c r="Y17" s="142">
        <f t="shared" si="0"/>
        <v>5</v>
      </c>
      <c r="Z17" s="142">
        <f t="shared" si="0"/>
        <v>7</v>
      </c>
      <c r="AA17" s="143" t="s">
        <v>341</v>
      </c>
      <c r="AB17" s="143" t="s">
        <v>342</v>
      </c>
      <c r="AC17" s="143" t="s">
        <v>343</v>
      </c>
      <c r="AD17" s="143" t="s">
        <v>344</v>
      </c>
      <c r="AE17" s="143" t="s">
        <v>356</v>
      </c>
      <c r="AF17" s="144"/>
      <c r="AG17" s="144"/>
      <c r="AH17" s="144"/>
      <c r="AI17" s="144"/>
      <c r="AJ17" s="144"/>
      <c r="AK17" s="143" t="s">
        <v>341</v>
      </c>
      <c r="AL17" s="143" t="s">
        <v>342</v>
      </c>
      <c r="AM17" s="143" t="s">
        <v>343</v>
      </c>
      <c r="AN17" s="143" t="s">
        <v>344</v>
      </c>
      <c r="AO17" s="143" t="s">
        <v>356</v>
      </c>
      <c r="AP17" s="146" t="s">
        <v>341</v>
      </c>
      <c r="AQ17" s="146" t="s">
        <v>342</v>
      </c>
      <c r="AR17" s="146" t="s">
        <v>343</v>
      </c>
      <c r="AS17" s="146" t="s">
        <v>344</v>
      </c>
      <c r="AT17" s="146" t="s">
        <v>356</v>
      </c>
      <c r="AU17" s="143" t="s">
        <v>341</v>
      </c>
      <c r="AV17" s="143" t="s">
        <v>342</v>
      </c>
      <c r="AW17" s="143" t="s">
        <v>343</v>
      </c>
      <c r="AX17" s="143" t="s">
        <v>344</v>
      </c>
      <c r="AY17" s="143" t="s">
        <v>356</v>
      </c>
      <c r="AZ17" s="147" t="s">
        <v>367</v>
      </c>
      <c r="BA17" s="147" t="s">
        <v>368</v>
      </c>
      <c r="BB17" s="147" t="s">
        <v>369</v>
      </c>
      <c r="BC17" s="147" t="s">
        <v>344</v>
      </c>
      <c r="BD17" s="147" t="s">
        <v>370</v>
      </c>
    </row>
    <row r="18" spans="1:56" ht="30" x14ac:dyDescent="0.2">
      <c r="A18" s="149">
        <v>4</v>
      </c>
      <c r="B18" s="139" t="s">
        <v>179</v>
      </c>
      <c r="C18" s="139"/>
      <c r="D18" s="139">
        <v>2</v>
      </c>
      <c r="E18" s="139"/>
      <c r="F18" s="139">
        <v>2</v>
      </c>
      <c r="G18" s="140" t="s">
        <v>139</v>
      </c>
      <c r="H18" s="139"/>
      <c r="I18" s="139"/>
      <c r="J18" s="139">
        <v>2</v>
      </c>
      <c r="K18" s="139"/>
      <c r="L18" s="139">
        <v>2</v>
      </c>
      <c r="M18" s="140">
        <v>0.25</v>
      </c>
      <c r="N18" s="139"/>
      <c r="O18" s="141">
        <v>44046</v>
      </c>
      <c r="P18" s="141">
        <v>44046</v>
      </c>
      <c r="Q18" s="141">
        <v>44046</v>
      </c>
      <c r="R18" s="141">
        <v>44046</v>
      </c>
      <c r="S18" s="142">
        <v>34</v>
      </c>
      <c r="T18" s="142">
        <v>65</v>
      </c>
      <c r="U18" s="142">
        <v>45</v>
      </c>
      <c r="V18" s="142">
        <v>63</v>
      </c>
      <c r="W18" s="142">
        <f t="shared" si="1"/>
        <v>4</v>
      </c>
      <c r="X18" s="142">
        <f t="shared" si="0"/>
        <v>8</v>
      </c>
      <c r="Y18" s="142">
        <f t="shared" si="0"/>
        <v>5</v>
      </c>
      <c r="Z18" s="142">
        <f t="shared" si="0"/>
        <v>7</v>
      </c>
      <c r="AA18" s="138"/>
      <c r="AB18" s="138"/>
      <c r="AC18" s="138"/>
      <c r="AD18" s="138"/>
      <c r="AE18" s="138"/>
      <c r="AF18" s="146" t="s">
        <v>371</v>
      </c>
      <c r="AG18" s="146" t="s">
        <v>372</v>
      </c>
      <c r="AH18" s="146" t="s">
        <v>373</v>
      </c>
      <c r="AI18" s="146" t="s">
        <v>344</v>
      </c>
      <c r="AJ18" s="146" t="s">
        <v>374</v>
      </c>
      <c r="AK18" s="138"/>
      <c r="AL18" s="138"/>
      <c r="AM18" s="138"/>
      <c r="AN18" s="138"/>
      <c r="AO18" s="138"/>
      <c r="AP18" s="146" t="s">
        <v>371</v>
      </c>
      <c r="AQ18" s="146" t="s">
        <v>372</v>
      </c>
      <c r="AR18" s="146" t="s">
        <v>373</v>
      </c>
      <c r="AS18" s="146" t="s">
        <v>344</v>
      </c>
      <c r="AT18" s="146" t="s">
        <v>374</v>
      </c>
      <c r="AU18" s="145" t="s">
        <v>358</v>
      </c>
      <c r="AV18" s="145" t="s">
        <v>359</v>
      </c>
      <c r="AW18" s="145" t="s">
        <v>360</v>
      </c>
      <c r="AX18" s="145" t="s">
        <v>344</v>
      </c>
      <c r="AY18" s="145" t="s">
        <v>362</v>
      </c>
      <c r="AZ18" s="144"/>
      <c r="BA18" s="144"/>
      <c r="BB18" s="144"/>
      <c r="BC18" s="144"/>
      <c r="BD18" s="144"/>
    </row>
    <row r="19" spans="1:56" ht="16" x14ac:dyDescent="0.2">
      <c r="A19" s="151">
        <v>4</v>
      </c>
      <c r="B19" s="152" t="s">
        <v>187</v>
      </c>
      <c r="C19" s="139">
        <v>1.5</v>
      </c>
      <c r="D19" s="139">
        <v>1.5</v>
      </c>
      <c r="E19" s="139">
        <v>1.5</v>
      </c>
      <c r="F19" s="139"/>
      <c r="G19" s="139">
        <v>1.5</v>
      </c>
      <c r="H19" s="139"/>
      <c r="I19" s="139">
        <v>1.5</v>
      </c>
      <c r="J19" s="139">
        <v>1.5</v>
      </c>
      <c r="K19" s="139">
        <v>1.5</v>
      </c>
      <c r="L19" s="139"/>
      <c r="M19" s="139">
        <v>1.5</v>
      </c>
      <c r="N19" s="139"/>
      <c r="O19" s="141">
        <v>44046</v>
      </c>
      <c r="P19" s="141">
        <v>44046</v>
      </c>
      <c r="Q19" s="141">
        <v>44046</v>
      </c>
      <c r="R19" s="141">
        <v>44046</v>
      </c>
      <c r="S19" s="142">
        <v>34</v>
      </c>
      <c r="T19" s="142">
        <v>65</v>
      </c>
      <c r="U19" s="142">
        <v>45</v>
      </c>
      <c r="V19" s="142">
        <v>63</v>
      </c>
      <c r="W19" s="142">
        <f t="shared" si="1"/>
        <v>4</v>
      </c>
      <c r="X19" s="142">
        <f t="shared" si="0"/>
        <v>8</v>
      </c>
      <c r="Y19" s="142">
        <f t="shared" si="0"/>
        <v>5</v>
      </c>
      <c r="Z19" s="142">
        <f t="shared" si="0"/>
        <v>7</v>
      </c>
      <c r="AA19" s="143" t="s">
        <v>341</v>
      </c>
      <c r="AB19" s="143" t="s">
        <v>342</v>
      </c>
      <c r="AC19" s="143" t="s">
        <v>343</v>
      </c>
      <c r="AD19" s="143" t="s">
        <v>344</v>
      </c>
      <c r="AE19" s="143" t="s">
        <v>356</v>
      </c>
      <c r="AF19" s="146" t="s">
        <v>341</v>
      </c>
      <c r="AG19" s="146" t="s">
        <v>342</v>
      </c>
      <c r="AH19" s="146" t="s">
        <v>343</v>
      </c>
      <c r="AI19" s="146" t="s">
        <v>344</v>
      </c>
      <c r="AJ19" s="146" t="s">
        <v>356</v>
      </c>
      <c r="AK19" s="143" t="s">
        <v>341</v>
      </c>
      <c r="AL19" s="143" t="s">
        <v>342</v>
      </c>
      <c r="AM19" s="143" t="s">
        <v>343</v>
      </c>
      <c r="AN19" s="143" t="s">
        <v>344</v>
      </c>
      <c r="AO19" s="143" t="s">
        <v>356</v>
      </c>
      <c r="AP19" s="144"/>
      <c r="AQ19" s="144"/>
      <c r="AR19" s="144"/>
      <c r="AS19" s="144"/>
      <c r="AT19" s="144"/>
      <c r="AU19" s="143" t="s">
        <v>341</v>
      </c>
      <c r="AV19" s="143" t="s">
        <v>342</v>
      </c>
      <c r="AW19" s="143" t="s">
        <v>343</v>
      </c>
      <c r="AX19" s="143" t="s">
        <v>344</v>
      </c>
      <c r="AY19" s="143" t="s">
        <v>356</v>
      </c>
      <c r="AZ19" s="144"/>
      <c r="BA19" s="144"/>
      <c r="BB19" s="144"/>
      <c r="BC19" s="144"/>
      <c r="BD19" s="144"/>
    </row>
    <row r="20" spans="1:56" ht="30" x14ac:dyDescent="0.2">
      <c r="A20" s="149">
        <v>4</v>
      </c>
      <c r="B20" s="139" t="s">
        <v>188</v>
      </c>
      <c r="C20" s="139"/>
      <c r="D20" s="139">
        <v>4</v>
      </c>
      <c r="E20" s="139"/>
      <c r="F20" s="139">
        <v>4</v>
      </c>
      <c r="G20" s="139"/>
      <c r="H20" s="140" t="s">
        <v>189</v>
      </c>
      <c r="I20" s="139"/>
      <c r="J20" s="139">
        <v>4</v>
      </c>
      <c r="K20" s="139"/>
      <c r="L20" s="139">
        <v>4</v>
      </c>
      <c r="M20" s="139"/>
      <c r="N20" s="140">
        <v>1</v>
      </c>
      <c r="O20" s="141">
        <v>44046</v>
      </c>
      <c r="P20" s="141">
        <v>44046</v>
      </c>
      <c r="Q20" s="141">
        <v>44046</v>
      </c>
      <c r="R20" s="141">
        <v>44046</v>
      </c>
      <c r="S20" s="142">
        <v>34</v>
      </c>
      <c r="T20" s="142">
        <v>65</v>
      </c>
      <c r="U20" s="142">
        <v>45</v>
      </c>
      <c r="V20" s="142">
        <v>63</v>
      </c>
      <c r="W20" s="142">
        <f t="shared" si="1"/>
        <v>4</v>
      </c>
      <c r="X20" s="142">
        <f t="shared" si="1"/>
        <v>8</v>
      </c>
      <c r="Y20" s="142">
        <f t="shared" si="1"/>
        <v>5</v>
      </c>
      <c r="Z20" s="142">
        <f t="shared" si="1"/>
        <v>7</v>
      </c>
      <c r="AA20" s="138"/>
      <c r="AB20" s="138"/>
      <c r="AC20" s="138"/>
      <c r="AD20" s="138"/>
      <c r="AE20" s="138"/>
      <c r="AF20" s="146" t="s">
        <v>375</v>
      </c>
      <c r="AG20" s="146" t="s">
        <v>376</v>
      </c>
      <c r="AH20" s="146" t="s">
        <v>377</v>
      </c>
      <c r="AI20" s="146" t="s">
        <v>344</v>
      </c>
      <c r="AJ20" s="146" t="s">
        <v>378</v>
      </c>
      <c r="AK20" s="138"/>
      <c r="AL20" s="138"/>
      <c r="AM20" s="138"/>
      <c r="AN20" s="138"/>
      <c r="AO20" s="138"/>
      <c r="AP20" s="146" t="s">
        <v>375</v>
      </c>
      <c r="AQ20" s="146" t="s">
        <v>376</v>
      </c>
      <c r="AR20" s="146" t="s">
        <v>377</v>
      </c>
      <c r="AS20" s="146" t="s">
        <v>344</v>
      </c>
      <c r="AT20" s="146" t="s">
        <v>378</v>
      </c>
      <c r="AU20" s="138"/>
      <c r="AV20" s="138"/>
      <c r="AW20" s="138"/>
      <c r="AX20" s="138"/>
      <c r="AY20" s="138"/>
      <c r="AZ20" s="147" t="s">
        <v>351</v>
      </c>
      <c r="BA20" s="147" t="s">
        <v>352</v>
      </c>
      <c r="BB20" s="147" t="s">
        <v>353</v>
      </c>
      <c r="BC20" s="147" t="s">
        <v>344</v>
      </c>
      <c r="BD20" s="147" t="s">
        <v>379</v>
      </c>
    </row>
    <row r="21" spans="1:56" x14ac:dyDescent="0.2">
      <c r="A21" s="136">
        <v>6</v>
      </c>
      <c r="B21" s="136">
        <v>6</v>
      </c>
      <c r="C21" s="136">
        <v>6</v>
      </c>
      <c r="D21" s="136">
        <v>6</v>
      </c>
      <c r="E21" s="136">
        <v>6</v>
      </c>
      <c r="F21" s="136">
        <v>6</v>
      </c>
      <c r="G21" s="136">
        <v>6</v>
      </c>
      <c r="H21" s="136">
        <v>6</v>
      </c>
      <c r="I21" s="136">
        <v>6</v>
      </c>
      <c r="J21" s="136">
        <v>6</v>
      </c>
      <c r="K21" s="136">
        <v>6</v>
      </c>
      <c r="L21" s="136">
        <v>6</v>
      </c>
      <c r="M21" s="136">
        <v>6</v>
      </c>
      <c r="N21" s="136">
        <v>6</v>
      </c>
      <c r="O21" s="136">
        <v>6</v>
      </c>
      <c r="P21" s="136">
        <v>6</v>
      </c>
      <c r="Q21" s="136">
        <v>6</v>
      </c>
      <c r="R21" s="136">
        <v>6</v>
      </c>
      <c r="S21" s="136">
        <v>6</v>
      </c>
      <c r="T21" s="136">
        <v>6</v>
      </c>
      <c r="U21" s="136">
        <v>6</v>
      </c>
      <c r="V21" s="136">
        <v>6</v>
      </c>
      <c r="W21" s="136">
        <v>6</v>
      </c>
      <c r="X21" s="136">
        <v>6</v>
      </c>
      <c r="Y21" s="136">
        <v>6</v>
      </c>
      <c r="Z21" s="136">
        <v>6</v>
      </c>
      <c r="AA21" s="136">
        <v>6</v>
      </c>
      <c r="AB21" s="136">
        <v>6</v>
      </c>
      <c r="AC21" s="136">
        <v>6</v>
      </c>
      <c r="AD21" s="136">
        <v>6</v>
      </c>
      <c r="AE21" s="136">
        <v>6</v>
      </c>
      <c r="AF21" s="136">
        <v>6</v>
      </c>
      <c r="AG21" s="136">
        <v>6</v>
      </c>
      <c r="AH21" s="136">
        <v>6</v>
      </c>
      <c r="AI21" s="136">
        <v>6</v>
      </c>
      <c r="AJ21" s="136">
        <v>6</v>
      </c>
      <c r="AK21" s="136">
        <v>6</v>
      </c>
      <c r="AL21" s="136">
        <v>6</v>
      </c>
      <c r="AM21" s="136">
        <v>6</v>
      </c>
      <c r="AN21" s="136">
        <v>6</v>
      </c>
      <c r="AO21" s="136">
        <v>6</v>
      </c>
      <c r="AP21" s="136">
        <v>6</v>
      </c>
      <c r="AQ21" s="136">
        <v>6</v>
      </c>
      <c r="AR21" s="136">
        <v>6</v>
      </c>
      <c r="AS21" s="136">
        <v>6</v>
      </c>
      <c r="AT21" s="136">
        <v>6</v>
      </c>
      <c r="AU21" s="136">
        <v>6</v>
      </c>
      <c r="AV21" s="136">
        <v>6</v>
      </c>
      <c r="AW21" s="136">
        <v>6</v>
      </c>
      <c r="AX21" s="136">
        <v>6</v>
      </c>
      <c r="AY21" s="136">
        <v>6</v>
      </c>
      <c r="AZ21" s="136">
        <v>6</v>
      </c>
      <c r="BA21" s="136">
        <v>6</v>
      </c>
      <c r="BB21" s="136">
        <v>6</v>
      </c>
      <c r="BC21" s="136">
        <v>6</v>
      </c>
      <c r="BD21" s="136">
        <v>6</v>
      </c>
    </row>
    <row r="22" spans="1:56" ht="22.5" customHeight="1" x14ac:dyDescent="0.2">
      <c r="A22" s="149">
        <v>6</v>
      </c>
      <c r="B22" s="139" t="s">
        <v>197</v>
      </c>
      <c r="C22" s="139">
        <v>1.5</v>
      </c>
      <c r="D22" s="139"/>
      <c r="E22" s="139"/>
      <c r="F22" s="139">
        <v>1.5</v>
      </c>
      <c r="G22" s="139"/>
      <c r="H22" s="139"/>
      <c r="I22" s="139">
        <v>1.5</v>
      </c>
      <c r="J22" s="139"/>
      <c r="K22" s="139"/>
      <c r="L22" s="139">
        <v>1.5</v>
      </c>
      <c r="M22" s="139"/>
      <c r="N22" s="139"/>
      <c r="O22" s="150" t="s">
        <v>198</v>
      </c>
      <c r="P22" s="150" t="s">
        <v>198</v>
      </c>
      <c r="Q22" s="150" t="s">
        <v>198</v>
      </c>
      <c r="R22" s="150" t="s">
        <v>198</v>
      </c>
      <c r="S22" s="142">
        <v>52</v>
      </c>
      <c r="T22" s="142">
        <v>67</v>
      </c>
      <c r="U22" s="142">
        <v>48</v>
      </c>
      <c r="V22" s="142">
        <v>59</v>
      </c>
      <c r="W22" s="142">
        <f t="shared" si="1"/>
        <v>6</v>
      </c>
      <c r="X22" s="142">
        <f t="shared" si="1"/>
        <v>8</v>
      </c>
      <c r="Y22" s="142">
        <f t="shared" si="1"/>
        <v>6</v>
      </c>
      <c r="Z22" s="142">
        <f t="shared" si="1"/>
        <v>7</v>
      </c>
      <c r="AA22" s="143" t="s">
        <v>341</v>
      </c>
      <c r="AB22" s="143" t="s">
        <v>342</v>
      </c>
      <c r="AC22" s="143" t="s">
        <v>343</v>
      </c>
      <c r="AD22" s="143" t="s">
        <v>344</v>
      </c>
      <c r="AE22" s="143" t="s">
        <v>356</v>
      </c>
      <c r="AF22" s="144"/>
      <c r="AG22" s="144"/>
      <c r="AH22" s="144"/>
      <c r="AI22" s="144"/>
      <c r="AJ22" s="144"/>
      <c r="AK22" s="138"/>
      <c r="AL22" s="138"/>
      <c r="AM22" s="138"/>
      <c r="AN22" s="138"/>
      <c r="AO22" s="138"/>
      <c r="AP22" s="146" t="s">
        <v>341</v>
      </c>
      <c r="AQ22" s="146" t="s">
        <v>342</v>
      </c>
      <c r="AR22" s="146" t="s">
        <v>343</v>
      </c>
      <c r="AS22" s="146" t="s">
        <v>344</v>
      </c>
      <c r="AT22" s="146" t="s">
        <v>356</v>
      </c>
      <c r="AU22" s="138"/>
      <c r="AV22" s="138"/>
      <c r="AW22" s="138"/>
      <c r="AX22" s="138"/>
      <c r="AY22" s="138"/>
      <c r="AZ22" s="144"/>
      <c r="BA22" s="144"/>
      <c r="BB22" s="144"/>
      <c r="BC22" s="144"/>
      <c r="BD22" s="144"/>
    </row>
    <row r="23" spans="1:56" ht="22" customHeight="1" x14ac:dyDescent="0.2">
      <c r="A23" s="149">
        <v>6</v>
      </c>
      <c r="B23" s="139" t="s">
        <v>199</v>
      </c>
      <c r="C23" s="139"/>
      <c r="D23" s="139">
        <v>1.5</v>
      </c>
      <c r="E23" s="139">
        <v>1.5</v>
      </c>
      <c r="F23" s="139"/>
      <c r="G23" s="139" t="s">
        <v>200</v>
      </c>
      <c r="H23" s="139"/>
      <c r="I23" s="139"/>
      <c r="J23" s="139">
        <v>1.5</v>
      </c>
      <c r="K23" s="139">
        <v>1.5</v>
      </c>
      <c r="L23" s="139"/>
      <c r="M23" s="139" t="s">
        <v>201</v>
      </c>
      <c r="N23" s="139"/>
      <c r="O23" s="150" t="s">
        <v>198</v>
      </c>
      <c r="P23" s="150" t="s">
        <v>198</v>
      </c>
      <c r="Q23" s="150" t="s">
        <v>198</v>
      </c>
      <c r="R23" s="150" t="s">
        <v>198</v>
      </c>
      <c r="S23" s="142">
        <v>52</v>
      </c>
      <c r="T23" s="142">
        <v>67</v>
      </c>
      <c r="U23" s="142">
        <v>48</v>
      </c>
      <c r="V23" s="142">
        <v>59</v>
      </c>
      <c r="W23" s="142">
        <f t="shared" si="1"/>
        <v>6</v>
      </c>
      <c r="X23" s="142">
        <f t="shared" si="1"/>
        <v>8</v>
      </c>
      <c r="Y23" s="142">
        <f t="shared" si="1"/>
        <v>6</v>
      </c>
      <c r="Z23" s="142">
        <f t="shared" si="1"/>
        <v>7</v>
      </c>
      <c r="AA23" s="138"/>
      <c r="AB23" s="138"/>
      <c r="AC23" s="138"/>
      <c r="AD23" s="138"/>
      <c r="AE23" s="138"/>
      <c r="AF23" s="146" t="s">
        <v>341</v>
      </c>
      <c r="AG23" s="146" t="s">
        <v>342</v>
      </c>
      <c r="AH23" s="146" t="s">
        <v>343</v>
      </c>
      <c r="AI23" s="146" t="s">
        <v>344</v>
      </c>
      <c r="AJ23" s="146" t="s">
        <v>356</v>
      </c>
      <c r="AK23" s="143" t="s">
        <v>341</v>
      </c>
      <c r="AL23" s="143" t="s">
        <v>342</v>
      </c>
      <c r="AM23" s="143" t="s">
        <v>343</v>
      </c>
      <c r="AN23" s="143" t="s">
        <v>344</v>
      </c>
      <c r="AO23" s="143" t="s">
        <v>356</v>
      </c>
      <c r="AP23" s="144"/>
      <c r="AQ23" s="144"/>
      <c r="AR23" s="144"/>
      <c r="AS23" s="144"/>
      <c r="AT23" s="144"/>
      <c r="AU23" s="143" t="s">
        <v>380</v>
      </c>
      <c r="AV23" s="143" t="s">
        <v>381</v>
      </c>
      <c r="AW23" s="143" t="s">
        <v>382</v>
      </c>
      <c r="AX23" s="143" t="s">
        <v>383</v>
      </c>
      <c r="AY23" s="143" t="s">
        <v>384</v>
      </c>
      <c r="AZ23" s="144"/>
      <c r="BA23" s="144"/>
      <c r="BB23" s="144"/>
      <c r="BC23" s="144"/>
      <c r="BD23" s="144"/>
    </row>
    <row r="24" spans="1:56" hidden="1" x14ac:dyDescent="0.2">
      <c r="W24" s="914" t="s">
        <v>251</v>
      </c>
      <c r="X24" s="915"/>
      <c r="Y24" s="915"/>
      <c r="Z24" s="915"/>
      <c r="AA24" s="154">
        <f>(COUNTA(AA3:AA23)-5)</f>
        <v>10</v>
      </c>
      <c r="AB24" s="154">
        <f>(COUNTA(AB3:AB23)-5)</f>
        <v>10</v>
      </c>
      <c r="AC24" s="154">
        <f>(COUNTA(AC3:AC23)-5)*2</f>
        <v>20</v>
      </c>
      <c r="AD24" s="154">
        <f>(COUNTA(AD3:AD23)-5)*2</f>
        <v>20</v>
      </c>
      <c r="AE24" s="154">
        <f>(COUNTA(AE3:AE23)-5)+4</f>
        <v>14</v>
      </c>
      <c r="AF24" s="154">
        <f>(COUNTA(AF3:AF23)-5)</f>
        <v>10</v>
      </c>
      <c r="AG24" s="154">
        <f>(COUNTA(AG3:AG23)-5)</f>
        <v>10</v>
      </c>
      <c r="AH24" s="154">
        <f>(COUNTA(AH3:AH23)-5)*2</f>
        <v>20</v>
      </c>
      <c r="AI24" s="154">
        <f>(COUNTA(AI3:AI23)-5)*2</f>
        <v>20</v>
      </c>
      <c r="AJ24" s="154">
        <f>(COUNTA(AJ3:AJ23)-5)+4</f>
        <v>14</v>
      </c>
      <c r="AK24" s="154">
        <f>(COUNTA(AK3:AK23)-5)</f>
        <v>9</v>
      </c>
      <c r="AL24" s="154">
        <f>(COUNTA(AL3:AL23)-5)</f>
        <v>9</v>
      </c>
      <c r="AM24" s="154">
        <f>(COUNTA(AM3:AM23)-5)*2</f>
        <v>18</v>
      </c>
      <c r="AN24" s="154">
        <f>(COUNTA(AN3:AN23)-5)*2</f>
        <v>18</v>
      </c>
      <c r="AO24" s="154">
        <f>(COUNTA(AO3:AO23)-5)+3</f>
        <v>12</v>
      </c>
      <c r="AP24" s="154">
        <f>(COUNTA(AP3:AP23)-5)</f>
        <v>10</v>
      </c>
      <c r="AQ24" s="154">
        <f>(COUNTA(AQ3:AQ23)-5)</f>
        <v>10</v>
      </c>
      <c r="AR24" s="154">
        <f>(COUNTA(AR3:AR23)-5)*2</f>
        <v>20</v>
      </c>
      <c r="AS24" s="154">
        <f>(COUNTA(AS3:AS23)-5)*2</f>
        <v>20</v>
      </c>
      <c r="AT24" s="154">
        <f>(COUNTA(AT3:AT23)-5)+4</f>
        <v>14</v>
      </c>
      <c r="AU24" s="154">
        <f>(COUNTA(AU3:AU23)-5)</f>
        <v>11</v>
      </c>
      <c r="AV24" s="154">
        <f>(COUNTA(AV3:AV23)-5)</f>
        <v>11</v>
      </c>
      <c r="AW24" s="154">
        <f>(COUNTA(AW3:AW23)-5)*2</f>
        <v>22</v>
      </c>
      <c r="AX24" s="154">
        <f>(COUNTA(AX3:AX23)-5)*2</f>
        <v>22</v>
      </c>
      <c r="AY24" s="154">
        <f>(COUNTA(AY3:AY23)-5)+4</f>
        <v>15</v>
      </c>
      <c r="AZ24" s="154">
        <f>(COUNTA(AZ3:AZ23)-5)</f>
        <v>5</v>
      </c>
      <c r="BA24" s="154">
        <f>(COUNTA(BA3:BA23)-5)</f>
        <v>5</v>
      </c>
      <c r="BB24" s="154">
        <f>(COUNTA(BB3:BB23)-5)*2</f>
        <v>10</v>
      </c>
      <c r="BC24" s="154">
        <f>(COUNTA(BC3:BC23)-5)*2</f>
        <v>10</v>
      </c>
      <c r="BD24" s="154">
        <f>(COUNTA(BD3:BD23)-5)+2</f>
        <v>7</v>
      </c>
    </row>
    <row r="25" spans="1:56" hidden="1" x14ac:dyDescent="0.2">
      <c r="W25" s="916" t="s">
        <v>252</v>
      </c>
      <c r="X25" s="917"/>
      <c r="Y25" s="917"/>
      <c r="Z25" s="918"/>
      <c r="AA25" s="154">
        <v>16.5</v>
      </c>
      <c r="AB25" s="154">
        <v>16.5</v>
      </c>
      <c r="AC25" s="154">
        <v>33</v>
      </c>
      <c r="AD25" s="154">
        <v>33</v>
      </c>
      <c r="AE25" s="154">
        <f>16.5+6</f>
        <v>22.5</v>
      </c>
      <c r="AF25" s="154">
        <v>17.5</v>
      </c>
      <c r="AG25" s="154">
        <v>17.5</v>
      </c>
      <c r="AH25" s="154">
        <v>35</v>
      </c>
      <c r="AI25" s="154">
        <v>35</v>
      </c>
      <c r="AJ25" s="154">
        <f>17.5+5.5</f>
        <v>23</v>
      </c>
      <c r="AK25" s="154">
        <v>12</v>
      </c>
      <c r="AL25" s="154">
        <v>12</v>
      </c>
      <c r="AM25" s="154">
        <v>24</v>
      </c>
      <c r="AN25" s="154">
        <v>24</v>
      </c>
      <c r="AO25" s="154">
        <f>12+4.5</f>
        <v>16.5</v>
      </c>
      <c r="AP25" s="154">
        <v>17</v>
      </c>
      <c r="AQ25" s="154">
        <v>17</v>
      </c>
      <c r="AR25" s="154">
        <v>34</v>
      </c>
      <c r="AS25" s="154">
        <v>34</v>
      </c>
      <c r="AT25" s="154">
        <f>17+5</f>
        <v>22</v>
      </c>
      <c r="AU25" s="154">
        <v>10</v>
      </c>
      <c r="AV25" s="154">
        <v>10</v>
      </c>
      <c r="AW25" s="154">
        <v>20</v>
      </c>
      <c r="AX25" s="154">
        <v>20</v>
      </c>
      <c r="AY25" s="154">
        <f>10+3</f>
        <v>13</v>
      </c>
      <c r="AZ25" s="154">
        <v>3</v>
      </c>
      <c r="BA25" s="154">
        <v>3</v>
      </c>
      <c r="BB25" s="154">
        <v>6</v>
      </c>
      <c r="BC25" s="154">
        <v>6</v>
      </c>
      <c r="BD25" s="154">
        <v>3</v>
      </c>
    </row>
  </sheetData>
  <mergeCells count="10">
    <mergeCell ref="AP1:AT1"/>
    <mergeCell ref="AU1:AY1"/>
    <mergeCell ref="AZ1:BD1"/>
    <mergeCell ref="A1:B1"/>
    <mergeCell ref="C1:R1"/>
    <mergeCell ref="W24:Z24"/>
    <mergeCell ref="W25:Z25"/>
    <mergeCell ref="AA1:AE1"/>
    <mergeCell ref="AF1:AJ1"/>
    <mergeCell ref="AK1:AO1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6A8C8-1A6B-4A5E-983B-1F8B0D150B19}">
  <sheetPr filterMode="1">
    <tabColor theme="4"/>
  </sheetPr>
  <dimension ref="A1:BD25"/>
  <sheetViews>
    <sheetView zoomScale="70" zoomScaleNormal="70" workbookViewId="0">
      <selection activeCell="B2" sqref="B2:N10"/>
    </sheetView>
  </sheetViews>
  <sheetFormatPr baseColWidth="10" defaultColWidth="8.83203125" defaultRowHeight="15" x14ac:dyDescent="0.2"/>
  <cols>
    <col min="1" max="1" width="8.5" style="135"/>
    <col min="2" max="2" width="45.83203125" style="153" customWidth="1"/>
    <col min="3" max="3" width="13.83203125" style="135" hidden="1" customWidth="1"/>
    <col min="4" max="4" width="14.1640625" style="135" hidden="1" customWidth="1"/>
    <col min="5" max="5" width="15.1640625" style="135" hidden="1" customWidth="1"/>
    <col min="6" max="7" width="11.1640625" style="135" hidden="1" customWidth="1"/>
    <col min="8" max="8" width="10" style="135" hidden="1" customWidth="1"/>
    <col min="9" max="11" width="10.5" style="135" customWidth="1"/>
    <col min="12" max="13" width="11.1640625" style="135" customWidth="1"/>
    <col min="14" max="15" width="10" style="135" customWidth="1"/>
    <col min="16" max="16" width="11.1640625" style="135" customWidth="1"/>
    <col min="17" max="17" width="12" style="135" customWidth="1"/>
    <col min="18" max="19" width="15.5" style="135" customWidth="1"/>
    <col min="20" max="22" width="10" style="135" customWidth="1"/>
    <col min="23" max="23" width="12" style="135" customWidth="1"/>
    <col min="24" max="25" width="11.1640625" style="135" customWidth="1"/>
    <col min="26" max="26" width="11.5" style="135" customWidth="1"/>
    <col min="27" max="28" width="10.5" style="135" bestFit="1" customWidth="1"/>
    <col min="29" max="31" width="11.83203125" style="135" bestFit="1" customWidth="1"/>
    <col min="32" max="33" width="10.83203125" style="135" bestFit="1" customWidth="1"/>
    <col min="34" max="35" width="11.83203125" style="135" bestFit="1" customWidth="1"/>
    <col min="36" max="36" width="11.5" style="135" bestFit="1" customWidth="1"/>
    <col min="37" max="38" width="10.83203125" style="135" bestFit="1" customWidth="1"/>
    <col min="39" max="40" width="11.83203125" style="135" bestFit="1" customWidth="1"/>
    <col min="41" max="41" width="11.83203125" style="135" customWidth="1"/>
    <col min="42" max="43" width="10.83203125" style="135" bestFit="1" customWidth="1"/>
    <col min="44" max="45" width="11.83203125" style="135" bestFit="1" customWidth="1"/>
    <col min="46" max="46" width="10.83203125" style="135" bestFit="1" customWidth="1"/>
    <col min="47" max="48" width="11.5" style="135" bestFit="1" customWidth="1"/>
    <col min="49" max="49" width="13.5" style="135" bestFit="1" customWidth="1"/>
    <col min="50" max="51" width="12.5" style="135" bestFit="1" customWidth="1"/>
    <col min="52" max="52" width="10.83203125" style="135" bestFit="1" customWidth="1"/>
    <col min="53" max="53" width="11.5" style="135" bestFit="1" customWidth="1"/>
    <col min="54" max="55" width="13.5" style="135" bestFit="1" customWidth="1"/>
    <col min="56" max="56" width="11.5" style="135" bestFit="1" customWidth="1"/>
  </cols>
  <sheetData>
    <row r="1" spans="1:56" ht="32" x14ac:dyDescent="0.2">
      <c r="A1" s="925" t="s">
        <v>74</v>
      </c>
      <c r="B1" s="925"/>
      <c r="C1" s="926" t="s">
        <v>75</v>
      </c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888"/>
      <c r="T1" s="125"/>
      <c r="U1" s="125"/>
      <c r="V1" s="125"/>
      <c r="W1" s="126" t="s">
        <v>76</v>
      </c>
      <c r="X1" s="126" t="s">
        <v>77</v>
      </c>
      <c r="Y1" s="126" t="s">
        <v>78</v>
      </c>
      <c r="Z1" s="126" t="s">
        <v>77</v>
      </c>
      <c r="AA1" s="919" t="s">
        <v>207</v>
      </c>
      <c r="AB1" s="920"/>
      <c r="AC1" s="920"/>
      <c r="AD1" s="920"/>
      <c r="AE1" s="921"/>
      <c r="AF1" s="922" t="s">
        <v>208</v>
      </c>
      <c r="AG1" s="923"/>
      <c r="AH1" s="923"/>
      <c r="AI1" s="923"/>
      <c r="AJ1" s="924"/>
      <c r="AK1" s="919" t="s">
        <v>209</v>
      </c>
      <c r="AL1" s="920"/>
      <c r="AM1" s="920"/>
      <c r="AN1" s="920"/>
      <c r="AO1" s="921"/>
      <c r="AP1" s="922" t="s">
        <v>210</v>
      </c>
      <c r="AQ1" s="923"/>
      <c r="AR1" s="923"/>
      <c r="AS1" s="923"/>
      <c r="AT1" s="924"/>
      <c r="AU1" s="919" t="s">
        <v>211</v>
      </c>
      <c r="AV1" s="920"/>
      <c r="AW1" s="920"/>
      <c r="AX1" s="920"/>
      <c r="AY1" s="921"/>
      <c r="AZ1" s="922" t="s">
        <v>212</v>
      </c>
      <c r="BA1" s="923"/>
      <c r="BB1" s="923"/>
      <c r="BC1" s="923"/>
      <c r="BD1" s="924"/>
    </row>
    <row r="2" spans="1:56" ht="32" x14ac:dyDescent="0.2">
      <c r="A2" s="129" t="s">
        <v>85</v>
      </c>
      <c r="B2" s="130" t="s">
        <v>4</v>
      </c>
      <c r="C2" s="131" t="s">
        <v>79</v>
      </c>
      <c r="D2" s="131" t="s">
        <v>80</v>
      </c>
      <c r="E2" s="131" t="s">
        <v>81</v>
      </c>
      <c r="F2" s="131" t="s">
        <v>86</v>
      </c>
      <c r="G2" s="131" t="s">
        <v>87</v>
      </c>
      <c r="H2" s="131" t="s">
        <v>88</v>
      </c>
      <c r="I2" s="131" t="s">
        <v>79</v>
      </c>
      <c r="J2" s="131" t="s">
        <v>80</v>
      </c>
      <c r="K2" s="131" t="s">
        <v>81</v>
      </c>
      <c r="L2" s="131" t="s">
        <v>86</v>
      </c>
      <c r="M2" s="131" t="s">
        <v>87</v>
      </c>
      <c r="N2" s="131" t="s">
        <v>88</v>
      </c>
      <c r="O2" s="130" t="s">
        <v>89</v>
      </c>
      <c r="P2" s="130" t="s">
        <v>90</v>
      </c>
      <c r="Q2" s="130" t="s">
        <v>91</v>
      </c>
      <c r="R2" s="130" t="s">
        <v>92</v>
      </c>
      <c r="S2" s="130" t="s">
        <v>93</v>
      </c>
      <c r="T2" s="130" t="s">
        <v>94</v>
      </c>
      <c r="U2" s="130" t="s">
        <v>95</v>
      </c>
      <c r="V2" s="130" t="s">
        <v>96</v>
      </c>
      <c r="W2" s="130" t="s">
        <v>97</v>
      </c>
      <c r="X2" s="130" t="s">
        <v>98</v>
      </c>
      <c r="Y2" s="130" t="s">
        <v>99</v>
      </c>
      <c r="Z2" s="130" t="s">
        <v>100</v>
      </c>
      <c r="AA2" s="132" t="s">
        <v>101</v>
      </c>
      <c r="AB2" s="132" t="s">
        <v>102</v>
      </c>
      <c r="AC2" s="132" t="s">
        <v>103</v>
      </c>
      <c r="AD2" s="133" t="s">
        <v>104</v>
      </c>
      <c r="AE2" s="132" t="s">
        <v>105</v>
      </c>
      <c r="AF2" s="134" t="s">
        <v>101</v>
      </c>
      <c r="AG2" s="134" t="s">
        <v>102</v>
      </c>
      <c r="AH2" s="134" t="s">
        <v>103</v>
      </c>
      <c r="AI2" s="134" t="s">
        <v>104</v>
      </c>
      <c r="AJ2" s="134" t="s">
        <v>105</v>
      </c>
      <c r="AK2" s="132" t="s">
        <v>101</v>
      </c>
      <c r="AL2" s="132" t="s">
        <v>102</v>
      </c>
      <c r="AM2" s="132" t="s">
        <v>103</v>
      </c>
      <c r="AN2" s="133" t="s">
        <v>104</v>
      </c>
      <c r="AO2" s="132" t="s">
        <v>105</v>
      </c>
      <c r="AP2" s="134" t="s">
        <v>101</v>
      </c>
      <c r="AQ2" s="134" t="s">
        <v>102</v>
      </c>
      <c r="AR2" s="134" t="s">
        <v>103</v>
      </c>
      <c r="AS2" s="134" t="s">
        <v>104</v>
      </c>
      <c r="AT2" s="134" t="s">
        <v>105</v>
      </c>
      <c r="AU2" s="132" t="s">
        <v>101</v>
      </c>
      <c r="AV2" s="132" t="s">
        <v>102</v>
      </c>
      <c r="AW2" s="132" t="s">
        <v>103</v>
      </c>
      <c r="AX2" s="132" t="s">
        <v>104</v>
      </c>
      <c r="AY2" s="132" t="s">
        <v>105</v>
      </c>
      <c r="AZ2" s="134" t="s">
        <v>101</v>
      </c>
      <c r="BA2" s="134" t="s">
        <v>102</v>
      </c>
      <c r="BB2" s="134" t="s">
        <v>103</v>
      </c>
      <c r="BC2" s="134" t="s">
        <v>104</v>
      </c>
      <c r="BD2" s="134" t="s">
        <v>105</v>
      </c>
    </row>
    <row r="3" spans="1:56" hidden="1" x14ac:dyDescent="0.2">
      <c r="A3" s="136">
        <v>1</v>
      </c>
      <c r="B3" s="136">
        <v>1</v>
      </c>
      <c r="C3" s="136">
        <v>1</v>
      </c>
      <c r="D3" s="136">
        <v>1</v>
      </c>
      <c r="E3" s="136">
        <v>1</v>
      </c>
      <c r="F3" s="136">
        <v>1</v>
      </c>
      <c r="G3" s="136">
        <v>1</v>
      </c>
      <c r="H3" s="136">
        <v>1</v>
      </c>
      <c r="I3" s="136">
        <v>1</v>
      </c>
      <c r="J3" s="136">
        <v>1</v>
      </c>
      <c r="K3" s="136">
        <v>1</v>
      </c>
      <c r="L3" s="136">
        <v>1</v>
      </c>
      <c r="M3" s="136">
        <v>1</v>
      </c>
      <c r="N3" s="136">
        <v>1</v>
      </c>
      <c r="O3" s="136">
        <v>1</v>
      </c>
      <c r="P3" s="136">
        <v>1</v>
      </c>
      <c r="Q3" s="136">
        <v>1</v>
      </c>
      <c r="R3" s="136">
        <v>1</v>
      </c>
      <c r="S3" s="136">
        <v>1</v>
      </c>
      <c r="T3" s="136">
        <v>1</v>
      </c>
      <c r="U3" s="136">
        <v>1</v>
      </c>
      <c r="V3" s="136">
        <v>1</v>
      </c>
      <c r="W3" s="136">
        <v>1</v>
      </c>
      <c r="X3" s="136">
        <v>1</v>
      </c>
      <c r="Y3" s="136">
        <v>1</v>
      </c>
      <c r="Z3" s="136">
        <v>1</v>
      </c>
      <c r="AA3" s="136">
        <v>1</v>
      </c>
      <c r="AB3" s="136">
        <v>1</v>
      </c>
      <c r="AC3" s="136">
        <v>1</v>
      </c>
      <c r="AD3" s="136">
        <v>1</v>
      </c>
      <c r="AE3" s="136">
        <v>1</v>
      </c>
      <c r="AF3" s="136">
        <v>1</v>
      </c>
      <c r="AG3" s="136">
        <v>1</v>
      </c>
      <c r="AH3" s="136">
        <v>1</v>
      </c>
      <c r="AI3" s="136">
        <v>1</v>
      </c>
      <c r="AJ3" s="136">
        <v>1</v>
      </c>
      <c r="AK3" s="136">
        <v>1</v>
      </c>
      <c r="AL3" s="136">
        <v>1</v>
      </c>
      <c r="AM3" s="136">
        <v>1</v>
      </c>
      <c r="AN3" s="136">
        <v>1</v>
      </c>
      <c r="AO3" s="136">
        <v>1</v>
      </c>
      <c r="AP3" s="136">
        <v>1</v>
      </c>
      <c r="AQ3" s="136">
        <v>1</v>
      </c>
      <c r="AR3" s="136">
        <v>1</v>
      </c>
      <c r="AS3" s="136">
        <v>1</v>
      </c>
      <c r="AT3" s="136">
        <v>1</v>
      </c>
      <c r="AU3" s="136">
        <v>1</v>
      </c>
      <c r="AV3" s="136">
        <v>1</v>
      </c>
      <c r="AW3" s="136">
        <v>1</v>
      </c>
      <c r="AX3" s="136">
        <v>1</v>
      </c>
      <c r="AY3" s="136">
        <v>1</v>
      </c>
      <c r="AZ3" s="136">
        <v>1</v>
      </c>
      <c r="BA3" s="136">
        <v>1</v>
      </c>
      <c r="BB3" s="136">
        <v>1</v>
      </c>
      <c r="BC3" s="136">
        <v>1</v>
      </c>
      <c r="BD3" s="136">
        <v>1</v>
      </c>
    </row>
    <row r="4" spans="1:56" ht="30" hidden="1" x14ac:dyDescent="0.2">
      <c r="A4" s="138">
        <v>1</v>
      </c>
      <c r="B4" s="139" t="s">
        <v>106</v>
      </c>
      <c r="C4" s="139" t="s">
        <v>107</v>
      </c>
      <c r="D4" s="139"/>
      <c r="E4" s="139" t="s">
        <v>108</v>
      </c>
      <c r="F4" s="139"/>
      <c r="G4" s="140" t="s">
        <v>109</v>
      </c>
      <c r="H4" s="139"/>
      <c r="I4" s="139">
        <v>1.5</v>
      </c>
      <c r="J4" s="139"/>
      <c r="K4" s="139">
        <v>1.5</v>
      </c>
      <c r="L4" s="139"/>
      <c r="M4" s="140">
        <v>0.5</v>
      </c>
      <c r="N4" s="139"/>
      <c r="O4" s="141">
        <v>44039</v>
      </c>
      <c r="P4" s="141">
        <v>44039</v>
      </c>
      <c r="Q4" s="141">
        <v>44039</v>
      </c>
      <c r="R4" s="141">
        <v>44039</v>
      </c>
      <c r="S4" s="142">
        <v>48</v>
      </c>
      <c r="T4" s="142">
        <v>68</v>
      </c>
      <c r="U4" s="142">
        <v>50</v>
      </c>
      <c r="V4" s="142">
        <v>67</v>
      </c>
      <c r="W4" s="142">
        <f>ROUNDUP(S4/9,0)</f>
        <v>6</v>
      </c>
      <c r="X4" s="142">
        <f t="shared" ref="X4:Z19" si="0">ROUNDUP(T4/9,0)</f>
        <v>8</v>
      </c>
      <c r="Y4" s="142">
        <f t="shared" si="0"/>
        <v>6</v>
      </c>
      <c r="Z4" s="142">
        <f t="shared" si="0"/>
        <v>8</v>
      </c>
      <c r="AA4" s="143" t="s">
        <v>341</v>
      </c>
      <c r="AB4" s="143" t="s">
        <v>342</v>
      </c>
      <c r="AC4" s="143" t="s">
        <v>343</v>
      </c>
      <c r="AD4" s="143" t="s">
        <v>344</v>
      </c>
      <c r="AE4" s="143" t="s">
        <v>345</v>
      </c>
      <c r="AF4" s="144"/>
      <c r="AG4" s="144"/>
      <c r="AH4" s="144"/>
      <c r="AI4" s="144"/>
      <c r="AJ4" s="144"/>
      <c r="AK4" s="143" t="s">
        <v>341</v>
      </c>
      <c r="AL4" s="143" t="s">
        <v>342</v>
      </c>
      <c r="AM4" s="143" t="s">
        <v>343</v>
      </c>
      <c r="AN4" s="143" t="s">
        <v>344</v>
      </c>
      <c r="AO4" s="143" t="s">
        <v>345</v>
      </c>
      <c r="AP4" s="144"/>
      <c r="AQ4" s="144"/>
      <c r="AR4" s="144"/>
      <c r="AS4" s="144"/>
      <c r="AT4" s="144"/>
      <c r="AU4" s="145" t="s">
        <v>346</v>
      </c>
      <c r="AV4" s="145" t="s">
        <v>347</v>
      </c>
      <c r="AW4" s="145" t="s">
        <v>348</v>
      </c>
      <c r="AX4" s="145" t="s">
        <v>349</v>
      </c>
      <c r="AY4" s="145" t="s">
        <v>350</v>
      </c>
      <c r="AZ4" s="144"/>
      <c r="BA4" s="144"/>
      <c r="BB4" s="144"/>
      <c r="BC4" s="144"/>
      <c r="BD4" s="144"/>
    </row>
    <row r="5" spans="1:56" ht="22" hidden="1" customHeight="1" x14ac:dyDescent="0.2">
      <c r="A5" s="138">
        <v>1</v>
      </c>
      <c r="B5" s="139" t="s">
        <v>120</v>
      </c>
      <c r="C5" s="139" t="s">
        <v>121</v>
      </c>
      <c r="D5" s="139" t="s">
        <v>121</v>
      </c>
      <c r="E5" s="139" t="s">
        <v>122</v>
      </c>
      <c r="F5" s="139" t="s">
        <v>123</v>
      </c>
      <c r="G5" s="139" t="s">
        <v>124</v>
      </c>
      <c r="H5" s="140" t="s">
        <v>109</v>
      </c>
      <c r="I5" s="139">
        <v>1.5</v>
      </c>
      <c r="J5" s="139">
        <v>1.5</v>
      </c>
      <c r="K5" s="139">
        <v>1.5</v>
      </c>
      <c r="L5" s="139">
        <v>1</v>
      </c>
      <c r="M5" s="139">
        <v>1.5</v>
      </c>
      <c r="N5" s="140">
        <v>0.5</v>
      </c>
      <c r="O5" s="141">
        <v>44039</v>
      </c>
      <c r="P5" s="141">
        <v>44039</v>
      </c>
      <c r="Q5" s="141">
        <v>44039</v>
      </c>
      <c r="R5" s="141">
        <v>44039</v>
      </c>
      <c r="S5" s="142">
        <v>48</v>
      </c>
      <c r="T5" s="142">
        <v>68</v>
      </c>
      <c r="U5" s="142">
        <v>50</v>
      </c>
      <c r="V5" s="142">
        <v>67</v>
      </c>
      <c r="W5" s="142">
        <f t="shared" ref="W5:Z23" si="1">ROUNDUP(S5/9,0)</f>
        <v>6</v>
      </c>
      <c r="X5" s="142">
        <f t="shared" si="0"/>
        <v>8</v>
      </c>
      <c r="Y5" s="142">
        <f t="shared" si="0"/>
        <v>6</v>
      </c>
      <c r="Z5" s="142">
        <f t="shared" si="0"/>
        <v>8</v>
      </c>
      <c r="AA5" s="143" t="s">
        <v>341</v>
      </c>
      <c r="AB5" s="143" t="s">
        <v>342</v>
      </c>
      <c r="AC5" s="143" t="s">
        <v>343</v>
      </c>
      <c r="AD5" s="143" t="s">
        <v>344</v>
      </c>
      <c r="AE5" s="143" t="s">
        <v>345</v>
      </c>
      <c r="AF5" s="146" t="s">
        <v>341</v>
      </c>
      <c r="AG5" s="146" t="s">
        <v>342</v>
      </c>
      <c r="AH5" s="146" t="s">
        <v>343</v>
      </c>
      <c r="AI5" s="146" t="s">
        <v>344</v>
      </c>
      <c r="AJ5" s="146" t="s">
        <v>345</v>
      </c>
      <c r="AK5" s="143" t="s">
        <v>341</v>
      </c>
      <c r="AL5" s="143" t="s">
        <v>342</v>
      </c>
      <c r="AM5" s="143" t="s">
        <v>343</v>
      </c>
      <c r="AN5" s="143" t="s">
        <v>344</v>
      </c>
      <c r="AO5" s="143" t="s">
        <v>345</v>
      </c>
      <c r="AP5" s="146" t="s">
        <v>351</v>
      </c>
      <c r="AQ5" s="146" t="s">
        <v>352</v>
      </c>
      <c r="AR5" s="146" t="s">
        <v>353</v>
      </c>
      <c r="AS5" s="146" t="s">
        <v>354</v>
      </c>
      <c r="AT5" s="146" t="s">
        <v>355</v>
      </c>
      <c r="AU5" s="143" t="s">
        <v>341</v>
      </c>
      <c r="AV5" s="143" t="s">
        <v>342</v>
      </c>
      <c r="AW5" s="143" t="s">
        <v>343</v>
      </c>
      <c r="AX5" s="143" t="s">
        <v>344</v>
      </c>
      <c r="AY5" s="143" t="s">
        <v>345</v>
      </c>
      <c r="AZ5" s="147" t="s">
        <v>346</v>
      </c>
      <c r="BA5" s="147" t="s">
        <v>347</v>
      </c>
      <c r="BB5" s="147" t="s">
        <v>348</v>
      </c>
      <c r="BC5" s="147" t="s">
        <v>349</v>
      </c>
      <c r="BD5" s="147" t="s">
        <v>350</v>
      </c>
    </row>
    <row r="6" spans="1:56" ht="30" hidden="1" x14ac:dyDescent="0.2">
      <c r="A6" s="138">
        <v>1</v>
      </c>
      <c r="B6" s="139" t="s">
        <v>130</v>
      </c>
      <c r="C6" s="139"/>
      <c r="D6" s="139" t="s">
        <v>131</v>
      </c>
      <c r="E6" s="139"/>
      <c r="F6" s="139" t="s">
        <v>132</v>
      </c>
      <c r="G6" s="139"/>
      <c r="H6" s="140" t="s">
        <v>109</v>
      </c>
      <c r="I6" s="139"/>
      <c r="J6" s="139">
        <v>1</v>
      </c>
      <c r="K6" s="139"/>
      <c r="L6" s="139">
        <v>1</v>
      </c>
      <c r="M6" s="139"/>
      <c r="N6" s="140">
        <v>0.5</v>
      </c>
      <c r="O6" s="141">
        <v>44039</v>
      </c>
      <c r="P6" s="141">
        <v>44039</v>
      </c>
      <c r="Q6" s="141">
        <v>44039</v>
      </c>
      <c r="R6" s="141">
        <v>44039</v>
      </c>
      <c r="S6" s="142">
        <v>48</v>
      </c>
      <c r="T6" s="142">
        <v>68</v>
      </c>
      <c r="U6" s="142">
        <v>50</v>
      </c>
      <c r="V6" s="142">
        <v>67</v>
      </c>
      <c r="W6" s="142">
        <f t="shared" si="1"/>
        <v>6</v>
      </c>
      <c r="X6" s="142">
        <f t="shared" si="0"/>
        <v>8</v>
      </c>
      <c r="Y6" s="142">
        <f t="shared" si="0"/>
        <v>6</v>
      </c>
      <c r="Z6" s="142">
        <f t="shared" si="0"/>
        <v>8</v>
      </c>
      <c r="AA6" s="138"/>
      <c r="AB6" s="138"/>
      <c r="AC6" s="138"/>
      <c r="AD6" s="138"/>
      <c r="AE6" s="138"/>
      <c r="AF6" s="146" t="s">
        <v>351</v>
      </c>
      <c r="AG6" s="146" t="s">
        <v>352</v>
      </c>
      <c r="AH6" s="146" t="s">
        <v>353</v>
      </c>
      <c r="AI6" s="146" t="s">
        <v>354</v>
      </c>
      <c r="AJ6" s="146" t="s">
        <v>355</v>
      </c>
      <c r="AK6" s="138"/>
      <c r="AL6" s="138"/>
      <c r="AM6" s="138"/>
      <c r="AN6" s="138"/>
      <c r="AO6" s="138"/>
      <c r="AP6" s="146" t="s">
        <v>351</v>
      </c>
      <c r="AQ6" s="146" t="s">
        <v>352</v>
      </c>
      <c r="AR6" s="146" t="s">
        <v>353</v>
      </c>
      <c r="AS6" s="146" t="s">
        <v>354</v>
      </c>
      <c r="AT6" s="146" t="s">
        <v>355</v>
      </c>
      <c r="AU6" s="138"/>
      <c r="AV6" s="138"/>
      <c r="AW6" s="138"/>
      <c r="AX6" s="138"/>
      <c r="AY6" s="138"/>
      <c r="AZ6" s="147" t="s">
        <v>346</v>
      </c>
      <c r="BA6" s="147" t="s">
        <v>347</v>
      </c>
      <c r="BB6" s="147" t="s">
        <v>348</v>
      </c>
      <c r="BC6" s="147" t="s">
        <v>349</v>
      </c>
      <c r="BD6" s="147" t="s">
        <v>350</v>
      </c>
    </row>
    <row r="7" spans="1:56" x14ac:dyDescent="0.2">
      <c r="A7" s="136">
        <v>2</v>
      </c>
      <c r="B7" s="136">
        <v>2</v>
      </c>
      <c r="C7" s="136">
        <v>2</v>
      </c>
      <c r="D7" s="136">
        <v>2</v>
      </c>
      <c r="E7" s="136">
        <v>2</v>
      </c>
      <c r="F7" s="136">
        <v>2</v>
      </c>
      <c r="G7" s="136">
        <v>2</v>
      </c>
      <c r="H7" s="136">
        <v>2</v>
      </c>
      <c r="I7" s="136">
        <v>2</v>
      </c>
      <c r="J7" s="136">
        <v>2</v>
      </c>
      <c r="K7" s="136">
        <v>2</v>
      </c>
      <c r="L7" s="136">
        <v>2</v>
      </c>
      <c r="M7" s="136">
        <v>2</v>
      </c>
      <c r="N7" s="136">
        <v>2</v>
      </c>
      <c r="O7" s="136">
        <v>2</v>
      </c>
      <c r="P7" s="136">
        <v>2</v>
      </c>
      <c r="Q7" s="136">
        <v>2</v>
      </c>
      <c r="R7" s="136">
        <v>2</v>
      </c>
      <c r="S7" s="136">
        <v>2</v>
      </c>
      <c r="T7" s="136">
        <v>2</v>
      </c>
      <c r="U7" s="136">
        <v>2</v>
      </c>
      <c r="V7" s="136">
        <v>2</v>
      </c>
      <c r="W7" s="136">
        <v>2</v>
      </c>
      <c r="X7" s="136">
        <v>2</v>
      </c>
      <c r="Y7" s="136">
        <v>2</v>
      </c>
      <c r="Z7" s="136">
        <v>2</v>
      </c>
      <c r="AA7" s="136">
        <v>2</v>
      </c>
      <c r="AB7" s="136">
        <v>2</v>
      </c>
      <c r="AC7" s="136">
        <v>2</v>
      </c>
      <c r="AD7" s="136">
        <v>2</v>
      </c>
      <c r="AE7" s="136">
        <v>2</v>
      </c>
      <c r="AF7" s="136">
        <v>2</v>
      </c>
      <c r="AG7" s="136">
        <v>2</v>
      </c>
      <c r="AH7" s="136">
        <v>2</v>
      </c>
      <c r="AI7" s="136">
        <v>2</v>
      </c>
      <c r="AJ7" s="136">
        <v>2</v>
      </c>
      <c r="AK7" s="136">
        <v>2</v>
      </c>
      <c r="AL7" s="136">
        <v>2</v>
      </c>
      <c r="AM7" s="136">
        <v>2</v>
      </c>
      <c r="AN7" s="136">
        <v>2</v>
      </c>
      <c r="AO7" s="136">
        <v>2</v>
      </c>
      <c r="AP7" s="136">
        <v>2</v>
      </c>
      <c r="AQ7" s="136">
        <v>2</v>
      </c>
      <c r="AR7" s="136">
        <v>2</v>
      </c>
      <c r="AS7" s="136">
        <v>2</v>
      </c>
      <c r="AT7" s="136">
        <v>2</v>
      </c>
      <c r="AU7" s="136">
        <v>2</v>
      </c>
      <c r="AV7" s="136">
        <v>2</v>
      </c>
      <c r="AW7" s="136">
        <v>2</v>
      </c>
      <c r="AX7" s="136">
        <v>2</v>
      </c>
      <c r="AY7" s="136">
        <v>2</v>
      </c>
      <c r="AZ7" s="136">
        <v>2</v>
      </c>
      <c r="BA7" s="136">
        <v>2</v>
      </c>
      <c r="BB7" s="136">
        <v>2</v>
      </c>
      <c r="BC7" s="136">
        <v>2</v>
      </c>
      <c r="BD7" s="136">
        <v>2</v>
      </c>
    </row>
    <row r="8" spans="1:56" ht="29.25" customHeight="1" x14ac:dyDescent="0.2">
      <c r="A8" s="149">
        <v>2</v>
      </c>
      <c r="B8" s="139" t="s">
        <v>133</v>
      </c>
      <c r="C8" s="139" t="s">
        <v>134</v>
      </c>
      <c r="D8" s="139"/>
      <c r="E8" s="139" t="s">
        <v>135</v>
      </c>
      <c r="F8" s="139"/>
      <c r="G8" s="140" t="s">
        <v>109</v>
      </c>
      <c r="H8" s="139"/>
      <c r="I8" s="139">
        <v>1.5</v>
      </c>
      <c r="J8" s="139"/>
      <c r="K8" s="139">
        <v>1.5</v>
      </c>
      <c r="L8" s="139"/>
      <c r="M8" s="140">
        <v>0.5</v>
      </c>
      <c r="N8" s="139"/>
      <c r="O8" s="141">
        <v>44053</v>
      </c>
      <c r="P8" s="141">
        <v>44053</v>
      </c>
      <c r="Q8" s="141">
        <v>44053</v>
      </c>
      <c r="R8" s="141">
        <v>44053</v>
      </c>
      <c r="S8" s="142">
        <v>50</v>
      </c>
      <c r="T8" s="142">
        <v>67</v>
      </c>
      <c r="U8" s="142">
        <v>50</v>
      </c>
      <c r="V8" s="142">
        <v>59</v>
      </c>
      <c r="W8" s="142">
        <f t="shared" si="1"/>
        <v>6</v>
      </c>
      <c r="X8" s="142">
        <f t="shared" si="0"/>
        <v>8</v>
      </c>
      <c r="Y8" s="142">
        <f t="shared" si="0"/>
        <v>6</v>
      </c>
      <c r="Z8" s="142">
        <f t="shared" si="0"/>
        <v>7</v>
      </c>
      <c r="AA8" s="143" t="s">
        <v>341</v>
      </c>
      <c r="AB8" s="143" t="s">
        <v>342</v>
      </c>
      <c r="AC8" s="143" t="s">
        <v>343</v>
      </c>
      <c r="AD8" s="143" t="s">
        <v>344</v>
      </c>
      <c r="AE8" s="143" t="s">
        <v>356</v>
      </c>
      <c r="AF8" s="144"/>
      <c r="AG8" s="144"/>
      <c r="AH8" s="144"/>
      <c r="AI8" s="144"/>
      <c r="AJ8" s="144"/>
      <c r="AK8" s="143" t="s">
        <v>341</v>
      </c>
      <c r="AL8" s="143" t="s">
        <v>342</v>
      </c>
      <c r="AM8" s="143" t="s">
        <v>343</v>
      </c>
      <c r="AN8" s="143" t="s">
        <v>344</v>
      </c>
      <c r="AO8" s="143" t="s">
        <v>356</v>
      </c>
      <c r="AP8" s="144"/>
      <c r="AQ8" s="144"/>
      <c r="AR8" s="144"/>
      <c r="AS8" s="144"/>
      <c r="AT8" s="144"/>
      <c r="AU8" s="145" t="s">
        <v>346</v>
      </c>
      <c r="AV8" s="145" t="s">
        <v>347</v>
      </c>
      <c r="AW8" s="145" t="s">
        <v>348</v>
      </c>
      <c r="AX8" s="145" t="s">
        <v>349</v>
      </c>
      <c r="AY8" s="145" t="s">
        <v>357</v>
      </c>
      <c r="AZ8" s="144"/>
      <c r="BA8" s="144"/>
      <c r="BB8" s="144"/>
      <c r="BC8" s="144"/>
      <c r="BD8" s="144"/>
    </row>
    <row r="9" spans="1:56" ht="30" x14ac:dyDescent="0.2">
      <c r="A9" s="149">
        <v>2</v>
      </c>
      <c r="B9" s="139" t="s">
        <v>138</v>
      </c>
      <c r="C9" s="139"/>
      <c r="D9" s="139">
        <v>1.5</v>
      </c>
      <c r="E9" s="139">
        <v>1.5</v>
      </c>
      <c r="F9" s="139">
        <v>1.5</v>
      </c>
      <c r="G9" s="139">
        <v>1.5</v>
      </c>
      <c r="H9" s="140" t="s">
        <v>139</v>
      </c>
      <c r="I9" s="139"/>
      <c r="J9" s="139">
        <v>1.5</v>
      </c>
      <c r="K9" s="139">
        <v>1.5</v>
      </c>
      <c r="L9" s="139">
        <v>1.5</v>
      </c>
      <c r="M9" s="139">
        <v>1.5</v>
      </c>
      <c r="N9" s="140">
        <v>0.25</v>
      </c>
      <c r="O9" s="141">
        <v>44053</v>
      </c>
      <c r="P9" s="141">
        <v>44053</v>
      </c>
      <c r="Q9" s="141">
        <v>44053</v>
      </c>
      <c r="R9" s="141">
        <v>44053</v>
      </c>
      <c r="S9" s="142">
        <v>50</v>
      </c>
      <c r="T9" s="142">
        <v>67</v>
      </c>
      <c r="U9" s="142">
        <v>50</v>
      </c>
      <c r="V9" s="142">
        <v>59</v>
      </c>
      <c r="W9" s="142">
        <f t="shared" si="1"/>
        <v>6</v>
      </c>
      <c r="X9" s="142">
        <f t="shared" si="0"/>
        <v>8</v>
      </c>
      <c r="Y9" s="142">
        <f t="shared" si="0"/>
        <v>6</v>
      </c>
      <c r="Z9" s="142">
        <f t="shared" si="0"/>
        <v>7</v>
      </c>
      <c r="AA9" s="138"/>
      <c r="AB9" s="138"/>
      <c r="AC9" s="138"/>
      <c r="AD9" s="138"/>
      <c r="AE9" s="138"/>
      <c r="AF9" s="146" t="s">
        <v>341</v>
      </c>
      <c r="AG9" s="146" t="s">
        <v>342</v>
      </c>
      <c r="AH9" s="146" t="s">
        <v>343</v>
      </c>
      <c r="AI9" s="146" t="s">
        <v>344</v>
      </c>
      <c r="AJ9" s="146" t="s">
        <v>356</v>
      </c>
      <c r="AK9" s="143" t="s">
        <v>341</v>
      </c>
      <c r="AL9" s="143" t="s">
        <v>342</v>
      </c>
      <c r="AM9" s="143" t="s">
        <v>343</v>
      </c>
      <c r="AN9" s="143" t="s">
        <v>344</v>
      </c>
      <c r="AO9" s="143" t="s">
        <v>356</v>
      </c>
      <c r="AP9" s="146" t="s">
        <v>341</v>
      </c>
      <c r="AQ9" s="146" t="s">
        <v>342</v>
      </c>
      <c r="AR9" s="146" t="s">
        <v>343</v>
      </c>
      <c r="AS9" s="146" t="s">
        <v>344</v>
      </c>
      <c r="AT9" s="146" t="s">
        <v>356</v>
      </c>
      <c r="AU9" s="143" t="s">
        <v>341</v>
      </c>
      <c r="AV9" s="143" t="s">
        <v>342</v>
      </c>
      <c r="AW9" s="143" t="s">
        <v>343</v>
      </c>
      <c r="AX9" s="143" t="s">
        <v>344</v>
      </c>
      <c r="AY9" s="143" t="s">
        <v>356</v>
      </c>
      <c r="AZ9" s="147" t="s">
        <v>358</v>
      </c>
      <c r="BA9" s="147" t="s">
        <v>359</v>
      </c>
      <c r="BB9" s="147" t="s">
        <v>360</v>
      </c>
      <c r="BC9" s="147" t="s">
        <v>361</v>
      </c>
      <c r="BD9" s="147" t="s">
        <v>362</v>
      </c>
    </row>
    <row r="10" spans="1:56" ht="16" x14ac:dyDescent="0.2">
      <c r="A10" s="149">
        <v>2</v>
      </c>
      <c r="B10" s="139" t="s">
        <v>145</v>
      </c>
      <c r="C10" s="139">
        <v>1.5</v>
      </c>
      <c r="D10" s="139">
        <v>1.5</v>
      </c>
      <c r="E10" s="139"/>
      <c r="F10" s="139">
        <v>1.5</v>
      </c>
      <c r="G10" s="139"/>
      <c r="H10" s="139"/>
      <c r="I10" s="139">
        <v>1.5</v>
      </c>
      <c r="J10" s="139">
        <v>1.5</v>
      </c>
      <c r="K10" s="139"/>
      <c r="L10" s="139">
        <v>1.5</v>
      </c>
      <c r="M10" s="139"/>
      <c r="N10" s="139"/>
      <c r="O10" s="141">
        <v>44053</v>
      </c>
      <c r="P10" s="141">
        <v>44053</v>
      </c>
      <c r="Q10" s="141">
        <v>44053</v>
      </c>
      <c r="R10" s="141">
        <v>44053</v>
      </c>
      <c r="S10" s="142">
        <v>50</v>
      </c>
      <c r="T10" s="142">
        <v>67</v>
      </c>
      <c r="U10" s="142">
        <v>50</v>
      </c>
      <c r="V10" s="142">
        <v>59</v>
      </c>
      <c r="W10" s="142">
        <f t="shared" si="1"/>
        <v>6</v>
      </c>
      <c r="X10" s="142">
        <f t="shared" si="0"/>
        <v>8</v>
      </c>
      <c r="Y10" s="142">
        <f t="shared" si="0"/>
        <v>6</v>
      </c>
      <c r="Z10" s="142">
        <f t="shared" si="0"/>
        <v>7</v>
      </c>
      <c r="AA10" s="143" t="s">
        <v>341</v>
      </c>
      <c r="AB10" s="143" t="s">
        <v>342</v>
      </c>
      <c r="AC10" s="143" t="s">
        <v>343</v>
      </c>
      <c r="AD10" s="143" t="s">
        <v>344</v>
      </c>
      <c r="AE10" s="143" t="s">
        <v>356</v>
      </c>
      <c r="AF10" s="146" t="s">
        <v>341</v>
      </c>
      <c r="AG10" s="146" t="s">
        <v>342</v>
      </c>
      <c r="AH10" s="146" t="s">
        <v>343</v>
      </c>
      <c r="AI10" s="146" t="s">
        <v>344</v>
      </c>
      <c r="AJ10" s="146" t="s">
        <v>356</v>
      </c>
      <c r="AK10" s="138"/>
      <c r="AL10" s="138"/>
      <c r="AM10" s="138"/>
      <c r="AN10" s="138"/>
      <c r="AO10" s="138"/>
      <c r="AP10" s="146" t="s">
        <v>341</v>
      </c>
      <c r="AQ10" s="146" t="s">
        <v>342</v>
      </c>
      <c r="AR10" s="146" t="s">
        <v>343</v>
      </c>
      <c r="AS10" s="146" t="s">
        <v>344</v>
      </c>
      <c r="AT10" s="146" t="s">
        <v>356</v>
      </c>
      <c r="AU10" s="138"/>
      <c r="AV10" s="138"/>
      <c r="AW10" s="138"/>
      <c r="AX10" s="138"/>
      <c r="AY10" s="138"/>
      <c r="AZ10" s="144"/>
      <c r="BA10" s="144"/>
      <c r="BB10" s="144"/>
      <c r="BC10" s="144"/>
      <c r="BD10" s="144"/>
    </row>
    <row r="11" spans="1:56" hidden="1" x14ac:dyDescent="0.2">
      <c r="A11" s="136">
        <v>3</v>
      </c>
      <c r="B11" s="136">
        <v>3</v>
      </c>
      <c r="C11" s="136">
        <v>3</v>
      </c>
      <c r="D11" s="136">
        <v>3</v>
      </c>
      <c r="E11" s="136">
        <v>3</v>
      </c>
      <c r="F11" s="136">
        <v>3</v>
      </c>
      <c r="G11" s="136">
        <v>3</v>
      </c>
      <c r="H11" s="136">
        <v>3</v>
      </c>
      <c r="I11" s="136">
        <v>3</v>
      </c>
      <c r="J11" s="136">
        <v>3</v>
      </c>
      <c r="K11" s="136">
        <v>3</v>
      </c>
      <c r="L11" s="136">
        <v>3</v>
      </c>
      <c r="M11" s="136">
        <v>3</v>
      </c>
      <c r="N11" s="136">
        <v>3</v>
      </c>
      <c r="O11" s="136">
        <v>3</v>
      </c>
      <c r="P11" s="136">
        <v>3</v>
      </c>
      <c r="Q11" s="136">
        <v>3</v>
      </c>
      <c r="R11" s="136">
        <v>3</v>
      </c>
      <c r="S11" s="136">
        <v>3</v>
      </c>
      <c r="T11" s="136">
        <v>3</v>
      </c>
      <c r="U11" s="136">
        <v>3</v>
      </c>
      <c r="V11" s="136">
        <v>3</v>
      </c>
      <c r="W11" s="136">
        <v>3</v>
      </c>
      <c r="X11" s="136">
        <v>3</v>
      </c>
      <c r="Y11" s="136">
        <v>3</v>
      </c>
      <c r="Z11" s="136">
        <v>3</v>
      </c>
      <c r="AA11" s="136">
        <v>3</v>
      </c>
      <c r="AB11" s="136">
        <v>3</v>
      </c>
      <c r="AC11" s="136">
        <v>3</v>
      </c>
      <c r="AD11" s="136">
        <v>3</v>
      </c>
      <c r="AE11" s="136">
        <v>3</v>
      </c>
      <c r="AF11" s="136">
        <v>3</v>
      </c>
      <c r="AG11" s="136">
        <v>3</v>
      </c>
      <c r="AH11" s="136">
        <v>3</v>
      </c>
      <c r="AI11" s="136">
        <v>3</v>
      </c>
      <c r="AJ11" s="136">
        <v>3</v>
      </c>
      <c r="AK11" s="136">
        <v>3</v>
      </c>
      <c r="AL11" s="136">
        <v>3</v>
      </c>
      <c r="AM11" s="136">
        <v>3</v>
      </c>
      <c r="AN11" s="136">
        <v>3</v>
      </c>
      <c r="AO11" s="136">
        <v>3</v>
      </c>
      <c r="AP11" s="136">
        <v>3</v>
      </c>
      <c r="AQ11" s="136">
        <v>3</v>
      </c>
      <c r="AR11" s="136">
        <v>3</v>
      </c>
      <c r="AS11" s="136">
        <v>3</v>
      </c>
      <c r="AT11" s="136">
        <v>3</v>
      </c>
      <c r="AU11" s="136">
        <v>3</v>
      </c>
      <c r="AV11" s="136">
        <v>3</v>
      </c>
      <c r="AW11" s="136">
        <v>3</v>
      </c>
      <c r="AX11" s="136">
        <v>3</v>
      </c>
      <c r="AY11" s="136">
        <v>3</v>
      </c>
      <c r="AZ11" s="136">
        <v>3</v>
      </c>
      <c r="BA11" s="136">
        <v>3</v>
      </c>
      <c r="BB11" s="136">
        <v>3</v>
      </c>
      <c r="BC11" s="136">
        <v>3</v>
      </c>
      <c r="BD11" s="136">
        <v>3</v>
      </c>
    </row>
    <row r="12" spans="1:56" ht="45" hidden="1" x14ac:dyDescent="0.2">
      <c r="A12" s="149">
        <v>3</v>
      </c>
      <c r="B12" s="139" t="s">
        <v>146</v>
      </c>
      <c r="C12" s="139">
        <v>1.5</v>
      </c>
      <c r="D12" s="139"/>
      <c r="E12" s="139">
        <v>1.5</v>
      </c>
      <c r="F12" s="139"/>
      <c r="G12" s="140" t="s">
        <v>147</v>
      </c>
      <c r="H12" s="139"/>
      <c r="I12" s="139">
        <v>1.5</v>
      </c>
      <c r="J12" s="139"/>
      <c r="K12" s="139">
        <v>1.5</v>
      </c>
      <c r="L12" s="139"/>
      <c r="M12" s="140">
        <v>0.5</v>
      </c>
      <c r="N12" s="139"/>
      <c r="O12" s="150" t="s">
        <v>148</v>
      </c>
      <c r="P12" s="150" t="s">
        <v>148</v>
      </c>
      <c r="Q12" s="150" t="s">
        <v>148</v>
      </c>
      <c r="R12" s="150" t="s">
        <v>148</v>
      </c>
      <c r="S12" s="142">
        <v>54</v>
      </c>
      <c r="T12" s="142">
        <v>64</v>
      </c>
      <c r="U12" s="142">
        <v>56</v>
      </c>
      <c r="V12" s="142">
        <v>69</v>
      </c>
      <c r="W12" s="142">
        <f t="shared" si="1"/>
        <v>6</v>
      </c>
      <c r="X12" s="142">
        <f t="shared" si="0"/>
        <v>8</v>
      </c>
      <c r="Y12" s="142">
        <f t="shared" si="0"/>
        <v>7</v>
      </c>
      <c r="Z12" s="142">
        <f t="shared" si="0"/>
        <v>8</v>
      </c>
      <c r="AA12" s="143" t="s">
        <v>341</v>
      </c>
      <c r="AB12" s="143" t="s">
        <v>342</v>
      </c>
      <c r="AC12" s="143" t="s">
        <v>343</v>
      </c>
      <c r="AD12" s="143" t="s">
        <v>344</v>
      </c>
      <c r="AE12" s="143" t="s">
        <v>345</v>
      </c>
      <c r="AF12" s="144"/>
      <c r="AG12" s="144"/>
      <c r="AH12" s="144"/>
      <c r="AI12" s="144"/>
      <c r="AJ12" s="144"/>
      <c r="AK12" s="143" t="s">
        <v>341</v>
      </c>
      <c r="AL12" s="143" t="s">
        <v>342</v>
      </c>
      <c r="AM12" s="143" t="s">
        <v>343</v>
      </c>
      <c r="AN12" s="143" t="s">
        <v>344</v>
      </c>
      <c r="AO12" s="143" t="s">
        <v>345</v>
      </c>
      <c r="AP12" s="144"/>
      <c r="AQ12" s="144"/>
      <c r="AR12" s="144"/>
      <c r="AS12" s="144"/>
      <c r="AT12" s="144"/>
      <c r="AU12" s="145" t="s">
        <v>346</v>
      </c>
      <c r="AV12" s="145" t="s">
        <v>347</v>
      </c>
      <c r="AW12" s="145" t="s">
        <v>348</v>
      </c>
      <c r="AX12" s="145" t="s">
        <v>344</v>
      </c>
      <c r="AY12" s="145" t="s">
        <v>350</v>
      </c>
      <c r="AZ12" s="144"/>
      <c r="BA12" s="144"/>
      <c r="BB12" s="144"/>
      <c r="BC12" s="144"/>
      <c r="BD12" s="144"/>
    </row>
    <row r="13" spans="1:56" ht="33.75" hidden="1" customHeight="1" x14ac:dyDescent="0.2">
      <c r="A13" s="149">
        <v>3</v>
      </c>
      <c r="B13" s="139" t="s">
        <v>152</v>
      </c>
      <c r="C13" s="139" t="s">
        <v>153</v>
      </c>
      <c r="D13" s="139" t="s">
        <v>154</v>
      </c>
      <c r="E13" s="139"/>
      <c r="F13" s="139" t="s">
        <v>155</v>
      </c>
      <c r="G13" s="139"/>
      <c r="H13" s="139"/>
      <c r="I13" s="139">
        <v>1.5</v>
      </c>
      <c r="J13" s="139">
        <v>1.5</v>
      </c>
      <c r="K13" s="139"/>
      <c r="L13" s="139">
        <v>1.5</v>
      </c>
      <c r="M13" s="139"/>
      <c r="N13" s="139"/>
      <c r="O13" s="150" t="s">
        <v>148</v>
      </c>
      <c r="P13" s="150" t="s">
        <v>148</v>
      </c>
      <c r="Q13" s="150" t="s">
        <v>148</v>
      </c>
      <c r="R13" s="150" t="s">
        <v>148</v>
      </c>
      <c r="S13" s="142">
        <v>54</v>
      </c>
      <c r="T13" s="142">
        <v>64</v>
      </c>
      <c r="U13" s="142">
        <v>56</v>
      </c>
      <c r="V13" s="142">
        <v>69</v>
      </c>
      <c r="W13" s="142">
        <f t="shared" si="1"/>
        <v>6</v>
      </c>
      <c r="X13" s="142">
        <f t="shared" si="0"/>
        <v>8</v>
      </c>
      <c r="Y13" s="142">
        <f t="shared" si="0"/>
        <v>7</v>
      </c>
      <c r="Z13" s="142">
        <f t="shared" si="0"/>
        <v>8</v>
      </c>
      <c r="AA13" s="143" t="s">
        <v>341</v>
      </c>
      <c r="AB13" s="143" t="s">
        <v>342</v>
      </c>
      <c r="AC13" s="143" t="s">
        <v>343</v>
      </c>
      <c r="AD13" s="143" t="s">
        <v>344</v>
      </c>
      <c r="AE13" s="143" t="s">
        <v>345</v>
      </c>
      <c r="AF13" s="146" t="s">
        <v>341</v>
      </c>
      <c r="AG13" s="146" t="s">
        <v>342</v>
      </c>
      <c r="AH13" s="146" t="s">
        <v>343</v>
      </c>
      <c r="AI13" s="146" t="s">
        <v>344</v>
      </c>
      <c r="AJ13" s="146" t="s">
        <v>345</v>
      </c>
      <c r="AK13" s="138"/>
      <c r="AL13" s="138"/>
      <c r="AM13" s="138"/>
      <c r="AN13" s="138"/>
      <c r="AO13" s="138"/>
      <c r="AP13" s="146" t="s">
        <v>341</v>
      </c>
      <c r="AQ13" s="146" t="s">
        <v>342</v>
      </c>
      <c r="AR13" s="146" t="s">
        <v>343</v>
      </c>
      <c r="AS13" s="146" t="s">
        <v>344</v>
      </c>
      <c r="AT13" s="146" t="s">
        <v>345</v>
      </c>
      <c r="AU13" s="138"/>
      <c r="AV13" s="138"/>
      <c r="AW13" s="138"/>
      <c r="AX13" s="138"/>
      <c r="AY13" s="138"/>
      <c r="AZ13" s="144"/>
      <c r="BA13" s="144"/>
      <c r="BB13" s="144"/>
      <c r="BC13" s="144"/>
      <c r="BD13" s="144"/>
    </row>
    <row r="14" spans="1:56" ht="45" hidden="1" x14ac:dyDescent="0.2">
      <c r="A14" s="149">
        <v>3</v>
      </c>
      <c r="B14" s="139" t="s">
        <v>156</v>
      </c>
      <c r="C14" s="139"/>
      <c r="D14" s="139" t="s">
        <v>157</v>
      </c>
      <c r="E14" s="139"/>
      <c r="F14" s="139" t="s">
        <v>158</v>
      </c>
      <c r="G14" s="140" t="s">
        <v>147</v>
      </c>
      <c r="H14" s="139"/>
      <c r="I14" s="139"/>
      <c r="J14" s="139">
        <v>1.5</v>
      </c>
      <c r="K14" s="139"/>
      <c r="L14" s="139">
        <v>1.5</v>
      </c>
      <c r="M14" s="140">
        <v>0.5</v>
      </c>
      <c r="N14" s="139"/>
      <c r="O14" s="150" t="s">
        <v>148</v>
      </c>
      <c r="P14" s="150" t="s">
        <v>148</v>
      </c>
      <c r="Q14" s="150" t="s">
        <v>148</v>
      </c>
      <c r="R14" s="150" t="s">
        <v>148</v>
      </c>
      <c r="S14" s="142">
        <v>54</v>
      </c>
      <c r="T14" s="142">
        <v>64</v>
      </c>
      <c r="U14" s="142">
        <v>56</v>
      </c>
      <c r="V14" s="142">
        <v>69</v>
      </c>
      <c r="W14" s="142">
        <f t="shared" si="1"/>
        <v>6</v>
      </c>
      <c r="X14" s="142">
        <f t="shared" si="0"/>
        <v>8</v>
      </c>
      <c r="Y14" s="142">
        <f t="shared" si="0"/>
        <v>7</v>
      </c>
      <c r="Z14" s="142">
        <f t="shared" si="0"/>
        <v>8</v>
      </c>
      <c r="AA14" s="138"/>
      <c r="AB14" s="138"/>
      <c r="AC14" s="138"/>
      <c r="AD14" s="138"/>
      <c r="AE14" s="138"/>
      <c r="AF14" s="146" t="s">
        <v>341</v>
      </c>
      <c r="AG14" s="146" t="s">
        <v>342</v>
      </c>
      <c r="AH14" s="146" t="s">
        <v>343</v>
      </c>
      <c r="AI14" s="146" t="s">
        <v>344</v>
      </c>
      <c r="AJ14" s="146" t="s">
        <v>345</v>
      </c>
      <c r="AK14" s="138"/>
      <c r="AL14" s="138"/>
      <c r="AM14" s="138"/>
      <c r="AN14" s="138"/>
      <c r="AO14" s="138"/>
      <c r="AP14" s="146" t="s">
        <v>341</v>
      </c>
      <c r="AQ14" s="146" t="s">
        <v>342</v>
      </c>
      <c r="AR14" s="146" t="s">
        <v>343</v>
      </c>
      <c r="AS14" s="146" t="s">
        <v>344</v>
      </c>
      <c r="AT14" s="146" t="s">
        <v>345</v>
      </c>
      <c r="AU14" s="145" t="s">
        <v>346</v>
      </c>
      <c r="AV14" s="145" t="s">
        <v>347</v>
      </c>
      <c r="AW14" s="145" t="s">
        <v>348</v>
      </c>
      <c r="AX14" s="145" t="s">
        <v>344</v>
      </c>
      <c r="AY14" s="145" t="s">
        <v>350</v>
      </c>
      <c r="AZ14" s="144"/>
      <c r="BA14" s="144"/>
      <c r="BB14" s="144"/>
      <c r="BC14" s="144"/>
      <c r="BD14" s="144"/>
    </row>
    <row r="15" spans="1:56" hidden="1" x14ac:dyDescent="0.2">
      <c r="A15" s="136">
        <v>4</v>
      </c>
      <c r="B15" s="136">
        <v>4</v>
      </c>
      <c r="C15" s="136">
        <v>4</v>
      </c>
      <c r="D15" s="136">
        <v>4</v>
      </c>
      <c r="E15" s="136">
        <v>4</v>
      </c>
      <c r="F15" s="136">
        <v>4</v>
      </c>
      <c r="G15" s="136">
        <v>4</v>
      </c>
      <c r="H15" s="136">
        <v>4</v>
      </c>
      <c r="I15" s="136">
        <v>4</v>
      </c>
      <c r="J15" s="136">
        <v>4</v>
      </c>
      <c r="K15" s="136">
        <v>4</v>
      </c>
      <c r="L15" s="136">
        <v>4</v>
      </c>
      <c r="M15" s="136">
        <v>4</v>
      </c>
      <c r="N15" s="136">
        <v>4</v>
      </c>
      <c r="O15" s="136">
        <v>4</v>
      </c>
      <c r="P15" s="136">
        <v>4</v>
      </c>
      <c r="Q15" s="136">
        <v>4</v>
      </c>
      <c r="R15" s="136">
        <v>4</v>
      </c>
      <c r="S15" s="136">
        <v>4</v>
      </c>
      <c r="T15" s="136">
        <v>4</v>
      </c>
      <c r="U15" s="136">
        <v>4</v>
      </c>
      <c r="V15" s="136">
        <v>4</v>
      </c>
      <c r="W15" s="136">
        <v>4</v>
      </c>
      <c r="X15" s="136">
        <v>4</v>
      </c>
      <c r="Y15" s="136">
        <v>4</v>
      </c>
      <c r="Z15" s="136">
        <v>4</v>
      </c>
      <c r="AA15" s="136">
        <v>4</v>
      </c>
      <c r="AB15" s="136">
        <v>4</v>
      </c>
      <c r="AC15" s="136">
        <v>4</v>
      </c>
      <c r="AD15" s="136">
        <v>4</v>
      </c>
      <c r="AE15" s="136">
        <v>4</v>
      </c>
      <c r="AF15" s="136">
        <v>4</v>
      </c>
      <c r="AG15" s="136">
        <v>4</v>
      </c>
      <c r="AH15" s="136">
        <v>4</v>
      </c>
      <c r="AI15" s="136">
        <v>4</v>
      </c>
      <c r="AJ15" s="136">
        <v>4</v>
      </c>
      <c r="AK15" s="136">
        <v>4</v>
      </c>
      <c r="AL15" s="136">
        <v>4</v>
      </c>
      <c r="AM15" s="136">
        <v>4</v>
      </c>
      <c r="AN15" s="136">
        <v>4</v>
      </c>
      <c r="AO15" s="136">
        <v>4</v>
      </c>
      <c r="AP15" s="136">
        <v>4</v>
      </c>
      <c r="AQ15" s="136">
        <v>4</v>
      </c>
      <c r="AR15" s="136">
        <v>4</v>
      </c>
      <c r="AS15" s="136">
        <v>4</v>
      </c>
      <c r="AT15" s="136">
        <v>4</v>
      </c>
      <c r="AU15" s="136">
        <v>4</v>
      </c>
      <c r="AV15" s="136">
        <v>4</v>
      </c>
      <c r="AW15" s="136">
        <v>4</v>
      </c>
      <c r="AX15" s="136">
        <v>4</v>
      </c>
      <c r="AY15" s="136">
        <v>4</v>
      </c>
      <c r="AZ15" s="136">
        <v>4</v>
      </c>
      <c r="BA15" s="136">
        <v>4</v>
      </c>
      <c r="BB15" s="136">
        <v>4</v>
      </c>
      <c r="BC15" s="136">
        <v>4</v>
      </c>
      <c r="BD15" s="136">
        <v>4</v>
      </c>
    </row>
    <row r="16" spans="1:56" ht="30" hidden="1" x14ac:dyDescent="0.2">
      <c r="A16" s="149">
        <v>4</v>
      </c>
      <c r="B16" s="139" t="s">
        <v>159</v>
      </c>
      <c r="C16" s="139" t="s">
        <v>160</v>
      </c>
      <c r="D16" s="139"/>
      <c r="E16" s="139" t="s">
        <v>161</v>
      </c>
      <c r="F16" s="139"/>
      <c r="G16" s="140" t="s">
        <v>162</v>
      </c>
      <c r="H16" s="139"/>
      <c r="I16" s="139">
        <v>3</v>
      </c>
      <c r="J16" s="139"/>
      <c r="K16" s="139">
        <v>3</v>
      </c>
      <c r="L16" s="139"/>
      <c r="M16" s="140">
        <v>0.5</v>
      </c>
      <c r="N16" s="139"/>
      <c r="O16" s="141">
        <v>44046</v>
      </c>
      <c r="P16" s="141">
        <v>44046</v>
      </c>
      <c r="Q16" s="141">
        <v>44046</v>
      </c>
      <c r="R16" s="141">
        <v>44046</v>
      </c>
      <c r="S16" s="142">
        <v>34</v>
      </c>
      <c r="T16" s="142">
        <v>65</v>
      </c>
      <c r="U16" s="142">
        <v>45</v>
      </c>
      <c r="V16" s="142">
        <v>63</v>
      </c>
      <c r="W16" s="142">
        <f t="shared" si="1"/>
        <v>4</v>
      </c>
      <c r="X16" s="142">
        <f t="shared" si="0"/>
        <v>8</v>
      </c>
      <c r="Y16" s="142">
        <f t="shared" si="0"/>
        <v>5</v>
      </c>
      <c r="Z16" s="142">
        <f t="shared" si="0"/>
        <v>7</v>
      </c>
      <c r="AA16" s="143" t="s">
        <v>363</v>
      </c>
      <c r="AB16" s="143" t="s">
        <v>364</v>
      </c>
      <c r="AC16" s="143" t="s">
        <v>365</v>
      </c>
      <c r="AD16" s="143" t="s">
        <v>344</v>
      </c>
      <c r="AE16" s="143" t="s">
        <v>366</v>
      </c>
      <c r="AF16" s="144"/>
      <c r="AG16" s="144"/>
      <c r="AH16" s="144"/>
      <c r="AI16" s="144"/>
      <c r="AJ16" s="144"/>
      <c r="AK16" s="143" t="s">
        <v>363</v>
      </c>
      <c r="AL16" s="143" t="s">
        <v>364</v>
      </c>
      <c r="AM16" s="143" t="s">
        <v>365</v>
      </c>
      <c r="AN16" s="143" t="s">
        <v>344</v>
      </c>
      <c r="AO16" s="143" t="s">
        <v>366</v>
      </c>
      <c r="AP16" s="144"/>
      <c r="AQ16" s="144"/>
      <c r="AR16" s="144"/>
      <c r="AS16" s="144"/>
      <c r="AT16" s="144"/>
      <c r="AU16" s="145" t="s">
        <v>346</v>
      </c>
      <c r="AV16" s="145" t="s">
        <v>347</v>
      </c>
      <c r="AW16" s="145" t="s">
        <v>348</v>
      </c>
      <c r="AX16" s="145" t="s">
        <v>344</v>
      </c>
      <c r="AY16" s="145" t="s">
        <v>357</v>
      </c>
      <c r="AZ16" s="144"/>
      <c r="BA16" s="144"/>
      <c r="BB16" s="144"/>
      <c r="BC16" s="144"/>
      <c r="BD16" s="144"/>
    </row>
    <row r="17" spans="1:56" ht="30" hidden="1" x14ac:dyDescent="0.2">
      <c r="A17" s="149">
        <v>4</v>
      </c>
      <c r="B17" s="139" t="s">
        <v>170</v>
      </c>
      <c r="C17" s="139">
        <v>1.5</v>
      </c>
      <c r="D17" s="139"/>
      <c r="E17" s="139">
        <v>1.5</v>
      </c>
      <c r="F17" s="139">
        <v>1.5</v>
      </c>
      <c r="G17" s="139">
        <v>1.5</v>
      </c>
      <c r="H17" s="140" t="s">
        <v>171</v>
      </c>
      <c r="I17" s="139">
        <v>1.5</v>
      </c>
      <c r="J17" s="139"/>
      <c r="K17" s="139">
        <v>1.5</v>
      </c>
      <c r="L17" s="139">
        <v>1.5</v>
      </c>
      <c r="M17" s="139">
        <v>1.5</v>
      </c>
      <c r="N17" s="140">
        <v>0.75</v>
      </c>
      <c r="O17" s="141">
        <v>44046</v>
      </c>
      <c r="P17" s="141">
        <v>44046</v>
      </c>
      <c r="Q17" s="141">
        <v>44046</v>
      </c>
      <c r="R17" s="141">
        <v>44046</v>
      </c>
      <c r="S17" s="142">
        <v>34</v>
      </c>
      <c r="T17" s="142">
        <v>65</v>
      </c>
      <c r="U17" s="142">
        <v>45</v>
      </c>
      <c r="V17" s="142">
        <v>63</v>
      </c>
      <c r="W17" s="142">
        <f t="shared" si="1"/>
        <v>4</v>
      </c>
      <c r="X17" s="142">
        <f t="shared" si="0"/>
        <v>8</v>
      </c>
      <c r="Y17" s="142">
        <f t="shared" si="0"/>
        <v>5</v>
      </c>
      <c r="Z17" s="142">
        <f t="shared" si="0"/>
        <v>7</v>
      </c>
      <c r="AA17" s="143" t="s">
        <v>341</v>
      </c>
      <c r="AB17" s="143" t="s">
        <v>342</v>
      </c>
      <c r="AC17" s="143" t="s">
        <v>343</v>
      </c>
      <c r="AD17" s="143" t="s">
        <v>344</v>
      </c>
      <c r="AE17" s="143" t="s">
        <v>356</v>
      </c>
      <c r="AF17" s="144"/>
      <c r="AG17" s="144"/>
      <c r="AH17" s="144"/>
      <c r="AI17" s="144"/>
      <c r="AJ17" s="144"/>
      <c r="AK17" s="143" t="s">
        <v>341</v>
      </c>
      <c r="AL17" s="143" t="s">
        <v>342</v>
      </c>
      <c r="AM17" s="143" t="s">
        <v>343</v>
      </c>
      <c r="AN17" s="143" t="s">
        <v>344</v>
      </c>
      <c r="AO17" s="143" t="s">
        <v>356</v>
      </c>
      <c r="AP17" s="146" t="s">
        <v>341</v>
      </c>
      <c r="AQ17" s="146" t="s">
        <v>342</v>
      </c>
      <c r="AR17" s="146" t="s">
        <v>343</v>
      </c>
      <c r="AS17" s="146" t="s">
        <v>344</v>
      </c>
      <c r="AT17" s="146" t="s">
        <v>356</v>
      </c>
      <c r="AU17" s="143" t="s">
        <v>341</v>
      </c>
      <c r="AV17" s="143" t="s">
        <v>342</v>
      </c>
      <c r="AW17" s="143" t="s">
        <v>343</v>
      </c>
      <c r="AX17" s="143" t="s">
        <v>344</v>
      </c>
      <c r="AY17" s="143" t="s">
        <v>356</v>
      </c>
      <c r="AZ17" s="147" t="s">
        <v>367</v>
      </c>
      <c r="BA17" s="147" t="s">
        <v>368</v>
      </c>
      <c r="BB17" s="147" t="s">
        <v>369</v>
      </c>
      <c r="BC17" s="147" t="s">
        <v>344</v>
      </c>
      <c r="BD17" s="147" t="s">
        <v>370</v>
      </c>
    </row>
    <row r="18" spans="1:56" ht="30" hidden="1" x14ac:dyDescent="0.2">
      <c r="A18" s="149">
        <v>4</v>
      </c>
      <c r="B18" s="139" t="s">
        <v>179</v>
      </c>
      <c r="C18" s="139"/>
      <c r="D18" s="139">
        <v>2</v>
      </c>
      <c r="E18" s="139"/>
      <c r="F18" s="139">
        <v>2</v>
      </c>
      <c r="G18" s="140" t="s">
        <v>139</v>
      </c>
      <c r="H18" s="139"/>
      <c r="I18" s="139"/>
      <c r="J18" s="139">
        <v>2</v>
      </c>
      <c r="K18" s="139"/>
      <c r="L18" s="139">
        <v>2</v>
      </c>
      <c r="M18" s="140">
        <v>0.25</v>
      </c>
      <c r="N18" s="139"/>
      <c r="O18" s="141">
        <v>44046</v>
      </c>
      <c r="P18" s="141">
        <v>44046</v>
      </c>
      <c r="Q18" s="141">
        <v>44046</v>
      </c>
      <c r="R18" s="141">
        <v>44046</v>
      </c>
      <c r="S18" s="142">
        <v>34</v>
      </c>
      <c r="T18" s="142">
        <v>65</v>
      </c>
      <c r="U18" s="142">
        <v>45</v>
      </c>
      <c r="V18" s="142">
        <v>63</v>
      </c>
      <c r="W18" s="142">
        <f t="shared" si="1"/>
        <v>4</v>
      </c>
      <c r="X18" s="142">
        <f t="shared" si="0"/>
        <v>8</v>
      </c>
      <c r="Y18" s="142">
        <f t="shared" si="0"/>
        <v>5</v>
      </c>
      <c r="Z18" s="142">
        <f t="shared" si="0"/>
        <v>7</v>
      </c>
      <c r="AA18" s="138"/>
      <c r="AB18" s="138"/>
      <c r="AC18" s="138"/>
      <c r="AD18" s="138"/>
      <c r="AE18" s="138"/>
      <c r="AF18" s="146" t="s">
        <v>371</v>
      </c>
      <c r="AG18" s="146" t="s">
        <v>372</v>
      </c>
      <c r="AH18" s="146" t="s">
        <v>373</v>
      </c>
      <c r="AI18" s="146" t="s">
        <v>344</v>
      </c>
      <c r="AJ18" s="146" t="s">
        <v>374</v>
      </c>
      <c r="AK18" s="138"/>
      <c r="AL18" s="138"/>
      <c r="AM18" s="138"/>
      <c r="AN18" s="138"/>
      <c r="AO18" s="138"/>
      <c r="AP18" s="146" t="s">
        <v>371</v>
      </c>
      <c r="AQ18" s="146" t="s">
        <v>372</v>
      </c>
      <c r="AR18" s="146" t="s">
        <v>373</v>
      </c>
      <c r="AS18" s="146" t="s">
        <v>344</v>
      </c>
      <c r="AT18" s="146" t="s">
        <v>374</v>
      </c>
      <c r="AU18" s="145" t="s">
        <v>358</v>
      </c>
      <c r="AV18" s="145" t="s">
        <v>359</v>
      </c>
      <c r="AW18" s="145" t="s">
        <v>360</v>
      </c>
      <c r="AX18" s="145" t="s">
        <v>344</v>
      </c>
      <c r="AY18" s="145" t="s">
        <v>362</v>
      </c>
      <c r="AZ18" s="144"/>
      <c r="BA18" s="144"/>
      <c r="BB18" s="144"/>
      <c r="BC18" s="144"/>
      <c r="BD18" s="144"/>
    </row>
    <row r="19" spans="1:56" ht="16" hidden="1" x14ac:dyDescent="0.2">
      <c r="A19" s="151">
        <v>4</v>
      </c>
      <c r="B19" s="152" t="s">
        <v>187</v>
      </c>
      <c r="C19" s="139">
        <v>1.5</v>
      </c>
      <c r="D19" s="139">
        <v>1.5</v>
      </c>
      <c r="E19" s="139">
        <v>1.5</v>
      </c>
      <c r="F19" s="139"/>
      <c r="G19" s="139">
        <v>1.5</v>
      </c>
      <c r="H19" s="139"/>
      <c r="I19" s="139">
        <v>1.5</v>
      </c>
      <c r="J19" s="139">
        <v>1.5</v>
      </c>
      <c r="K19" s="139">
        <v>1.5</v>
      </c>
      <c r="L19" s="139"/>
      <c r="M19" s="139">
        <v>1.5</v>
      </c>
      <c r="N19" s="139"/>
      <c r="O19" s="141">
        <v>44046</v>
      </c>
      <c r="P19" s="141">
        <v>44046</v>
      </c>
      <c r="Q19" s="141">
        <v>44046</v>
      </c>
      <c r="R19" s="141">
        <v>44046</v>
      </c>
      <c r="S19" s="142">
        <v>34</v>
      </c>
      <c r="T19" s="142">
        <v>65</v>
      </c>
      <c r="U19" s="142">
        <v>45</v>
      </c>
      <c r="V19" s="142">
        <v>63</v>
      </c>
      <c r="W19" s="142">
        <f t="shared" si="1"/>
        <v>4</v>
      </c>
      <c r="X19" s="142">
        <f t="shared" si="0"/>
        <v>8</v>
      </c>
      <c r="Y19" s="142">
        <f t="shared" si="0"/>
        <v>5</v>
      </c>
      <c r="Z19" s="142">
        <f t="shared" si="0"/>
        <v>7</v>
      </c>
      <c r="AA19" s="143" t="s">
        <v>341</v>
      </c>
      <c r="AB19" s="143" t="s">
        <v>342</v>
      </c>
      <c r="AC19" s="143" t="s">
        <v>343</v>
      </c>
      <c r="AD19" s="143" t="s">
        <v>344</v>
      </c>
      <c r="AE19" s="143" t="s">
        <v>356</v>
      </c>
      <c r="AF19" s="146" t="s">
        <v>341</v>
      </c>
      <c r="AG19" s="146" t="s">
        <v>342</v>
      </c>
      <c r="AH19" s="146" t="s">
        <v>343</v>
      </c>
      <c r="AI19" s="146" t="s">
        <v>344</v>
      </c>
      <c r="AJ19" s="146" t="s">
        <v>356</v>
      </c>
      <c r="AK19" s="143" t="s">
        <v>341</v>
      </c>
      <c r="AL19" s="143" t="s">
        <v>342</v>
      </c>
      <c r="AM19" s="143" t="s">
        <v>343</v>
      </c>
      <c r="AN19" s="143" t="s">
        <v>344</v>
      </c>
      <c r="AO19" s="143" t="s">
        <v>356</v>
      </c>
      <c r="AP19" s="144"/>
      <c r="AQ19" s="144"/>
      <c r="AR19" s="144"/>
      <c r="AS19" s="144"/>
      <c r="AT19" s="144"/>
      <c r="AU19" s="143" t="s">
        <v>341</v>
      </c>
      <c r="AV19" s="143" t="s">
        <v>342</v>
      </c>
      <c r="AW19" s="143" t="s">
        <v>343</v>
      </c>
      <c r="AX19" s="143" t="s">
        <v>344</v>
      </c>
      <c r="AY19" s="143" t="s">
        <v>356</v>
      </c>
      <c r="AZ19" s="144"/>
      <c r="BA19" s="144"/>
      <c r="BB19" s="144"/>
      <c r="BC19" s="144"/>
      <c r="BD19" s="144"/>
    </row>
    <row r="20" spans="1:56" ht="30" hidden="1" x14ac:dyDescent="0.2">
      <c r="A20" s="149">
        <v>4</v>
      </c>
      <c r="B20" s="139" t="s">
        <v>188</v>
      </c>
      <c r="C20" s="139"/>
      <c r="D20" s="139">
        <v>4</v>
      </c>
      <c r="E20" s="139"/>
      <c r="F20" s="139">
        <v>4</v>
      </c>
      <c r="G20" s="139"/>
      <c r="H20" s="140" t="s">
        <v>189</v>
      </c>
      <c r="I20" s="139"/>
      <c r="J20" s="139">
        <v>4</v>
      </c>
      <c r="K20" s="139"/>
      <c r="L20" s="139">
        <v>4</v>
      </c>
      <c r="M20" s="139"/>
      <c r="N20" s="140">
        <v>1</v>
      </c>
      <c r="O20" s="141">
        <v>44046</v>
      </c>
      <c r="P20" s="141">
        <v>44046</v>
      </c>
      <c r="Q20" s="141">
        <v>44046</v>
      </c>
      <c r="R20" s="141">
        <v>44046</v>
      </c>
      <c r="S20" s="142">
        <v>34</v>
      </c>
      <c r="T20" s="142">
        <v>65</v>
      </c>
      <c r="U20" s="142">
        <v>45</v>
      </c>
      <c r="V20" s="142">
        <v>63</v>
      </c>
      <c r="W20" s="142">
        <f t="shared" si="1"/>
        <v>4</v>
      </c>
      <c r="X20" s="142">
        <f t="shared" si="1"/>
        <v>8</v>
      </c>
      <c r="Y20" s="142">
        <f t="shared" si="1"/>
        <v>5</v>
      </c>
      <c r="Z20" s="142">
        <f t="shared" si="1"/>
        <v>7</v>
      </c>
      <c r="AA20" s="138"/>
      <c r="AB20" s="138"/>
      <c r="AC20" s="138"/>
      <c r="AD20" s="138"/>
      <c r="AE20" s="138"/>
      <c r="AF20" s="146" t="s">
        <v>375</v>
      </c>
      <c r="AG20" s="146" t="s">
        <v>376</v>
      </c>
      <c r="AH20" s="146" t="s">
        <v>377</v>
      </c>
      <c r="AI20" s="146" t="s">
        <v>344</v>
      </c>
      <c r="AJ20" s="146" t="s">
        <v>378</v>
      </c>
      <c r="AK20" s="138"/>
      <c r="AL20" s="138"/>
      <c r="AM20" s="138"/>
      <c r="AN20" s="138"/>
      <c r="AO20" s="138"/>
      <c r="AP20" s="146" t="s">
        <v>375</v>
      </c>
      <c r="AQ20" s="146" t="s">
        <v>376</v>
      </c>
      <c r="AR20" s="146" t="s">
        <v>377</v>
      </c>
      <c r="AS20" s="146" t="s">
        <v>344</v>
      </c>
      <c r="AT20" s="146" t="s">
        <v>378</v>
      </c>
      <c r="AU20" s="138"/>
      <c r="AV20" s="138"/>
      <c r="AW20" s="138"/>
      <c r="AX20" s="138"/>
      <c r="AY20" s="138"/>
      <c r="AZ20" s="147" t="s">
        <v>351</v>
      </c>
      <c r="BA20" s="147" t="s">
        <v>352</v>
      </c>
      <c r="BB20" s="147" t="s">
        <v>353</v>
      </c>
      <c r="BC20" s="147" t="s">
        <v>344</v>
      </c>
      <c r="BD20" s="147" t="s">
        <v>379</v>
      </c>
    </row>
    <row r="21" spans="1:56" hidden="1" x14ac:dyDescent="0.2">
      <c r="A21" s="136">
        <v>6</v>
      </c>
      <c r="B21" s="136">
        <v>6</v>
      </c>
      <c r="C21" s="136">
        <v>6</v>
      </c>
      <c r="D21" s="136">
        <v>6</v>
      </c>
      <c r="E21" s="136">
        <v>6</v>
      </c>
      <c r="F21" s="136">
        <v>6</v>
      </c>
      <c r="G21" s="136">
        <v>6</v>
      </c>
      <c r="H21" s="136">
        <v>6</v>
      </c>
      <c r="I21" s="136">
        <v>6</v>
      </c>
      <c r="J21" s="136">
        <v>6</v>
      </c>
      <c r="K21" s="136">
        <v>6</v>
      </c>
      <c r="L21" s="136">
        <v>6</v>
      </c>
      <c r="M21" s="136">
        <v>6</v>
      </c>
      <c r="N21" s="136">
        <v>6</v>
      </c>
      <c r="O21" s="136">
        <v>6</v>
      </c>
      <c r="P21" s="136">
        <v>6</v>
      </c>
      <c r="Q21" s="136">
        <v>6</v>
      </c>
      <c r="R21" s="136">
        <v>6</v>
      </c>
      <c r="S21" s="136">
        <v>6</v>
      </c>
      <c r="T21" s="136">
        <v>6</v>
      </c>
      <c r="U21" s="136">
        <v>6</v>
      </c>
      <c r="V21" s="136">
        <v>6</v>
      </c>
      <c r="W21" s="136">
        <v>6</v>
      </c>
      <c r="X21" s="136">
        <v>6</v>
      </c>
      <c r="Y21" s="136">
        <v>6</v>
      </c>
      <c r="Z21" s="136">
        <v>6</v>
      </c>
      <c r="AA21" s="136">
        <v>6</v>
      </c>
      <c r="AB21" s="136">
        <v>6</v>
      </c>
      <c r="AC21" s="136">
        <v>6</v>
      </c>
      <c r="AD21" s="136">
        <v>6</v>
      </c>
      <c r="AE21" s="136">
        <v>6</v>
      </c>
      <c r="AF21" s="136">
        <v>6</v>
      </c>
      <c r="AG21" s="136">
        <v>6</v>
      </c>
      <c r="AH21" s="136">
        <v>6</v>
      </c>
      <c r="AI21" s="136">
        <v>6</v>
      </c>
      <c r="AJ21" s="136">
        <v>6</v>
      </c>
      <c r="AK21" s="136">
        <v>6</v>
      </c>
      <c r="AL21" s="136">
        <v>6</v>
      </c>
      <c r="AM21" s="136">
        <v>6</v>
      </c>
      <c r="AN21" s="136">
        <v>6</v>
      </c>
      <c r="AO21" s="136">
        <v>6</v>
      </c>
      <c r="AP21" s="136">
        <v>6</v>
      </c>
      <c r="AQ21" s="136">
        <v>6</v>
      </c>
      <c r="AR21" s="136">
        <v>6</v>
      </c>
      <c r="AS21" s="136">
        <v>6</v>
      </c>
      <c r="AT21" s="136">
        <v>6</v>
      </c>
      <c r="AU21" s="136">
        <v>6</v>
      </c>
      <c r="AV21" s="136">
        <v>6</v>
      </c>
      <c r="AW21" s="136">
        <v>6</v>
      </c>
      <c r="AX21" s="136">
        <v>6</v>
      </c>
      <c r="AY21" s="136">
        <v>6</v>
      </c>
      <c r="AZ21" s="136">
        <v>6</v>
      </c>
      <c r="BA21" s="136">
        <v>6</v>
      </c>
      <c r="BB21" s="136">
        <v>6</v>
      </c>
      <c r="BC21" s="136">
        <v>6</v>
      </c>
      <c r="BD21" s="136">
        <v>6</v>
      </c>
    </row>
    <row r="22" spans="1:56" ht="22.5" hidden="1" customHeight="1" x14ac:dyDescent="0.2">
      <c r="A22" s="149">
        <v>6</v>
      </c>
      <c r="B22" s="139" t="s">
        <v>197</v>
      </c>
      <c r="C22" s="139">
        <v>1.5</v>
      </c>
      <c r="D22" s="139"/>
      <c r="E22" s="139"/>
      <c r="F22" s="139">
        <v>1.5</v>
      </c>
      <c r="G22" s="139"/>
      <c r="H22" s="139"/>
      <c r="I22" s="139">
        <v>1.5</v>
      </c>
      <c r="J22" s="139"/>
      <c r="K22" s="139"/>
      <c r="L22" s="139">
        <v>1.5</v>
      </c>
      <c r="M22" s="139"/>
      <c r="N22" s="139"/>
      <c r="O22" s="150" t="s">
        <v>198</v>
      </c>
      <c r="P22" s="150" t="s">
        <v>198</v>
      </c>
      <c r="Q22" s="150" t="s">
        <v>198</v>
      </c>
      <c r="R22" s="150" t="s">
        <v>198</v>
      </c>
      <c r="S22" s="142">
        <v>52</v>
      </c>
      <c r="T22" s="142">
        <v>67</v>
      </c>
      <c r="U22" s="142">
        <v>48</v>
      </c>
      <c r="V22" s="142">
        <v>59</v>
      </c>
      <c r="W22" s="142">
        <f t="shared" si="1"/>
        <v>6</v>
      </c>
      <c r="X22" s="142">
        <f t="shared" si="1"/>
        <v>8</v>
      </c>
      <c r="Y22" s="142">
        <f t="shared" si="1"/>
        <v>6</v>
      </c>
      <c r="Z22" s="142">
        <f t="shared" si="1"/>
        <v>7</v>
      </c>
      <c r="AA22" s="143" t="s">
        <v>341</v>
      </c>
      <c r="AB22" s="143" t="s">
        <v>342</v>
      </c>
      <c r="AC22" s="143" t="s">
        <v>343</v>
      </c>
      <c r="AD22" s="143" t="s">
        <v>344</v>
      </c>
      <c r="AE22" s="143" t="s">
        <v>356</v>
      </c>
      <c r="AF22" s="144"/>
      <c r="AG22" s="144"/>
      <c r="AH22" s="144"/>
      <c r="AI22" s="144"/>
      <c r="AJ22" s="144"/>
      <c r="AK22" s="138"/>
      <c r="AL22" s="138"/>
      <c r="AM22" s="138"/>
      <c r="AN22" s="138"/>
      <c r="AO22" s="138"/>
      <c r="AP22" s="146" t="s">
        <v>341</v>
      </c>
      <c r="AQ22" s="146" t="s">
        <v>342</v>
      </c>
      <c r="AR22" s="146" t="s">
        <v>343</v>
      </c>
      <c r="AS22" s="146" t="s">
        <v>344</v>
      </c>
      <c r="AT22" s="146" t="s">
        <v>356</v>
      </c>
      <c r="AU22" s="138"/>
      <c r="AV22" s="138"/>
      <c r="AW22" s="138"/>
      <c r="AX22" s="138"/>
      <c r="AY22" s="138"/>
      <c r="AZ22" s="144"/>
      <c r="BA22" s="144"/>
      <c r="BB22" s="144"/>
      <c r="BC22" s="144"/>
      <c r="BD22" s="144"/>
    </row>
    <row r="23" spans="1:56" ht="22" hidden="1" customHeight="1" x14ac:dyDescent="0.2">
      <c r="A23" s="149">
        <v>6</v>
      </c>
      <c r="B23" s="139" t="s">
        <v>199</v>
      </c>
      <c r="C23" s="139"/>
      <c r="D23" s="139">
        <v>1.5</v>
      </c>
      <c r="E23" s="139">
        <v>1.5</v>
      </c>
      <c r="F23" s="139"/>
      <c r="G23" s="139" t="s">
        <v>200</v>
      </c>
      <c r="H23" s="139"/>
      <c r="I23" s="139"/>
      <c r="J23" s="139">
        <v>1.5</v>
      </c>
      <c r="K23" s="139">
        <v>1.5</v>
      </c>
      <c r="L23" s="139"/>
      <c r="M23" s="139" t="s">
        <v>201</v>
      </c>
      <c r="N23" s="139"/>
      <c r="O23" s="150" t="s">
        <v>198</v>
      </c>
      <c r="P23" s="150" t="s">
        <v>198</v>
      </c>
      <c r="Q23" s="150" t="s">
        <v>198</v>
      </c>
      <c r="R23" s="150" t="s">
        <v>198</v>
      </c>
      <c r="S23" s="142">
        <v>52</v>
      </c>
      <c r="T23" s="142">
        <v>67</v>
      </c>
      <c r="U23" s="142">
        <v>48</v>
      </c>
      <c r="V23" s="142">
        <v>59</v>
      </c>
      <c r="W23" s="142">
        <f t="shared" si="1"/>
        <v>6</v>
      </c>
      <c r="X23" s="142">
        <f t="shared" si="1"/>
        <v>8</v>
      </c>
      <c r="Y23" s="142">
        <f t="shared" si="1"/>
        <v>6</v>
      </c>
      <c r="Z23" s="142">
        <f t="shared" si="1"/>
        <v>7</v>
      </c>
      <c r="AA23" s="138"/>
      <c r="AB23" s="138"/>
      <c r="AC23" s="138"/>
      <c r="AD23" s="138"/>
      <c r="AE23" s="138"/>
      <c r="AF23" s="146" t="s">
        <v>341</v>
      </c>
      <c r="AG23" s="146" t="s">
        <v>342</v>
      </c>
      <c r="AH23" s="146" t="s">
        <v>343</v>
      </c>
      <c r="AI23" s="146" t="s">
        <v>344</v>
      </c>
      <c r="AJ23" s="146" t="s">
        <v>356</v>
      </c>
      <c r="AK23" s="143" t="s">
        <v>341</v>
      </c>
      <c r="AL23" s="143" t="s">
        <v>342</v>
      </c>
      <c r="AM23" s="143" t="s">
        <v>343</v>
      </c>
      <c r="AN23" s="143" t="s">
        <v>344</v>
      </c>
      <c r="AO23" s="143" t="s">
        <v>356</v>
      </c>
      <c r="AP23" s="144"/>
      <c r="AQ23" s="144"/>
      <c r="AR23" s="144"/>
      <c r="AS23" s="144"/>
      <c r="AT23" s="144"/>
      <c r="AU23" s="143" t="s">
        <v>380</v>
      </c>
      <c r="AV23" s="143" t="s">
        <v>381</v>
      </c>
      <c r="AW23" s="143" t="s">
        <v>382</v>
      </c>
      <c r="AX23" s="143" t="s">
        <v>383</v>
      </c>
      <c r="AY23" s="143" t="s">
        <v>384</v>
      </c>
      <c r="AZ23" s="144"/>
      <c r="BA23" s="144"/>
      <c r="BB23" s="144"/>
      <c r="BC23" s="144"/>
      <c r="BD23" s="144"/>
    </row>
    <row r="24" spans="1:56" hidden="1" x14ac:dyDescent="0.2">
      <c r="W24" s="914" t="s">
        <v>251</v>
      </c>
      <c r="X24" s="915"/>
      <c r="Y24" s="915"/>
      <c r="Z24" s="915"/>
      <c r="AA24" s="154">
        <f>(COUNTA(AA3:AA23)-5)</f>
        <v>10</v>
      </c>
      <c r="AB24" s="154">
        <f>(COUNTA(AB3:AB23)-5)</f>
        <v>10</v>
      </c>
      <c r="AC24" s="154">
        <f>(COUNTA(AC3:AC23)-5)*2</f>
        <v>20</v>
      </c>
      <c r="AD24" s="154">
        <f>(COUNTA(AD3:AD23)-5)*2</f>
        <v>20</v>
      </c>
      <c r="AE24" s="154">
        <f>(COUNTA(AE3:AE23)-5)+4</f>
        <v>14</v>
      </c>
      <c r="AF24" s="154">
        <f>(COUNTA(AF3:AF23)-5)</f>
        <v>10</v>
      </c>
      <c r="AG24" s="154">
        <f>(COUNTA(AG3:AG23)-5)</f>
        <v>10</v>
      </c>
      <c r="AH24" s="154">
        <f>(COUNTA(AH3:AH23)-5)*2</f>
        <v>20</v>
      </c>
      <c r="AI24" s="154">
        <f>(COUNTA(AI3:AI23)-5)*2</f>
        <v>20</v>
      </c>
      <c r="AJ24" s="154">
        <f>(COUNTA(AJ3:AJ23)-5)+4</f>
        <v>14</v>
      </c>
      <c r="AK24" s="154">
        <f>(COUNTA(AK3:AK23)-5)</f>
        <v>9</v>
      </c>
      <c r="AL24" s="154">
        <f>(COUNTA(AL3:AL23)-5)</f>
        <v>9</v>
      </c>
      <c r="AM24" s="154">
        <f>(COUNTA(AM3:AM23)-5)*2</f>
        <v>18</v>
      </c>
      <c r="AN24" s="154">
        <f>(COUNTA(AN3:AN23)-5)*2</f>
        <v>18</v>
      </c>
      <c r="AO24" s="154">
        <f>(COUNTA(AO3:AO23)-5)+3</f>
        <v>12</v>
      </c>
      <c r="AP24" s="154">
        <f>(COUNTA(AP3:AP23)-5)</f>
        <v>10</v>
      </c>
      <c r="AQ24" s="154">
        <f>(COUNTA(AQ3:AQ23)-5)</f>
        <v>10</v>
      </c>
      <c r="AR24" s="154">
        <f>(COUNTA(AR3:AR23)-5)*2</f>
        <v>20</v>
      </c>
      <c r="AS24" s="154">
        <f>(COUNTA(AS3:AS23)-5)*2</f>
        <v>20</v>
      </c>
      <c r="AT24" s="154">
        <f>(COUNTA(AT3:AT23)-5)+4</f>
        <v>14</v>
      </c>
      <c r="AU24" s="154">
        <f>(COUNTA(AU3:AU23)-5)</f>
        <v>11</v>
      </c>
      <c r="AV24" s="154">
        <f>(COUNTA(AV3:AV23)-5)</f>
        <v>11</v>
      </c>
      <c r="AW24" s="154">
        <f>(COUNTA(AW3:AW23)-5)*2</f>
        <v>22</v>
      </c>
      <c r="AX24" s="154">
        <f>(COUNTA(AX3:AX23)-5)*2</f>
        <v>22</v>
      </c>
      <c r="AY24" s="154">
        <f>(COUNTA(AY3:AY23)-5)+4</f>
        <v>15</v>
      </c>
      <c r="AZ24" s="154">
        <f>(COUNTA(AZ3:AZ23)-5)</f>
        <v>5</v>
      </c>
      <c r="BA24" s="154">
        <f>(COUNTA(BA3:BA23)-5)</f>
        <v>5</v>
      </c>
      <c r="BB24" s="154">
        <f>(COUNTA(BB3:BB23)-5)*2</f>
        <v>10</v>
      </c>
      <c r="BC24" s="154">
        <f>(COUNTA(BC3:BC23)-5)*2</f>
        <v>10</v>
      </c>
      <c r="BD24" s="154">
        <f>(COUNTA(BD3:BD23)-5)+2</f>
        <v>7</v>
      </c>
    </row>
    <row r="25" spans="1:56" hidden="1" x14ac:dyDescent="0.2">
      <c r="W25" s="916" t="s">
        <v>252</v>
      </c>
      <c r="X25" s="917"/>
      <c r="Y25" s="917"/>
      <c r="Z25" s="918"/>
      <c r="AA25" s="154">
        <v>16.5</v>
      </c>
      <c r="AB25" s="154">
        <v>16.5</v>
      </c>
      <c r="AC25" s="154">
        <v>33</v>
      </c>
      <c r="AD25" s="154">
        <v>33</v>
      </c>
      <c r="AE25" s="154">
        <f>16.5+6</f>
        <v>22.5</v>
      </c>
      <c r="AF25" s="154">
        <v>17.5</v>
      </c>
      <c r="AG25" s="154">
        <v>17.5</v>
      </c>
      <c r="AH25" s="154">
        <v>35</v>
      </c>
      <c r="AI25" s="154">
        <v>35</v>
      </c>
      <c r="AJ25" s="154">
        <f>17.5+5.5</f>
        <v>23</v>
      </c>
      <c r="AK25" s="154">
        <v>12</v>
      </c>
      <c r="AL25" s="154">
        <v>12</v>
      </c>
      <c r="AM25" s="154">
        <v>24</v>
      </c>
      <c r="AN25" s="154">
        <v>24</v>
      </c>
      <c r="AO25" s="154">
        <f>12+4.5</f>
        <v>16.5</v>
      </c>
      <c r="AP25" s="154">
        <v>17</v>
      </c>
      <c r="AQ25" s="154">
        <v>17</v>
      </c>
      <c r="AR25" s="154">
        <v>34</v>
      </c>
      <c r="AS25" s="154">
        <v>34</v>
      </c>
      <c r="AT25" s="154">
        <f>17+5</f>
        <v>22</v>
      </c>
      <c r="AU25" s="154">
        <v>10</v>
      </c>
      <c r="AV25" s="154">
        <v>10</v>
      </c>
      <c r="AW25" s="154">
        <v>20</v>
      </c>
      <c r="AX25" s="154">
        <v>20</v>
      </c>
      <c r="AY25" s="154">
        <f>10+3</f>
        <v>13</v>
      </c>
      <c r="AZ25" s="154">
        <v>3</v>
      </c>
      <c r="BA25" s="154">
        <v>3</v>
      </c>
      <c r="BB25" s="154">
        <v>6</v>
      </c>
      <c r="BC25" s="154">
        <v>6</v>
      </c>
      <c r="BD25" s="154">
        <v>3</v>
      </c>
    </row>
  </sheetData>
  <autoFilter ref="A2:BD25" xr:uid="{350ACF92-6BD7-464D-B362-67AF02C5F324}">
    <filterColumn colId="0">
      <filters>
        <filter val="2"/>
      </filters>
    </filterColumn>
  </autoFilter>
  <mergeCells count="10">
    <mergeCell ref="AU1:AY1"/>
    <mergeCell ref="AZ1:BD1"/>
    <mergeCell ref="W24:Z24"/>
    <mergeCell ref="W25:Z25"/>
    <mergeCell ref="A1:B1"/>
    <mergeCell ref="C1:R1"/>
    <mergeCell ref="AA1:AE1"/>
    <mergeCell ref="AF1:AJ1"/>
    <mergeCell ref="AK1:AO1"/>
    <mergeCell ref="AP1:AT1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0A6C5-12E3-4680-AF96-6B2FF758BCE7}">
  <sheetPr>
    <tabColor theme="7"/>
  </sheetPr>
  <dimension ref="A1:AS81"/>
  <sheetViews>
    <sheetView zoomScale="90" zoomScaleNormal="90" workbookViewId="0">
      <selection activeCell="L17" sqref="L17"/>
    </sheetView>
  </sheetViews>
  <sheetFormatPr baseColWidth="10" defaultColWidth="8.83203125" defaultRowHeight="15" x14ac:dyDescent="0.2"/>
  <cols>
    <col min="1" max="1" width="14.1640625" customWidth="1"/>
    <col min="2" max="3" width="9.83203125" bestFit="1" customWidth="1"/>
    <col min="4" max="10" width="8.5" hidden="1" customWidth="1"/>
  </cols>
  <sheetData>
    <row r="1" spans="1:45" s="1" customFormat="1" x14ac:dyDescent="0.2">
      <c r="A1" s="94" t="s">
        <v>385</v>
      </c>
      <c r="B1" s="94" t="s">
        <v>386</v>
      </c>
      <c r="C1" s="94" t="s">
        <v>387</v>
      </c>
      <c r="D1" s="99">
        <v>44018</v>
      </c>
      <c r="E1" s="99">
        <f>D1+1</f>
        <v>44019</v>
      </c>
      <c r="F1" s="99">
        <f t="shared" ref="F1:AS1" si="0">E1+1</f>
        <v>44020</v>
      </c>
      <c r="G1" s="99">
        <f t="shared" si="0"/>
        <v>44021</v>
      </c>
      <c r="H1" s="99">
        <f t="shared" si="0"/>
        <v>44022</v>
      </c>
      <c r="I1" s="100">
        <f t="shared" si="0"/>
        <v>44023</v>
      </c>
      <c r="J1" s="100">
        <f t="shared" si="0"/>
        <v>44024</v>
      </c>
      <c r="K1" s="99">
        <f>J1+1</f>
        <v>44025</v>
      </c>
      <c r="L1" s="99">
        <f t="shared" si="0"/>
        <v>44026</v>
      </c>
      <c r="M1" s="99">
        <f t="shared" si="0"/>
        <v>44027</v>
      </c>
      <c r="N1" s="99">
        <f t="shared" si="0"/>
        <v>44028</v>
      </c>
      <c r="O1" s="99">
        <f t="shared" si="0"/>
        <v>44029</v>
      </c>
      <c r="P1" s="100">
        <f t="shared" si="0"/>
        <v>44030</v>
      </c>
      <c r="Q1" s="100">
        <f t="shared" si="0"/>
        <v>44031</v>
      </c>
      <c r="R1" s="99">
        <f t="shared" si="0"/>
        <v>44032</v>
      </c>
      <c r="S1" s="99">
        <f t="shared" si="0"/>
        <v>44033</v>
      </c>
      <c r="T1" s="99">
        <f t="shared" si="0"/>
        <v>44034</v>
      </c>
      <c r="U1" s="99">
        <f t="shared" si="0"/>
        <v>44035</v>
      </c>
      <c r="V1" s="99">
        <f t="shared" si="0"/>
        <v>44036</v>
      </c>
      <c r="W1" s="100">
        <f t="shared" si="0"/>
        <v>44037</v>
      </c>
      <c r="X1" s="100">
        <f t="shared" si="0"/>
        <v>44038</v>
      </c>
      <c r="Y1" s="99">
        <f t="shared" si="0"/>
        <v>44039</v>
      </c>
      <c r="Z1" s="99">
        <f t="shared" si="0"/>
        <v>44040</v>
      </c>
      <c r="AA1" s="99">
        <f t="shared" si="0"/>
        <v>44041</v>
      </c>
      <c r="AB1" s="99">
        <f t="shared" si="0"/>
        <v>44042</v>
      </c>
      <c r="AC1" s="99">
        <f t="shared" si="0"/>
        <v>44043</v>
      </c>
      <c r="AD1" s="100">
        <f t="shared" si="0"/>
        <v>44044</v>
      </c>
      <c r="AE1" s="100">
        <f t="shared" si="0"/>
        <v>44045</v>
      </c>
      <c r="AF1" s="99">
        <f t="shared" si="0"/>
        <v>44046</v>
      </c>
      <c r="AG1" s="99">
        <f t="shared" si="0"/>
        <v>44047</v>
      </c>
      <c r="AH1" s="99">
        <f t="shared" si="0"/>
        <v>44048</v>
      </c>
      <c r="AI1" s="99">
        <f t="shared" si="0"/>
        <v>44049</v>
      </c>
      <c r="AJ1" s="99">
        <f t="shared" si="0"/>
        <v>44050</v>
      </c>
      <c r="AK1" s="100">
        <f t="shared" si="0"/>
        <v>44051</v>
      </c>
      <c r="AL1" s="100">
        <f t="shared" si="0"/>
        <v>44052</v>
      </c>
      <c r="AM1" s="99">
        <f t="shared" si="0"/>
        <v>44053</v>
      </c>
      <c r="AN1" s="99">
        <f t="shared" si="0"/>
        <v>44054</v>
      </c>
      <c r="AO1" s="99">
        <f t="shared" si="0"/>
        <v>44055</v>
      </c>
      <c r="AP1" s="99">
        <f t="shared" si="0"/>
        <v>44056</v>
      </c>
      <c r="AQ1" s="99">
        <f t="shared" si="0"/>
        <v>44057</v>
      </c>
      <c r="AR1" s="100">
        <f t="shared" si="0"/>
        <v>44058</v>
      </c>
      <c r="AS1" s="100">
        <f t="shared" si="0"/>
        <v>44059</v>
      </c>
    </row>
    <row r="2" spans="1:45" x14ac:dyDescent="0.2">
      <c r="A2" s="63" t="s">
        <v>388</v>
      </c>
      <c r="B2" s="63">
        <v>12</v>
      </c>
      <c r="C2" s="59" t="s">
        <v>389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</row>
    <row r="3" spans="1:45" x14ac:dyDescent="0.2">
      <c r="A3" s="59" t="s">
        <v>388</v>
      </c>
      <c r="B3" s="59">
        <v>12</v>
      </c>
      <c r="C3" s="93" t="s">
        <v>390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</row>
    <row r="4" spans="1:45" x14ac:dyDescent="0.2">
      <c r="A4" s="59" t="s">
        <v>391</v>
      </c>
      <c r="B4" s="59">
        <v>13</v>
      </c>
      <c r="C4" s="59" t="s">
        <v>389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</row>
    <row r="5" spans="1:45" x14ac:dyDescent="0.2">
      <c r="A5" s="59" t="s">
        <v>391</v>
      </c>
      <c r="B5" s="59">
        <v>13</v>
      </c>
      <c r="C5" s="93" t="s">
        <v>390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</row>
    <row r="6" spans="1:45" x14ac:dyDescent="0.2">
      <c r="A6" s="59" t="s">
        <v>392</v>
      </c>
      <c r="B6" s="59">
        <v>16</v>
      </c>
      <c r="C6" s="59" t="s">
        <v>389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</row>
    <row r="7" spans="1:45" x14ac:dyDescent="0.2">
      <c r="A7" s="59" t="s">
        <v>392</v>
      </c>
      <c r="B7" s="59">
        <v>16</v>
      </c>
      <c r="C7" s="93" t="s">
        <v>390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</row>
    <row r="8" spans="1:45" x14ac:dyDescent="0.2">
      <c r="A8" s="59" t="s">
        <v>393</v>
      </c>
      <c r="B8" s="59">
        <v>11</v>
      </c>
      <c r="C8" s="59" t="s">
        <v>389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</row>
    <row r="9" spans="1:45" x14ac:dyDescent="0.2">
      <c r="A9" s="59" t="s">
        <v>393</v>
      </c>
      <c r="B9" s="59">
        <v>11</v>
      </c>
      <c r="C9" s="93" t="s">
        <v>390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</row>
    <row r="10" spans="1:45" x14ac:dyDescent="0.2">
      <c r="A10" s="59" t="s">
        <v>394</v>
      </c>
      <c r="B10" s="59">
        <v>22</v>
      </c>
      <c r="C10" s="59" t="s">
        <v>389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</row>
    <row r="11" spans="1:45" x14ac:dyDescent="0.2">
      <c r="A11" s="59" t="s">
        <v>394</v>
      </c>
      <c r="B11" s="59">
        <v>22</v>
      </c>
      <c r="C11" s="93" t="s">
        <v>390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</row>
    <row r="12" spans="1:45" x14ac:dyDescent="0.2">
      <c r="A12" s="59" t="s">
        <v>395</v>
      </c>
      <c r="B12" s="59">
        <v>19</v>
      </c>
      <c r="C12" s="59" t="s">
        <v>389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</row>
    <row r="13" spans="1:45" x14ac:dyDescent="0.2">
      <c r="A13" s="59" t="s">
        <v>395</v>
      </c>
      <c r="B13" s="59">
        <v>19</v>
      </c>
      <c r="C13" s="93" t="s">
        <v>390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</row>
    <row r="14" spans="1:45" x14ac:dyDescent="0.2">
      <c r="A14" s="59" t="s">
        <v>396</v>
      </c>
      <c r="B14" s="59">
        <v>26</v>
      </c>
      <c r="C14" s="59" t="s">
        <v>389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</row>
    <row r="15" spans="1:45" x14ac:dyDescent="0.2">
      <c r="A15" s="59" t="s">
        <v>396</v>
      </c>
      <c r="B15" s="59">
        <v>26</v>
      </c>
      <c r="C15" s="93" t="s">
        <v>390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</row>
    <row r="16" spans="1:45" x14ac:dyDescent="0.2">
      <c r="A16" s="59" t="s">
        <v>397</v>
      </c>
      <c r="B16" s="59">
        <v>28</v>
      </c>
      <c r="C16" s="59" t="s">
        <v>389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</row>
    <row r="17" spans="1:45" x14ac:dyDescent="0.2">
      <c r="A17" s="59" t="s">
        <v>397</v>
      </c>
      <c r="B17" s="59">
        <v>28</v>
      </c>
      <c r="C17" s="93" t="s">
        <v>390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</row>
    <row r="18" spans="1:45" x14ac:dyDescent="0.2">
      <c r="A18" s="59" t="s">
        <v>398</v>
      </c>
      <c r="B18" s="59">
        <v>26</v>
      </c>
      <c r="C18" s="59" t="s">
        <v>389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</row>
    <row r="19" spans="1:45" x14ac:dyDescent="0.2">
      <c r="A19" s="59" t="s">
        <v>398</v>
      </c>
      <c r="B19" s="59">
        <v>26</v>
      </c>
      <c r="C19" s="93" t="s">
        <v>390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</row>
    <row r="20" spans="1:45" x14ac:dyDescent="0.2">
      <c r="A20" s="59" t="s">
        <v>399</v>
      </c>
      <c r="B20" s="59">
        <v>22</v>
      </c>
      <c r="C20" s="59" t="s">
        <v>389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</row>
    <row r="21" spans="1:45" x14ac:dyDescent="0.2">
      <c r="A21" s="95" t="s">
        <v>399</v>
      </c>
      <c r="B21" s="95">
        <v>22</v>
      </c>
      <c r="C21" s="96" t="s">
        <v>390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</row>
    <row r="22" spans="1:45" s="97" customFormat="1" x14ac:dyDescent="0.2">
      <c r="A22" s="97" t="s">
        <v>400</v>
      </c>
      <c r="B22" s="97">
        <v>15</v>
      </c>
      <c r="C22" s="97" t="s">
        <v>389</v>
      </c>
    </row>
    <row r="23" spans="1:45" s="97" customFormat="1" x14ac:dyDescent="0.2">
      <c r="A23" s="97" t="s">
        <v>400</v>
      </c>
      <c r="B23" s="97">
        <v>15</v>
      </c>
      <c r="C23" s="97" t="s">
        <v>390</v>
      </c>
    </row>
    <row r="24" spans="1:45" s="97" customFormat="1" x14ac:dyDescent="0.2">
      <c r="A24" s="97" t="s">
        <v>401</v>
      </c>
      <c r="B24" s="97">
        <v>15</v>
      </c>
      <c r="C24" s="97" t="s">
        <v>389</v>
      </c>
    </row>
    <row r="25" spans="1:45" s="97" customFormat="1" x14ac:dyDescent="0.2">
      <c r="A25" s="97" t="s">
        <v>401</v>
      </c>
      <c r="B25" s="97">
        <v>15</v>
      </c>
      <c r="C25" s="97" t="s">
        <v>390</v>
      </c>
    </row>
    <row r="26" spans="1:45" s="97" customFormat="1" x14ac:dyDescent="0.2">
      <c r="A26" s="97" t="s">
        <v>402</v>
      </c>
      <c r="B26" s="97">
        <v>10</v>
      </c>
      <c r="C26" s="97" t="s">
        <v>389</v>
      </c>
    </row>
    <row r="27" spans="1:45" s="97" customFormat="1" x14ac:dyDescent="0.2">
      <c r="A27" s="97" t="s">
        <v>402</v>
      </c>
      <c r="B27" s="97">
        <v>10</v>
      </c>
      <c r="C27" s="97" t="s">
        <v>390</v>
      </c>
    </row>
    <row r="28" spans="1:45" s="97" customFormat="1" x14ac:dyDescent="0.2">
      <c r="A28" s="97" t="s">
        <v>403</v>
      </c>
      <c r="B28" s="97">
        <v>11</v>
      </c>
      <c r="C28" s="97" t="s">
        <v>389</v>
      </c>
    </row>
    <row r="29" spans="1:45" s="97" customFormat="1" x14ac:dyDescent="0.2">
      <c r="A29" s="97" t="s">
        <v>403</v>
      </c>
      <c r="B29" s="97">
        <v>11</v>
      </c>
      <c r="C29" s="97" t="s">
        <v>390</v>
      </c>
    </row>
    <row r="30" spans="1:45" s="97" customFormat="1" x14ac:dyDescent="0.2">
      <c r="A30" s="97" t="s">
        <v>404</v>
      </c>
      <c r="B30" s="97">
        <v>10</v>
      </c>
      <c r="C30" s="97" t="s">
        <v>389</v>
      </c>
    </row>
    <row r="31" spans="1:45" s="97" customFormat="1" x14ac:dyDescent="0.2">
      <c r="A31" s="97" t="s">
        <v>404</v>
      </c>
      <c r="B31" s="97">
        <v>10</v>
      </c>
      <c r="C31" s="97" t="s">
        <v>390</v>
      </c>
    </row>
    <row r="32" spans="1:45" s="97" customFormat="1" x14ac:dyDescent="0.2">
      <c r="A32" s="97" t="s">
        <v>405</v>
      </c>
      <c r="B32" s="97">
        <v>10</v>
      </c>
      <c r="C32" s="97" t="s">
        <v>389</v>
      </c>
    </row>
    <row r="33" spans="1:3" s="97" customFormat="1" x14ac:dyDescent="0.2">
      <c r="A33" s="97" t="s">
        <v>405</v>
      </c>
      <c r="B33" s="97">
        <v>10</v>
      </c>
      <c r="C33" s="97" t="s">
        <v>390</v>
      </c>
    </row>
    <row r="34" spans="1:3" s="59" customFormat="1" x14ac:dyDescent="0.2">
      <c r="A34" s="59" t="s">
        <v>406</v>
      </c>
      <c r="B34" s="59">
        <v>16</v>
      </c>
      <c r="C34" s="59" t="s">
        <v>389</v>
      </c>
    </row>
    <row r="35" spans="1:3" s="59" customFormat="1" x14ac:dyDescent="0.2">
      <c r="A35" s="59" t="s">
        <v>406</v>
      </c>
      <c r="B35" s="59">
        <v>16</v>
      </c>
      <c r="C35" s="59" t="s">
        <v>390</v>
      </c>
    </row>
    <row r="36" spans="1:3" s="59" customFormat="1" x14ac:dyDescent="0.2">
      <c r="A36" s="58" t="s">
        <v>407</v>
      </c>
      <c r="B36" s="59">
        <v>16</v>
      </c>
      <c r="C36" s="59" t="s">
        <v>389</v>
      </c>
    </row>
    <row r="37" spans="1:3" s="59" customFormat="1" x14ac:dyDescent="0.2">
      <c r="A37" s="58" t="s">
        <v>407</v>
      </c>
      <c r="B37" s="59">
        <v>16</v>
      </c>
      <c r="C37" s="59" t="s">
        <v>390</v>
      </c>
    </row>
    <row r="38" spans="1:3" s="59" customFormat="1" x14ac:dyDescent="0.2">
      <c r="A38" s="59" t="s">
        <v>408</v>
      </c>
      <c r="B38" s="59">
        <v>12</v>
      </c>
      <c r="C38" s="59" t="s">
        <v>389</v>
      </c>
    </row>
    <row r="39" spans="1:3" s="59" customFormat="1" x14ac:dyDescent="0.2">
      <c r="A39" s="59" t="s">
        <v>408</v>
      </c>
      <c r="B39" s="59">
        <v>12</v>
      </c>
      <c r="C39" s="59" t="s">
        <v>390</v>
      </c>
    </row>
    <row r="40" spans="1:3" s="59" customFormat="1" x14ac:dyDescent="0.2">
      <c r="A40" s="59" t="s">
        <v>409</v>
      </c>
      <c r="B40" s="59">
        <v>15</v>
      </c>
      <c r="C40" s="59" t="s">
        <v>389</v>
      </c>
    </row>
    <row r="41" spans="1:3" s="59" customFormat="1" x14ac:dyDescent="0.2">
      <c r="A41" s="59" t="s">
        <v>409</v>
      </c>
      <c r="B41" s="59">
        <v>15</v>
      </c>
      <c r="C41" s="59" t="s">
        <v>390</v>
      </c>
    </row>
    <row r="42" spans="1:3" s="59" customFormat="1" x14ac:dyDescent="0.2">
      <c r="A42" s="59" t="s">
        <v>410</v>
      </c>
      <c r="B42" s="59">
        <v>16</v>
      </c>
      <c r="C42" s="59" t="s">
        <v>389</v>
      </c>
    </row>
    <row r="43" spans="1:3" s="59" customFormat="1" x14ac:dyDescent="0.2">
      <c r="A43" s="59" t="s">
        <v>410</v>
      </c>
      <c r="B43" s="59">
        <v>16</v>
      </c>
      <c r="C43" s="59" t="s">
        <v>390</v>
      </c>
    </row>
    <row r="44" spans="1:3" s="59" customFormat="1" x14ac:dyDescent="0.2">
      <c r="A44" s="59" t="s">
        <v>411</v>
      </c>
      <c r="B44" s="59">
        <v>13</v>
      </c>
      <c r="C44" s="59" t="s">
        <v>389</v>
      </c>
    </row>
    <row r="45" spans="1:3" s="59" customFormat="1" x14ac:dyDescent="0.2">
      <c r="A45" s="59" t="s">
        <v>411</v>
      </c>
      <c r="B45" s="59">
        <v>13</v>
      </c>
      <c r="C45" s="59" t="s">
        <v>390</v>
      </c>
    </row>
    <row r="46" spans="1:3" s="59" customFormat="1" x14ac:dyDescent="0.2">
      <c r="A46" s="59" t="s">
        <v>412</v>
      </c>
      <c r="B46" s="59">
        <v>15</v>
      </c>
      <c r="C46" s="59" t="s">
        <v>389</v>
      </c>
    </row>
    <row r="47" spans="1:3" s="59" customFormat="1" x14ac:dyDescent="0.2">
      <c r="A47" s="59" t="s">
        <v>412</v>
      </c>
      <c r="B47" s="59">
        <v>15</v>
      </c>
      <c r="C47" s="59" t="s">
        <v>390</v>
      </c>
    </row>
    <row r="48" spans="1:3" s="59" customFormat="1" x14ac:dyDescent="0.2">
      <c r="A48" s="59" t="s">
        <v>413</v>
      </c>
      <c r="B48" s="59">
        <v>11</v>
      </c>
      <c r="C48" s="59" t="s">
        <v>389</v>
      </c>
    </row>
    <row r="49" spans="1:3" s="59" customFormat="1" x14ac:dyDescent="0.2">
      <c r="A49" s="59" t="s">
        <v>413</v>
      </c>
      <c r="B49" s="59">
        <v>11</v>
      </c>
      <c r="C49" s="59" t="s">
        <v>390</v>
      </c>
    </row>
    <row r="50" spans="1:3" s="59" customFormat="1" x14ac:dyDescent="0.2">
      <c r="A50" s="59" t="s">
        <v>414</v>
      </c>
      <c r="B50" s="59">
        <v>11</v>
      </c>
      <c r="C50" s="59" t="s">
        <v>389</v>
      </c>
    </row>
    <row r="51" spans="1:3" s="59" customFormat="1" x14ac:dyDescent="0.2">
      <c r="A51" s="59" t="s">
        <v>414</v>
      </c>
      <c r="B51" s="59">
        <v>11</v>
      </c>
      <c r="C51" s="59" t="s">
        <v>390</v>
      </c>
    </row>
    <row r="52" spans="1:3" s="59" customFormat="1" x14ac:dyDescent="0.2">
      <c r="A52" s="59" t="s">
        <v>415</v>
      </c>
      <c r="B52" s="59">
        <v>10</v>
      </c>
      <c r="C52" s="59" t="s">
        <v>389</v>
      </c>
    </row>
    <row r="53" spans="1:3" s="59" customFormat="1" x14ac:dyDescent="0.2">
      <c r="A53" s="59" t="s">
        <v>415</v>
      </c>
      <c r="B53" s="59">
        <v>10</v>
      </c>
      <c r="C53" s="59" t="s">
        <v>390</v>
      </c>
    </row>
    <row r="54" spans="1:3" s="59" customFormat="1" x14ac:dyDescent="0.2">
      <c r="A54" s="59" t="s">
        <v>416</v>
      </c>
      <c r="B54" s="59">
        <v>13</v>
      </c>
      <c r="C54" s="59" t="s">
        <v>389</v>
      </c>
    </row>
    <row r="55" spans="1:3" s="59" customFormat="1" x14ac:dyDescent="0.2">
      <c r="A55" s="59" t="s">
        <v>416</v>
      </c>
      <c r="B55" s="59">
        <v>13</v>
      </c>
      <c r="C55" s="59" t="s">
        <v>390</v>
      </c>
    </row>
    <row r="56" spans="1:3" s="59" customFormat="1" x14ac:dyDescent="0.2">
      <c r="A56" s="59" t="s">
        <v>417</v>
      </c>
      <c r="B56" s="59">
        <v>12</v>
      </c>
      <c r="C56" s="59" t="s">
        <v>389</v>
      </c>
    </row>
    <row r="57" spans="1:3" s="59" customFormat="1" x14ac:dyDescent="0.2">
      <c r="A57" s="59" t="s">
        <v>417</v>
      </c>
      <c r="B57" s="59">
        <v>12</v>
      </c>
      <c r="C57" s="59" t="s">
        <v>390</v>
      </c>
    </row>
    <row r="58" spans="1:3" s="97" customFormat="1" x14ac:dyDescent="0.2">
      <c r="A58" s="98" t="s">
        <v>418</v>
      </c>
      <c r="B58" s="97">
        <v>21</v>
      </c>
      <c r="C58" s="97" t="s">
        <v>389</v>
      </c>
    </row>
    <row r="59" spans="1:3" s="97" customFormat="1" x14ac:dyDescent="0.2">
      <c r="A59" s="98" t="s">
        <v>418</v>
      </c>
      <c r="B59" s="97">
        <v>21</v>
      </c>
      <c r="C59" s="97" t="s">
        <v>390</v>
      </c>
    </row>
    <row r="60" spans="1:3" s="97" customFormat="1" x14ac:dyDescent="0.2">
      <c r="A60" s="97" t="s">
        <v>419</v>
      </c>
      <c r="B60" s="97">
        <v>22</v>
      </c>
      <c r="C60" s="97" t="s">
        <v>389</v>
      </c>
    </row>
    <row r="61" spans="1:3" s="97" customFormat="1" x14ac:dyDescent="0.2">
      <c r="A61" s="97" t="s">
        <v>419</v>
      </c>
      <c r="B61" s="97">
        <v>22</v>
      </c>
      <c r="C61" s="97" t="s">
        <v>390</v>
      </c>
    </row>
    <row r="62" spans="1:3" s="97" customFormat="1" x14ac:dyDescent="0.2">
      <c r="A62" s="97" t="s">
        <v>420</v>
      </c>
      <c r="B62" s="97">
        <v>13</v>
      </c>
      <c r="C62" s="97" t="s">
        <v>389</v>
      </c>
    </row>
    <row r="63" spans="1:3" s="97" customFormat="1" x14ac:dyDescent="0.2">
      <c r="A63" s="97" t="s">
        <v>420</v>
      </c>
      <c r="B63" s="97">
        <v>13</v>
      </c>
      <c r="C63" s="97" t="s">
        <v>390</v>
      </c>
    </row>
    <row r="64" spans="1:3" s="97" customFormat="1" x14ac:dyDescent="0.2">
      <c r="A64" s="97" t="s">
        <v>421</v>
      </c>
      <c r="B64" s="97">
        <v>21</v>
      </c>
      <c r="C64" s="97" t="s">
        <v>389</v>
      </c>
    </row>
    <row r="65" spans="1:3" s="97" customFormat="1" x14ac:dyDescent="0.2">
      <c r="A65" s="97" t="s">
        <v>421</v>
      </c>
      <c r="B65" s="97">
        <v>21</v>
      </c>
      <c r="C65" s="97" t="s">
        <v>390</v>
      </c>
    </row>
    <row r="66" spans="1:3" s="97" customFormat="1" x14ac:dyDescent="0.2">
      <c r="A66" s="97" t="s">
        <v>422</v>
      </c>
      <c r="B66" s="97">
        <v>11</v>
      </c>
      <c r="C66" s="97" t="s">
        <v>389</v>
      </c>
    </row>
    <row r="67" spans="1:3" s="97" customFormat="1" x14ac:dyDescent="0.2">
      <c r="A67" s="97" t="s">
        <v>422</v>
      </c>
      <c r="B67" s="97">
        <v>11</v>
      </c>
      <c r="C67" s="97" t="s">
        <v>390</v>
      </c>
    </row>
    <row r="68" spans="1:3" s="97" customFormat="1" x14ac:dyDescent="0.2">
      <c r="A68" s="97" t="s">
        <v>423</v>
      </c>
      <c r="B68" s="97">
        <v>14</v>
      </c>
      <c r="C68" s="97" t="s">
        <v>389</v>
      </c>
    </row>
    <row r="69" spans="1:3" s="97" customFormat="1" x14ac:dyDescent="0.2">
      <c r="A69" s="97" t="s">
        <v>423</v>
      </c>
      <c r="B69" s="97">
        <v>14</v>
      </c>
      <c r="C69" s="97" t="s">
        <v>390</v>
      </c>
    </row>
    <row r="70" spans="1:3" s="97" customFormat="1" x14ac:dyDescent="0.2">
      <c r="A70" s="97" t="s">
        <v>424</v>
      </c>
      <c r="B70" s="97">
        <v>13</v>
      </c>
      <c r="C70" s="97" t="s">
        <v>389</v>
      </c>
    </row>
    <row r="71" spans="1:3" s="97" customFormat="1" x14ac:dyDescent="0.2">
      <c r="A71" s="97" t="s">
        <v>424</v>
      </c>
      <c r="B71" s="97">
        <v>13</v>
      </c>
      <c r="C71" s="97" t="s">
        <v>390</v>
      </c>
    </row>
    <row r="72" spans="1:3" s="97" customFormat="1" x14ac:dyDescent="0.2">
      <c r="A72" s="97" t="s">
        <v>425</v>
      </c>
      <c r="B72" s="97">
        <v>10</v>
      </c>
      <c r="C72" s="97" t="s">
        <v>389</v>
      </c>
    </row>
    <row r="73" spans="1:3" s="97" customFormat="1" x14ac:dyDescent="0.2">
      <c r="A73" s="97" t="s">
        <v>425</v>
      </c>
      <c r="B73" s="97">
        <v>10</v>
      </c>
      <c r="C73" s="97" t="s">
        <v>390</v>
      </c>
    </row>
    <row r="74" spans="1:3" s="97" customFormat="1" x14ac:dyDescent="0.2">
      <c r="A74" s="97" t="s">
        <v>426</v>
      </c>
      <c r="B74" s="97">
        <v>17</v>
      </c>
      <c r="C74" s="97" t="s">
        <v>389</v>
      </c>
    </row>
    <row r="75" spans="1:3" s="97" customFormat="1" x14ac:dyDescent="0.2">
      <c r="A75" s="97" t="s">
        <v>426</v>
      </c>
      <c r="B75" s="97">
        <v>17</v>
      </c>
      <c r="C75" s="97" t="s">
        <v>390</v>
      </c>
    </row>
    <row r="76" spans="1:3" s="97" customFormat="1" x14ac:dyDescent="0.2">
      <c r="A76" s="97" t="s">
        <v>427</v>
      </c>
      <c r="B76" s="97">
        <v>10</v>
      </c>
      <c r="C76" s="97" t="s">
        <v>389</v>
      </c>
    </row>
    <row r="77" spans="1:3" s="97" customFormat="1" x14ac:dyDescent="0.2">
      <c r="A77" s="97" t="s">
        <v>427</v>
      </c>
      <c r="B77" s="97">
        <v>10</v>
      </c>
      <c r="C77" s="97" t="s">
        <v>390</v>
      </c>
    </row>
    <row r="78" spans="1:3" s="97" customFormat="1" x14ac:dyDescent="0.2">
      <c r="A78" s="97" t="s">
        <v>428</v>
      </c>
      <c r="B78" s="97">
        <v>10</v>
      </c>
      <c r="C78" s="97" t="s">
        <v>389</v>
      </c>
    </row>
    <row r="79" spans="1:3" s="97" customFormat="1" x14ac:dyDescent="0.2">
      <c r="A79" s="97" t="s">
        <v>428</v>
      </c>
      <c r="B79" s="97">
        <v>10</v>
      </c>
      <c r="C79" s="97" t="s">
        <v>390</v>
      </c>
    </row>
    <row r="80" spans="1:3" s="97" customFormat="1" x14ac:dyDescent="0.2">
      <c r="A80" s="97" t="s">
        <v>429</v>
      </c>
      <c r="B80" s="97">
        <v>10</v>
      </c>
      <c r="C80" s="97" t="s">
        <v>389</v>
      </c>
    </row>
    <row r="81" spans="1:3" s="97" customFormat="1" x14ac:dyDescent="0.2">
      <c r="A81" s="97" t="s">
        <v>429</v>
      </c>
      <c r="B81" s="97">
        <v>10</v>
      </c>
      <c r="C81" s="97" t="s">
        <v>390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DFA7C-2E3A-4C55-8F4B-29D9F0437189}">
  <dimension ref="A1:FS24"/>
  <sheetViews>
    <sheetView zoomScale="44" workbookViewId="0">
      <selection activeCell="ES14" sqref="ES14"/>
    </sheetView>
  </sheetViews>
  <sheetFormatPr baseColWidth="10" defaultColWidth="8.83203125" defaultRowHeight="15" x14ac:dyDescent="0.2"/>
  <cols>
    <col min="1" max="1" width="8.5" style="135"/>
    <col min="2" max="2" width="45.83203125" style="153" customWidth="1"/>
    <col min="3" max="3" width="13.83203125" style="135" hidden="1" customWidth="1"/>
    <col min="4" max="4" width="14.1640625" style="135" hidden="1" customWidth="1"/>
    <col min="5" max="5" width="15.1640625" style="135" hidden="1" customWidth="1"/>
    <col min="6" max="7" width="11.1640625" style="135" hidden="1" customWidth="1"/>
    <col min="8" max="8" width="10" style="135" hidden="1" customWidth="1"/>
    <col min="9" max="11" width="10.5" style="135" hidden="1" customWidth="1"/>
    <col min="12" max="13" width="11.1640625" style="135" hidden="1" customWidth="1"/>
    <col min="14" max="15" width="10" style="135" hidden="1" customWidth="1"/>
    <col min="16" max="16" width="11.1640625" style="135" hidden="1" customWidth="1"/>
    <col min="17" max="17" width="12" style="135" hidden="1" customWidth="1"/>
    <col min="18" max="19" width="15.5" style="135" hidden="1" customWidth="1"/>
    <col min="20" max="22" width="10" style="135" hidden="1" customWidth="1"/>
    <col min="23" max="23" width="12" style="135" customWidth="1"/>
    <col min="24" max="25" width="11.1640625" style="135" customWidth="1"/>
    <col min="26" max="26" width="11.5" style="135" customWidth="1"/>
    <col min="27" max="27" width="10.5" style="135" bestFit="1" customWidth="1"/>
    <col min="28" max="28" width="11.5" style="135" bestFit="1" customWidth="1"/>
    <col min="29" max="32" width="10.5" style="135" bestFit="1" customWidth="1"/>
    <col min="33" max="33" width="12.1640625" style="135" bestFit="1" customWidth="1"/>
    <col min="34" max="37" width="10.5" style="135" bestFit="1" customWidth="1"/>
    <col min="38" max="38" width="12.1640625" style="135" bestFit="1" customWidth="1"/>
    <col min="39" max="39" width="10.5" style="135" bestFit="1" customWidth="1"/>
    <col min="40" max="40" width="11.83203125" style="135" bestFit="1" customWidth="1"/>
    <col min="41" max="43" width="10.5" style="135" bestFit="1" customWidth="1"/>
    <col min="44" max="45" width="11.83203125" style="135" bestFit="1" customWidth="1"/>
    <col min="46" max="49" width="10.5" style="135" bestFit="1" customWidth="1"/>
    <col min="50" max="50" width="11.83203125" style="135" bestFit="1" customWidth="1"/>
    <col min="51" max="51" width="10.5" style="135" bestFit="1" customWidth="1"/>
    <col min="52" max="52" width="10.83203125" style="135" bestFit="1" customWidth="1"/>
    <col min="53" max="53" width="11.5" style="135" bestFit="1" customWidth="1"/>
    <col min="54" max="57" width="10.83203125" style="135" bestFit="1" customWidth="1"/>
    <col min="58" max="58" width="12.1640625" style="135" bestFit="1" customWidth="1"/>
    <col min="59" max="62" width="10.83203125" style="135" bestFit="1" customWidth="1"/>
    <col min="63" max="63" width="12.1640625" style="135" bestFit="1" customWidth="1"/>
    <col min="64" max="64" width="10.83203125" style="135" bestFit="1" customWidth="1"/>
    <col min="65" max="65" width="11.83203125" style="135" bestFit="1" customWidth="1"/>
    <col min="66" max="68" width="10.83203125" style="135" bestFit="1" customWidth="1"/>
    <col min="69" max="70" width="11.83203125" style="135" bestFit="1" customWidth="1"/>
    <col min="71" max="77" width="10.83203125" style="135" bestFit="1" customWidth="1"/>
    <col min="78" max="78" width="11.5" style="135" bestFit="1" customWidth="1"/>
    <col min="79" max="82" width="10.83203125" style="135" bestFit="1" customWidth="1"/>
    <col min="83" max="83" width="12.1640625" style="135" bestFit="1" customWidth="1"/>
    <col min="84" max="87" width="10.83203125" style="135" bestFit="1" customWidth="1"/>
    <col min="88" max="88" width="12.1640625" style="135" bestFit="1" customWidth="1"/>
    <col min="89" max="89" width="10.83203125" style="135" bestFit="1" customWidth="1"/>
    <col min="90" max="90" width="11.83203125" style="135" bestFit="1" customWidth="1"/>
    <col min="91" max="93" width="10.83203125" style="135" bestFit="1" customWidth="1"/>
    <col min="94" max="95" width="11.83203125" style="135" bestFit="1" customWidth="1"/>
    <col min="96" max="98" width="10.83203125" style="135" bestFit="1" customWidth="1"/>
    <col min="99" max="100" width="11.83203125" style="135" customWidth="1"/>
    <col min="101" max="102" width="10.83203125" style="135" bestFit="1" customWidth="1"/>
    <col min="103" max="103" width="11.5" style="135" bestFit="1" customWidth="1"/>
    <col min="104" max="107" width="10.83203125" style="135" bestFit="1" customWidth="1"/>
    <col min="108" max="108" width="12.1640625" style="135" bestFit="1" customWidth="1"/>
    <col min="109" max="112" width="10.83203125" style="135" bestFit="1" customWidth="1"/>
    <col min="113" max="113" width="12.1640625" style="135" bestFit="1" customWidth="1"/>
    <col min="114" max="114" width="10.83203125" style="135" bestFit="1" customWidth="1"/>
    <col min="115" max="115" width="11.83203125" style="135" bestFit="1" customWidth="1"/>
    <col min="116" max="118" width="10.83203125" style="135" bestFit="1" customWidth="1"/>
    <col min="119" max="120" width="11.83203125" style="135" bestFit="1" customWidth="1"/>
    <col min="121" max="126" width="10.83203125" style="135" bestFit="1" customWidth="1"/>
    <col min="127" max="127" width="13.1640625" style="135" bestFit="1" customWidth="1"/>
    <col min="128" max="128" width="13.5" style="135" customWidth="1"/>
    <col min="129" max="129" width="10.83203125" style="135" bestFit="1" customWidth="1"/>
    <col min="130" max="130" width="11.5" style="135" bestFit="1" customWidth="1"/>
    <col min="131" max="131" width="10.83203125" style="135" bestFit="1" customWidth="1"/>
    <col min="132" max="132" width="11.1640625" style="135" bestFit="1" customWidth="1"/>
    <col min="133" max="133" width="13.5" style="135" customWidth="1"/>
    <col min="134" max="135" width="11.5" style="135" bestFit="1" customWidth="1"/>
    <col min="136" max="136" width="10.83203125" style="135" bestFit="1" customWidth="1"/>
    <col min="137" max="137" width="11.1640625" style="135" bestFit="1" customWidth="1"/>
    <col min="138" max="138" width="13.5" style="135" customWidth="1"/>
    <col min="139" max="139" width="11.5" style="135" bestFit="1" customWidth="1"/>
    <col min="140" max="140" width="13.5" style="135" bestFit="1" customWidth="1"/>
    <col min="141" max="141" width="10.83203125" style="135" bestFit="1" customWidth="1"/>
    <col min="142" max="142" width="11.1640625" style="135" bestFit="1" customWidth="1"/>
    <col min="143" max="143" width="11.5" style="135" bestFit="1" customWidth="1"/>
    <col min="144" max="145" width="12.5" style="135" bestFit="1" customWidth="1"/>
    <col min="146" max="146" width="10.83203125" style="135" bestFit="1" customWidth="1"/>
    <col min="147" max="147" width="11.1640625" style="135" bestFit="1" customWidth="1"/>
    <col min="148" max="148" width="11.5" style="135" customWidth="1"/>
    <col min="149" max="149" width="11.5" style="135" bestFit="1" customWidth="1"/>
    <col min="150" max="150" width="12.5" style="135" bestFit="1" customWidth="1"/>
    <col min="151" max="151" width="10.83203125" style="135" bestFit="1" customWidth="1"/>
    <col min="152" max="152" width="12.5" style="135" bestFit="1" customWidth="1"/>
    <col min="153" max="153" width="13.5" style="135" bestFit="1" customWidth="1"/>
    <col min="154" max="157" width="10.83203125" style="135" bestFit="1" customWidth="1"/>
    <col min="158" max="158" width="13.5" style="135" bestFit="1" customWidth="1"/>
    <col min="159" max="160" width="11.5" style="135" bestFit="1" customWidth="1"/>
    <col min="161" max="162" width="10.83203125" style="135" bestFit="1" customWidth="1"/>
    <col min="163" max="163" width="13.5" style="135" bestFit="1" customWidth="1"/>
    <col min="164" max="164" width="11.5" style="135" bestFit="1" customWidth="1"/>
    <col min="165" max="165" width="13.5" style="135" bestFit="1" customWidth="1"/>
    <col min="166" max="167" width="10.83203125" style="135" bestFit="1" customWidth="1"/>
    <col min="168" max="168" width="11.5" style="135" bestFit="1" customWidth="1"/>
    <col min="169" max="169" width="13.5" style="135" customWidth="1"/>
    <col min="170" max="170" width="13.5" style="135" bestFit="1" customWidth="1"/>
    <col min="171" max="172" width="10.83203125" style="135" bestFit="1" customWidth="1"/>
    <col min="173" max="175" width="11.5" style="135" bestFit="1" customWidth="1"/>
    <col min="176" max="16357" width="8.5" style="135"/>
    <col min="16358" max="16358" width="8.5" style="135" customWidth="1"/>
    <col min="16359" max="16384" width="8.5" style="135"/>
  </cols>
  <sheetData>
    <row r="1" spans="1:175" s="125" customFormat="1" ht="29.25" customHeight="1" x14ac:dyDescent="0.2">
      <c r="A1" s="925" t="s">
        <v>74</v>
      </c>
      <c r="B1" s="925"/>
      <c r="C1" s="926" t="s">
        <v>75</v>
      </c>
      <c r="D1" s="926"/>
      <c r="E1" s="926"/>
      <c r="F1" s="926"/>
      <c r="G1" s="926"/>
      <c r="H1" s="926"/>
      <c r="I1" s="926"/>
      <c r="J1" s="926"/>
      <c r="K1" s="926"/>
      <c r="L1" s="926"/>
      <c r="M1" s="926"/>
      <c r="N1" s="926"/>
      <c r="O1" s="926"/>
      <c r="P1" s="926"/>
      <c r="Q1" s="926"/>
      <c r="R1" s="926"/>
      <c r="S1" s="888"/>
      <c r="W1" s="126" t="s">
        <v>76</v>
      </c>
      <c r="X1" s="126" t="s">
        <v>77</v>
      </c>
      <c r="Y1" s="126" t="s">
        <v>78</v>
      </c>
      <c r="Z1" s="126" t="s">
        <v>77</v>
      </c>
      <c r="AA1" s="127" t="s">
        <v>207</v>
      </c>
      <c r="AB1" s="127" t="s">
        <v>207</v>
      </c>
      <c r="AC1" s="127" t="s">
        <v>207</v>
      </c>
      <c r="AD1" s="127" t="s">
        <v>207</v>
      </c>
      <c r="AE1" s="127" t="s">
        <v>207</v>
      </c>
      <c r="AF1" s="127" t="s">
        <v>207</v>
      </c>
      <c r="AG1" s="127" t="s">
        <v>207</v>
      </c>
      <c r="AH1" s="127" t="s">
        <v>207</v>
      </c>
      <c r="AI1" s="127" t="s">
        <v>207</v>
      </c>
      <c r="AJ1" s="127" t="s">
        <v>207</v>
      </c>
      <c r="AK1" s="127" t="s">
        <v>207</v>
      </c>
      <c r="AL1" s="127" t="s">
        <v>207</v>
      </c>
      <c r="AM1" s="127" t="s">
        <v>207</v>
      </c>
      <c r="AN1" s="127" t="s">
        <v>207</v>
      </c>
      <c r="AO1" s="127" t="s">
        <v>207</v>
      </c>
      <c r="AP1" s="127" t="s">
        <v>207</v>
      </c>
      <c r="AQ1" s="127" t="s">
        <v>207</v>
      </c>
      <c r="AR1" s="127" t="s">
        <v>207</v>
      </c>
      <c r="AS1" s="127" t="s">
        <v>207</v>
      </c>
      <c r="AT1" s="127" t="s">
        <v>207</v>
      </c>
      <c r="AU1" s="127" t="s">
        <v>207</v>
      </c>
      <c r="AV1" s="127" t="s">
        <v>207</v>
      </c>
      <c r="AW1" s="127" t="s">
        <v>207</v>
      </c>
      <c r="AX1" s="127" t="s">
        <v>207</v>
      </c>
      <c r="AY1" s="127" t="s">
        <v>207</v>
      </c>
      <c r="AZ1" s="128" t="s">
        <v>208</v>
      </c>
      <c r="BA1" s="128" t="s">
        <v>208</v>
      </c>
      <c r="BB1" s="128" t="s">
        <v>208</v>
      </c>
      <c r="BC1" s="128" t="s">
        <v>208</v>
      </c>
      <c r="BD1" s="128" t="s">
        <v>208</v>
      </c>
      <c r="BE1" s="128" t="s">
        <v>208</v>
      </c>
      <c r="BF1" s="128" t="s">
        <v>208</v>
      </c>
      <c r="BG1" s="128" t="s">
        <v>208</v>
      </c>
      <c r="BH1" s="128" t="s">
        <v>208</v>
      </c>
      <c r="BI1" s="128" t="s">
        <v>208</v>
      </c>
      <c r="BJ1" s="128" t="s">
        <v>208</v>
      </c>
      <c r="BK1" s="128" t="s">
        <v>208</v>
      </c>
      <c r="BL1" s="128" t="s">
        <v>208</v>
      </c>
      <c r="BM1" s="128" t="s">
        <v>208</v>
      </c>
      <c r="BN1" s="128" t="s">
        <v>208</v>
      </c>
      <c r="BO1" s="128" t="s">
        <v>208</v>
      </c>
      <c r="BP1" s="128" t="s">
        <v>208</v>
      </c>
      <c r="BQ1" s="128" t="s">
        <v>208</v>
      </c>
      <c r="BR1" s="128" t="s">
        <v>208</v>
      </c>
      <c r="BS1" s="128" t="s">
        <v>208</v>
      </c>
      <c r="BT1" s="128" t="s">
        <v>208</v>
      </c>
      <c r="BU1" s="128" t="s">
        <v>208</v>
      </c>
      <c r="BV1" s="128" t="s">
        <v>208</v>
      </c>
      <c r="BW1" s="128" t="s">
        <v>208</v>
      </c>
      <c r="BX1" s="128" t="s">
        <v>208</v>
      </c>
      <c r="BY1" s="127" t="s">
        <v>209</v>
      </c>
      <c r="BZ1" s="127" t="s">
        <v>209</v>
      </c>
      <c r="CA1" s="127" t="s">
        <v>209</v>
      </c>
      <c r="CB1" s="127" t="s">
        <v>209</v>
      </c>
      <c r="CC1" s="127" t="s">
        <v>209</v>
      </c>
      <c r="CD1" s="127" t="s">
        <v>209</v>
      </c>
      <c r="CE1" s="127" t="s">
        <v>209</v>
      </c>
      <c r="CF1" s="127" t="s">
        <v>209</v>
      </c>
      <c r="CG1" s="127" t="s">
        <v>209</v>
      </c>
      <c r="CH1" s="127" t="s">
        <v>209</v>
      </c>
      <c r="CI1" s="127" t="s">
        <v>209</v>
      </c>
      <c r="CJ1" s="127" t="s">
        <v>209</v>
      </c>
      <c r="CK1" s="127" t="s">
        <v>209</v>
      </c>
      <c r="CL1" s="127" t="s">
        <v>209</v>
      </c>
      <c r="CM1" s="127" t="s">
        <v>209</v>
      </c>
      <c r="CN1" s="127" t="s">
        <v>209</v>
      </c>
      <c r="CO1" s="127" t="s">
        <v>209</v>
      </c>
      <c r="CP1" s="127" t="s">
        <v>209</v>
      </c>
      <c r="CQ1" s="127" t="s">
        <v>209</v>
      </c>
      <c r="CR1" s="127" t="s">
        <v>209</v>
      </c>
      <c r="CS1" s="127" t="s">
        <v>209</v>
      </c>
      <c r="CT1" s="127" t="s">
        <v>209</v>
      </c>
      <c r="CU1" s="127" t="s">
        <v>209</v>
      </c>
      <c r="CV1" s="127" t="s">
        <v>209</v>
      </c>
      <c r="CW1" s="127" t="s">
        <v>209</v>
      </c>
      <c r="CX1" s="128" t="s">
        <v>210</v>
      </c>
      <c r="CY1" s="128" t="s">
        <v>210</v>
      </c>
      <c r="CZ1" s="128" t="s">
        <v>210</v>
      </c>
      <c r="DA1" s="128" t="s">
        <v>210</v>
      </c>
      <c r="DB1" s="128" t="s">
        <v>210</v>
      </c>
      <c r="DC1" s="128" t="s">
        <v>210</v>
      </c>
      <c r="DD1" s="128" t="s">
        <v>210</v>
      </c>
      <c r="DE1" s="128" t="s">
        <v>210</v>
      </c>
      <c r="DF1" s="128" t="s">
        <v>210</v>
      </c>
      <c r="DG1" s="128" t="s">
        <v>210</v>
      </c>
      <c r="DH1" s="128" t="s">
        <v>210</v>
      </c>
      <c r="DI1" s="128" t="s">
        <v>210</v>
      </c>
      <c r="DJ1" s="128" t="s">
        <v>210</v>
      </c>
      <c r="DK1" s="128" t="s">
        <v>210</v>
      </c>
      <c r="DL1" s="128" t="s">
        <v>210</v>
      </c>
      <c r="DM1" s="128" t="s">
        <v>210</v>
      </c>
      <c r="DN1" s="128" t="s">
        <v>210</v>
      </c>
      <c r="DO1" s="128" t="s">
        <v>210</v>
      </c>
      <c r="DP1" s="128" t="s">
        <v>210</v>
      </c>
      <c r="DQ1" s="128" t="s">
        <v>210</v>
      </c>
      <c r="DR1" s="128" t="s">
        <v>210</v>
      </c>
      <c r="DS1" s="128" t="s">
        <v>210</v>
      </c>
      <c r="DT1" s="128" t="s">
        <v>210</v>
      </c>
      <c r="DU1" s="128" t="s">
        <v>210</v>
      </c>
      <c r="DV1" s="128" t="s">
        <v>210</v>
      </c>
      <c r="DW1" s="127" t="s">
        <v>211</v>
      </c>
      <c r="DX1" s="127" t="s">
        <v>211</v>
      </c>
      <c r="DY1" s="127" t="s">
        <v>211</v>
      </c>
      <c r="DZ1" s="127" t="s">
        <v>211</v>
      </c>
      <c r="EA1" s="127" t="s">
        <v>211</v>
      </c>
      <c r="EB1" s="127" t="s">
        <v>211</v>
      </c>
      <c r="EC1" s="127" t="s">
        <v>211</v>
      </c>
      <c r="ED1" s="127" t="s">
        <v>211</v>
      </c>
      <c r="EE1" s="127" t="s">
        <v>211</v>
      </c>
      <c r="EF1" s="127" t="s">
        <v>211</v>
      </c>
      <c r="EG1" s="127" t="s">
        <v>211</v>
      </c>
      <c r="EH1" s="127" t="s">
        <v>211</v>
      </c>
      <c r="EI1" s="127" t="s">
        <v>211</v>
      </c>
      <c r="EJ1" s="127" t="s">
        <v>211</v>
      </c>
      <c r="EK1" s="127" t="s">
        <v>211</v>
      </c>
      <c r="EL1" s="127" t="s">
        <v>211</v>
      </c>
      <c r="EM1" s="127" t="s">
        <v>211</v>
      </c>
      <c r="EN1" s="127" t="s">
        <v>211</v>
      </c>
      <c r="EO1" s="127" t="s">
        <v>211</v>
      </c>
      <c r="EP1" s="127" t="s">
        <v>211</v>
      </c>
      <c r="EQ1" s="127" t="s">
        <v>211</v>
      </c>
      <c r="ER1" s="127" t="s">
        <v>211</v>
      </c>
      <c r="ES1" s="127" t="s">
        <v>211</v>
      </c>
      <c r="ET1" s="127" t="s">
        <v>211</v>
      </c>
      <c r="EU1" s="127" t="s">
        <v>211</v>
      </c>
      <c r="EV1" s="128" t="s">
        <v>212</v>
      </c>
      <c r="EW1" s="128" t="s">
        <v>212</v>
      </c>
      <c r="EX1" s="128" t="s">
        <v>212</v>
      </c>
      <c r="EY1" s="128" t="s">
        <v>212</v>
      </c>
      <c r="EZ1" s="128" t="s">
        <v>212</v>
      </c>
      <c r="FA1" s="128" t="s">
        <v>212</v>
      </c>
      <c r="FB1" s="128" t="s">
        <v>212</v>
      </c>
      <c r="FC1" s="128" t="s">
        <v>212</v>
      </c>
      <c r="FD1" s="128" t="s">
        <v>212</v>
      </c>
      <c r="FE1" s="128" t="s">
        <v>212</v>
      </c>
      <c r="FF1" s="128" t="s">
        <v>212</v>
      </c>
      <c r="FG1" s="128" t="s">
        <v>212</v>
      </c>
      <c r="FH1" s="128" t="s">
        <v>212</v>
      </c>
      <c r="FI1" s="128" t="s">
        <v>212</v>
      </c>
      <c r="FJ1" s="128" t="s">
        <v>212</v>
      </c>
      <c r="FK1" s="128" t="s">
        <v>212</v>
      </c>
      <c r="FL1" s="128" t="s">
        <v>212</v>
      </c>
      <c r="FM1" s="128" t="s">
        <v>212</v>
      </c>
      <c r="FN1" s="128" t="s">
        <v>212</v>
      </c>
      <c r="FO1" s="128" t="s">
        <v>212</v>
      </c>
      <c r="FP1" s="128" t="s">
        <v>212</v>
      </c>
      <c r="FQ1" s="128" t="s">
        <v>212</v>
      </c>
      <c r="FR1" s="128" t="s">
        <v>212</v>
      </c>
      <c r="FS1" s="128" t="s">
        <v>212</v>
      </c>
    </row>
    <row r="2" spans="1:175" ht="32" x14ac:dyDescent="0.2">
      <c r="A2" s="129" t="s">
        <v>85</v>
      </c>
      <c r="B2" s="130" t="s">
        <v>4</v>
      </c>
      <c r="C2" s="131" t="s">
        <v>79</v>
      </c>
      <c r="D2" s="131" t="s">
        <v>80</v>
      </c>
      <c r="E2" s="131" t="s">
        <v>81</v>
      </c>
      <c r="F2" s="131" t="s">
        <v>86</v>
      </c>
      <c r="G2" s="131" t="s">
        <v>87</v>
      </c>
      <c r="H2" s="131" t="s">
        <v>88</v>
      </c>
      <c r="I2" s="131" t="s">
        <v>79</v>
      </c>
      <c r="J2" s="131" t="s">
        <v>80</v>
      </c>
      <c r="K2" s="131" t="s">
        <v>81</v>
      </c>
      <c r="L2" s="131" t="s">
        <v>86</v>
      </c>
      <c r="M2" s="131" t="s">
        <v>87</v>
      </c>
      <c r="N2" s="131" t="s">
        <v>88</v>
      </c>
      <c r="O2" s="130" t="s">
        <v>89</v>
      </c>
      <c r="P2" s="130" t="s">
        <v>90</v>
      </c>
      <c r="Q2" s="130" t="s">
        <v>91</v>
      </c>
      <c r="R2" s="130" t="s">
        <v>92</v>
      </c>
      <c r="S2" s="130" t="s">
        <v>93</v>
      </c>
      <c r="T2" s="130" t="s">
        <v>94</v>
      </c>
      <c r="U2" s="130" t="s">
        <v>95</v>
      </c>
      <c r="V2" s="130" t="s">
        <v>96</v>
      </c>
      <c r="W2" s="130" t="s">
        <v>97</v>
      </c>
      <c r="X2" s="130" t="s">
        <v>98</v>
      </c>
      <c r="Y2" s="130" t="s">
        <v>99</v>
      </c>
      <c r="Z2" s="130" t="s">
        <v>100</v>
      </c>
      <c r="AA2" s="132" t="s">
        <v>101</v>
      </c>
      <c r="AB2" s="132" t="s">
        <v>101</v>
      </c>
      <c r="AC2" s="132" t="s">
        <v>101</v>
      </c>
      <c r="AD2" s="132" t="s">
        <v>101</v>
      </c>
      <c r="AE2" s="132" t="s">
        <v>101</v>
      </c>
      <c r="AF2" s="132" t="s">
        <v>102</v>
      </c>
      <c r="AG2" s="132" t="s">
        <v>102</v>
      </c>
      <c r="AH2" s="132" t="s">
        <v>102</v>
      </c>
      <c r="AI2" s="132" t="s">
        <v>102</v>
      </c>
      <c r="AJ2" s="132" t="s">
        <v>102</v>
      </c>
      <c r="AK2" s="132" t="s">
        <v>103</v>
      </c>
      <c r="AL2" s="132" t="s">
        <v>103</v>
      </c>
      <c r="AM2" s="132" t="s">
        <v>103</v>
      </c>
      <c r="AN2" s="132" t="s">
        <v>103</v>
      </c>
      <c r="AO2" s="132" t="s">
        <v>103</v>
      </c>
      <c r="AP2" s="133" t="s">
        <v>104</v>
      </c>
      <c r="AQ2" s="133" t="s">
        <v>104</v>
      </c>
      <c r="AR2" s="133" t="s">
        <v>104</v>
      </c>
      <c r="AS2" s="133" t="s">
        <v>104</v>
      </c>
      <c r="AT2" s="133" t="s">
        <v>104</v>
      </c>
      <c r="AU2" s="132" t="s">
        <v>105</v>
      </c>
      <c r="AV2" s="132" t="s">
        <v>105</v>
      </c>
      <c r="AW2" s="132" t="s">
        <v>105</v>
      </c>
      <c r="AX2" s="132" t="s">
        <v>105</v>
      </c>
      <c r="AY2" s="132" t="s">
        <v>105</v>
      </c>
      <c r="AZ2" s="134" t="s">
        <v>101</v>
      </c>
      <c r="BA2" s="134" t="s">
        <v>101</v>
      </c>
      <c r="BB2" s="134" t="s">
        <v>101</v>
      </c>
      <c r="BC2" s="134" t="s">
        <v>101</v>
      </c>
      <c r="BD2" s="134" t="s">
        <v>101</v>
      </c>
      <c r="BE2" s="134" t="s">
        <v>102</v>
      </c>
      <c r="BF2" s="134" t="s">
        <v>102</v>
      </c>
      <c r="BG2" s="134" t="s">
        <v>102</v>
      </c>
      <c r="BH2" s="134" t="s">
        <v>102</v>
      </c>
      <c r="BI2" s="134" t="s">
        <v>102</v>
      </c>
      <c r="BJ2" s="134" t="s">
        <v>103</v>
      </c>
      <c r="BK2" s="134" t="s">
        <v>103</v>
      </c>
      <c r="BL2" s="134" t="s">
        <v>103</v>
      </c>
      <c r="BM2" s="134" t="s">
        <v>103</v>
      </c>
      <c r="BN2" s="134" t="s">
        <v>103</v>
      </c>
      <c r="BO2" s="134" t="s">
        <v>104</v>
      </c>
      <c r="BP2" s="134" t="s">
        <v>104</v>
      </c>
      <c r="BQ2" s="134" t="s">
        <v>104</v>
      </c>
      <c r="BR2" s="134" t="s">
        <v>104</v>
      </c>
      <c r="BS2" s="134" t="s">
        <v>104</v>
      </c>
      <c r="BT2" s="134" t="s">
        <v>105</v>
      </c>
      <c r="BU2" s="134" t="s">
        <v>105</v>
      </c>
      <c r="BV2" s="134" t="s">
        <v>105</v>
      </c>
      <c r="BW2" s="134" t="s">
        <v>105</v>
      </c>
      <c r="BX2" s="134" t="s">
        <v>105</v>
      </c>
      <c r="BY2" s="132" t="s">
        <v>101</v>
      </c>
      <c r="BZ2" s="132" t="s">
        <v>101</v>
      </c>
      <c r="CA2" s="132" t="s">
        <v>101</v>
      </c>
      <c r="CB2" s="132" t="s">
        <v>101</v>
      </c>
      <c r="CC2" s="132" t="s">
        <v>101</v>
      </c>
      <c r="CD2" s="132" t="s">
        <v>102</v>
      </c>
      <c r="CE2" s="132" t="s">
        <v>102</v>
      </c>
      <c r="CF2" s="132" t="s">
        <v>102</v>
      </c>
      <c r="CG2" s="132" t="s">
        <v>102</v>
      </c>
      <c r="CH2" s="132" t="s">
        <v>102</v>
      </c>
      <c r="CI2" s="132" t="s">
        <v>103</v>
      </c>
      <c r="CJ2" s="132" t="s">
        <v>103</v>
      </c>
      <c r="CK2" s="132" t="s">
        <v>103</v>
      </c>
      <c r="CL2" s="132" t="s">
        <v>103</v>
      </c>
      <c r="CM2" s="132" t="s">
        <v>103</v>
      </c>
      <c r="CN2" s="133" t="s">
        <v>104</v>
      </c>
      <c r="CO2" s="133" t="s">
        <v>104</v>
      </c>
      <c r="CP2" s="133" t="s">
        <v>104</v>
      </c>
      <c r="CQ2" s="133" t="s">
        <v>104</v>
      </c>
      <c r="CR2" s="133" t="s">
        <v>104</v>
      </c>
      <c r="CS2" s="132" t="s">
        <v>105</v>
      </c>
      <c r="CT2" s="132" t="s">
        <v>105</v>
      </c>
      <c r="CU2" s="132" t="s">
        <v>105</v>
      </c>
      <c r="CV2" s="132" t="s">
        <v>105</v>
      </c>
      <c r="CW2" s="132" t="s">
        <v>105</v>
      </c>
      <c r="CX2" s="134" t="s">
        <v>101</v>
      </c>
      <c r="CY2" s="134" t="s">
        <v>101</v>
      </c>
      <c r="CZ2" s="134" t="s">
        <v>101</v>
      </c>
      <c r="DA2" s="134" t="s">
        <v>101</v>
      </c>
      <c r="DB2" s="134" t="s">
        <v>101</v>
      </c>
      <c r="DC2" s="134" t="s">
        <v>102</v>
      </c>
      <c r="DD2" s="134" t="s">
        <v>102</v>
      </c>
      <c r="DE2" s="134" t="s">
        <v>102</v>
      </c>
      <c r="DF2" s="134" t="s">
        <v>102</v>
      </c>
      <c r="DG2" s="134" t="s">
        <v>102</v>
      </c>
      <c r="DH2" s="134" t="s">
        <v>103</v>
      </c>
      <c r="DI2" s="134" t="s">
        <v>103</v>
      </c>
      <c r="DJ2" s="134" t="s">
        <v>103</v>
      </c>
      <c r="DK2" s="134" t="s">
        <v>103</v>
      </c>
      <c r="DL2" s="134" t="s">
        <v>103</v>
      </c>
      <c r="DM2" s="134" t="s">
        <v>104</v>
      </c>
      <c r="DN2" s="134" t="s">
        <v>104</v>
      </c>
      <c r="DO2" s="134" t="s">
        <v>104</v>
      </c>
      <c r="DP2" s="134" t="s">
        <v>104</v>
      </c>
      <c r="DQ2" s="134" t="s">
        <v>104</v>
      </c>
      <c r="DR2" s="134" t="s">
        <v>105</v>
      </c>
      <c r="DS2" s="134" t="s">
        <v>105</v>
      </c>
      <c r="DT2" s="134" t="s">
        <v>105</v>
      </c>
      <c r="DU2" s="134" t="s">
        <v>105</v>
      </c>
      <c r="DV2" s="134" t="s">
        <v>105</v>
      </c>
      <c r="DW2" s="132" t="s">
        <v>101</v>
      </c>
      <c r="DX2" s="132" t="s">
        <v>101</v>
      </c>
      <c r="DY2" s="132" t="s">
        <v>101</v>
      </c>
      <c r="DZ2" s="132" t="s">
        <v>101</v>
      </c>
      <c r="EA2" s="132" t="s">
        <v>101</v>
      </c>
      <c r="EB2" s="132" t="s">
        <v>102</v>
      </c>
      <c r="EC2" s="132" t="s">
        <v>102</v>
      </c>
      <c r="ED2" s="132" t="s">
        <v>102</v>
      </c>
      <c r="EE2" s="132" t="s">
        <v>102</v>
      </c>
      <c r="EF2" s="132" t="s">
        <v>102</v>
      </c>
      <c r="EG2" s="132" t="s">
        <v>103</v>
      </c>
      <c r="EH2" s="132" t="s">
        <v>103</v>
      </c>
      <c r="EI2" s="132" t="s">
        <v>103</v>
      </c>
      <c r="EJ2" s="132" t="s">
        <v>103</v>
      </c>
      <c r="EK2" s="132" t="s">
        <v>103</v>
      </c>
      <c r="EL2" s="132" t="s">
        <v>104</v>
      </c>
      <c r="EM2" s="132" t="s">
        <v>104</v>
      </c>
      <c r="EN2" s="132" t="s">
        <v>104</v>
      </c>
      <c r="EO2" s="132" t="s">
        <v>104</v>
      </c>
      <c r="EP2" s="132" t="s">
        <v>104</v>
      </c>
      <c r="EQ2" s="132" t="s">
        <v>105</v>
      </c>
      <c r="ER2" s="132" t="s">
        <v>105</v>
      </c>
      <c r="ES2" s="132" t="s">
        <v>105</v>
      </c>
      <c r="ET2" s="132" t="s">
        <v>105</v>
      </c>
      <c r="EU2" s="132" t="s">
        <v>105</v>
      </c>
      <c r="EV2" s="134" t="s">
        <v>101</v>
      </c>
      <c r="EW2" s="134" t="s">
        <v>101</v>
      </c>
      <c r="EX2" s="134" t="s">
        <v>101</v>
      </c>
      <c r="EY2" s="134" t="s">
        <v>101</v>
      </c>
      <c r="EZ2" s="134" t="s">
        <v>101</v>
      </c>
      <c r="FA2" s="134" t="s">
        <v>102</v>
      </c>
      <c r="FB2" s="134" t="s">
        <v>102</v>
      </c>
      <c r="FC2" s="134" t="s">
        <v>102</v>
      </c>
      <c r="FD2" s="134" t="s">
        <v>102</v>
      </c>
      <c r="FE2" s="134" t="s">
        <v>102</v>
      </c>
      <c r="FF2" s="134" t="s">
        <v>103</v>
      </c>
      <c r="FG2" s="134" t="s">
        <v>103</v>
      </c>
      <c r="FH2" s="134" t="s">
        <v>103</v>
      </c>
      <c r="FI2" s="134" t="s">
        <v>103</v>
      </c>
      <c r="FJ2" s="134" t="s">
        <v>103</v>
      </c>
      <c r="FK2" s="134" t="s">
        <v>104</v>
      </c>
      <c r="FL2" s="134" t="s">
        <v>104</v>
      </c>
      <c r="FM2" s="134" t="s">
        <v>104</v>
      </c>
      <c r="FN2" s="134" t="s">
        <v>104</v>
      </c>
      <c r="FO2" s="134" t="s">
        <v>104</v>
      </c>
      <c r="FP2" s="134" t="s">
        <v>105</v>
      </c>
      <c r="FQ2" s="134" t="s">
        <v>105</v>
      </c>
      <c r="FR2" s="134" t="s">
        <v>105</v>
      </c>
      <c r="FS2" s="134" t="s">
        <v>105</v>
      </c>
    </row>
    <row r="3" spans="1:175" s="137" customFormat="1" x14ac:dyDescent="0.2">
      <c r="A3" s="136">
        <v>1</v>
      </c>
      <c r="B3" s="136">
        <v>1</v>
      </c>
      <c r="C3" s="136">
        <v>1</v>
      </c>
      <c r="D3" s="136">
        <v>1</v>
      </c>
      <c r="E3" s="136">
        <v>1</v>
      </c>
      <c r="F3" s="136">
        <v>1</v>
      </c>
      <c r="G3" s="136">
        <v>1</v>
      </c>
      <c r="H3" s="136">
        <v>1</v>
      </c>
      <c r="I3" s="136">
        <v>1</v>
      </c>
      <c r="J3" s="136">
        <v>1</v>
      </c>
      <c r="K3" s="136">
        <v>1</v>
      </c>
      <c r="L3" s="136">
        <v>1</v>
      </c>
      <c r="M3" s="136">
        <v>1</v>
      </c>
      <c r="N3" s="136">
        <v>1</v>
      </c>
      <c r="O3" s="136">
        <v>1</v>
      </c>
      <c r="P3" s="136">
        <v>1</v>
      </c>
      <c r="Q3" s="136">
        <v>1</v>
      </c>
      <c r="R3" s="136">
        <v>1</v>
      </c>
      <c r="S3" s="136">
        <v>1</v>
      </c>
      <c r="T3" s="136">
        <v>1</v>
      </c>
      <c r="U3" s="136">
        <v>1</v>
      </c>
      <c r="V3" s="136">
        <v>1</v>
      </c>
      <c r="W3" s="136">
        <v>1</v>
      </c>
      <c r="X3" s="136">
        <v>1</v>
      </c>
      <c r="Y3" s="136">
        <v>1</v>
      </c>
      <c r="Z3" s="136">
        <v>1</v>
      </c>
      <c r="AA3" s="136">
        <v>1</v>
      </c>
      <c r="AB3" s="136">
        <v>1</v>
      </c>
      <c r="AC3" s="136">
        <v>1</v>
      </c>
      <c r="AD3" s="136">
        <v>1</v>
      </c>
      <c r="AE3" s="136">
        <v>1</v>
      </c>
      <c r="AF3" s="136">
        <v>1</v>
      </c>
      <c r="AG3" s="136">
        <v>1</v>
      </c>
      <c r="AH3" s="136">
        <v>1</v>
      </c>
      <c r="AI3" s="136">
        <v>1</v>
      </c>
      <c r="AJ3" s="136">
        <v>1</v>
      </c>
      <c r="AK3" s="136"/>
      <c r="AL3" s="136"/>
      <c r="AM3" s="136"/>
      <c r="AN3" s="136"/>
      <c r="AO3" s="136"/>
      <c r="AP3" s="136">
        <v>1</v>
      </c>
      <c r="AQ3" s="136">
        <v>1</v>
      </c>
      <c r="AR3" s="136">
        <v>1</v>
      </c>
      <c r="AS3" s="136">
        <v>1</v>
      </c>
      <c r="AT3" s="136">
        <v>1</v>
      </c>
      <c r="AU3" s="136">
        <v>1</v>
      </c>
      <c r="AV3" s="136">
        <v>1</v>
      </c>
      <c r="AW3" s="136">
        <v>1</v>
      </c>
      <c r="AX3" s="136">
        <v>1</v>
      </c>
      <c r="AY3" s="136">
        <v>1</v>
      </c>
      <c r="AZ3" s="136">
        <v>1</v>
      </c>
      <c r="BA3" s="136">
        <v>1</v>
      </c>
      <c r="BB3" s="136">
        <v>1</v>
      </c>
      <c r="BC3" s="136">
        <v>1</v>
      </c>
      <c r="BD3" s="136">
        <v>1</v>
      </c>
      <c r="BE3" s="136">
        <v>1</v>
      </c>
      <c r="BF3" s="136">
        <v>1</v>
      </c>
      <c r="BG3" s="136">
        <v>1</v>
      </c>
      <c r="BH3" s="136">
        <v>1</v>
      </c>
      <c r="BI3" s="136">
        <v>1</v>
      </c>
      <c r="BJ3" s="136"/>
      <c r="BK3" s="136"/>
      <c r="BL3" s="136"/>
      <c r="BM3" s="136"/>
      <c r="BN3" s="136"/>
      <c r="BO3" s="136">
        <v>1</v>
      </c>
      <c r="BP3" s="136">
        <v>1</v>
      </c>
      <c r="BQ3" s="136">
        <v>1</v>
      </c>
      <c r="BR3" s="136">
        <v>1</v>
      </c>
      <c r="BS3" s="136">
        <v>1</v>
      </c>
      <c r="BT3" s="136">
        <v>1</v>
      </c>
      <c r="BU3" s="136">
        <v>1</v>
      </c>
      <c r="BV3" s="136">
        <v>1</v>
      </c>
      <c r="BW3" s="136">
        <v>1</v>
      </c>
      <c r="BX3" s="136">
        <v>1</v>
      </c>
      <c r="BY3" s="136">
        <v>1</v>
      </c>
      <c r="BZ3" s="136">
        <v>1</v>
      </c>
      <c r="CA3" s="136">
        <v>1</v>
      </c>
      <c r="CB3" s="136">
        <v>1</v>
      </c>
      <c r="CC3" s="136">
        <v>1</v>
      </c>
      <c r="CD3" s="136">
        <v>1</v>
      </c>
      <c r="CE3" s="136">
        <v>1</v>
      </c>
      <c r="CF3" s="136">
        <v>1</v>
      </c>
      <c r="CG3" s="136">
        <v>1</v>
      </c>
      <c r="CH3" s="136">
        <v>1</v>
      </c>
      <c r="CI3" s="136"/>
      <c r="CJ3" s="136"/>
      <c r="CK3" s="136"/>
      <c r="CL3" s="136"/>
      <c r="CM3" s="136"/>
      <c r="CN3" s="136">
        <v>1</v>
      </c>
      <c r="CO3" s="136">
        <v>1</v>
      </c>
      <c r="CP3" s="136">
        <v>1</v>
      </c>
      <c r="CQ3" s="136">
        <v>1</v>
      </c>
      <c r="CR3" s="136">
        <v>1</v>
      </c>
      <c r="CS3" s="136">
        <v>1</v>
      </c>
      <c r="CT3" s="136">
        <v>1</v>
      </c>
      <c r="CU3" s="136">
        <v>1</v>
      </c>
      <c r="CV3" s="136">
        <v>1</v>
      </c>
      <c r="CW3" s="136">
        <v>1</v>
      </c>
      <c r="CX3" s="136">
        <v>1</v>
      </c>
      <c r="CY3" s="136">
        <v>1</v>
      </c>
      <c r="CZ3" s="136">
        <v>1</v>
      </c>
      <c r="DA3" s="136">
        <v>1</v>
      </c>
      <c r="DB3" s="136">
        <v>1</v>
      </c>
      <c r="DC3" s="136">
        <v>1</v>
      </c>
      <c r="DD3" s="136">
        <v>1</v>
      </c>
      <c r="DE3" s="136">
        <v>1</v>
      </c>
      <c r="DF3" s="136">
        <v>1</v>
      </c>
      <c r="DG3" s="136">
        <v>1</v>
      </c>
      <c r="DH3" s="136"/>
      <c r="DI3" s="136"/>
      <c r="DJ3" s="136"/>
      <c r="DK3" s="136"/>
      <c r="DL3" s="136"/>
      <c r="DM3" s="136">
        <v>1</v>
      </c>
      <c r="DN3" s="136">
        <v>1</v>
      </c>
      <c r="DO3" s="136">
        <v>1</v>
      </c>
      <c r="DP3" s="136">
        <v>1</v>
      </c>
      <c r="DQ3" s="136">
        <v>1</v>
      </c>
      <c r="DR3" s="136">
        <v>1</v>
      </c>
      <c r="DS3" s="136">
        <v>1</v>
      </c>
      <c r="DT3" s="136">
        <v>1</v>
      </c>
      <c r="DU3" s="136">
        <v>1</v>
      </c>
      <c r="DV3" s="136">
        <v>1</v>
      </c>
      <c r="DW3" s="136">
        <v>1</v>
      </c>
      <c r="DX3" s="136">
        <v>1</v>
      </c>
      <c r="DY3" s="136">
        <v>1</v>
      </c>
      <c r="DZ3" s="136">
        <v>1</v>
      </c>
      <c r="EA3" s="136">
        <v>1</v>
      </c>
      <c r="EB3" s="136">
        <v>1</v>
      </c>
      <c r="EC3" s="136">
        <v>1</v>
      </c>
      <c r="ED3" s="136">
        <v>1</v>
      </c>
      <c r="EE3" s="136">
        <v>1</v>
      </c>
      <c r="EF3" s="136">
        <v>1</v>
      </c>
      <c r="EG3" s="136"/>
      <c r="EH3" s="136"/>
      <c r="EI3" s="136"/>
      <c r="EJ3" s="136"/>
      <c r="EK3" s="136"/>
      <c r="EL3" s="136">
        <v>1</v>
      </c>
      <c r="EM3" s="136">
        <v>1</v>
      </c>
      <c r="EN3" s="136">
        <v>1</v>
      </c>
      <c r="EO3" s="136">
        <v>1</v>
      </c>
      <c r="EP3" s="136">
        <v>1</v>
      </c>
      <c r="EQ3" s="136">
        <v>1</v>
      </c>
      <c r="ER3" s="136">
        <v>1</v>
      </c>
      <c r="ES3" s="136">
        <v>1</v>
      </c>
      <c r="ET3" s="136">
        <v>1</v>
      </c>
      <c r="EU3" s="136">
        <v>1</v>
      </c>
      <c r="EV3" s="136">
        <v>1</v>
      </c>
      <c r="EW3" s="136">
        <v>1</v>
      </c>
      <c r="EX3" s="136">
        <v>1</v>
      </c>
      <c r="EY3" s="136">
        <v>1</v>
      </c>
      <c r="EZ3" s="136">
        <v>1</v>
      </c>
      <c r="FA3" s="136">
        <v>1</v>
      </c>
      <c r="FB3" s="136">
        <v>1</v>
      </c>
      <c r="FC3" s="136">
        <v>1</v>
      </c>
      <c r="FD3" s="136">
        <v>1</v>
      </c>
      <c r="FE3" s="136">
        <v>1</v>
      </c>
      <c r="FF3" s="136"/>
      <c r="FG3" s="136"/>
      <c r="FH3" s="136"/>
      <c r="FI3" s="136"/>
      <c r="FJ3" s="136"/>
      <c r="FK3" s="136">
        <v>1</v>
      </c>
      <c r="FL3" s="136">
        <v>1</v>
      </c>
      <c r="FM3" s="136">
        <v>1</v>
      </c>
      <c r="FN3" s="136">
        <v>1</v>
      </c>
      <c r="FO3" s="136">
        <v>1</v>
      </c>
      <c r="FP3" s="136">
        <v>1</v>
      </c>
      <c r="FQ3" s="136">
        <v>1</v>
      </c>
      <c r="FR3" s="136">
        <v>1</v>
      </c>
      <c r="FS3" s="136">
        <v>1</v>
      </c>
    </row>
    <row r="4" spans="1:175" ht="30" x14ac:dyDescent="0.2">
      <c r="A4" s="138">
        <v>1</v>
      </c>
      <c r="B4" s="139" t="s">
        <v>106</v>
      </c>
      <c r="C4" s="139" t="s">
        <v>107</v>
      </c>
      <c r="D4" s="139"/>
      <c r="E4" s="139" t="s">
        <v>108</v>
      </c>
      <c r="F4" s="139"/>
      <c r="G4" s="140" t="s">
        <v>109</v>
      </c>
      <c r="H4" s="139"/>
      <c r="I4" s="139">
        <v>1.5</v>
      </c>
      <c r="J4" s="139"/>
      <c r="K4" s="139">
        <v>1.5</v>
      </c>
      <c r="L4" s="139"/>
      <c r="M4" s="140">
        <v>0.5</v>
      </c>
      <c r="N4" s="139"/>
      <c r="O4" s="141">
        <v>44039</v>
      </c>
      <c r="P4" s="141">
        <v>44039</v>
      </c>
      <c r="Q4" s="141">
        <v>44039</v>
      </c>
      <c r="R4" s="141">
        <v>44039</v>
      </c>
      <c r="S4" s="142">
        <v>48</v>
      </c>
      <c r="T4" s="142">
        <v>68</v>
      </c>
      <c r="U4" s="142">
        <v>50</v>
      </c>
      <c r="V4" s="142">
        <v>67</v>
      </c>
      <c r="W4" s="142">
        <f>ROUNDUP(S4/9,0)</f>
        <v>6</v>
      </c>
      <c r="X4" s="142">
        <f t="shared" ref="X4:Z19" si="0">ROUNDUP(T4/9,0)</f>
        <v>8</v>
      </c>
      <c r="Y4" s="142">
        <f t="shared" si="0"/>
        <v>6</v>
      </c>
      <c r="Z4" s="142">
        <f t="shared" si="0"/>
        <v>8</v>
      </c>
      <c r="AA4" s="143" t="s">
        <v>218</v>
      </c>
      <c r="AB4" s="143" t="s">
        <v>253</v>
      </c>
      <c r="AC4" s="143" t="s">
        <v>298</v>
      </c>
      <c r="AD4" s="143" t="s">
        <v>341</v>
      </c>
      <c r="AE4" s="143"/>
      <c r="AF4" s="143" t="s">
        <v>214</v>
      </c>
      <c r="AG4" s="143" t="s">
        <v>254</v>
      </c>
      <c r="AH4" s="143" t="s">
        <v>299</v>
      </c>
      <c r="AI4" s="143" t="s">
        <v>342</v>
      </c>
      <c r="AJ4" s="143"/>
      <c r="AK4" s="143" t="s">
        <v>215</v>
      </c>
      <c r="AL4" s="143" t="s">
        <v>255</v>
      </c>
      <c r="AM4" s="143" t="s">
        <v>300</v>
      </c>
      <c r="AN4" s="143" t="s">
        <v>343</v>
      </c>
      <c r="AO4" s="143"/>
      <c r="AP4" s="143" t="s">
        <v>216</v>
      </c>
      <c r="AQ4" s="143" t="s">
        <v>256</v>
      </c>
      <c r="AR4" s="143" t="s">
        <v>301</v>
      </c>
      <c r="AS4" s="143" t="s">
        <v>430</v>
      </c>
      <c r="AT4" s="143"/>
      <c r="AU4" s="143" t="s">
        <v>217</v>
      </c>
      <c r="AV4" s="143" t="s">
        <v>257</v>
      </c>
      <c r="AW4" s="143" t="s">
        <v>302</v>
      </c>
      <c r="AX4" s="143" t="s">
        <v>345</v>
      </c>
      <c r="AY4" s="143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3" t="s">
        <v>218</v>
      </c>
      <c r="BZ4" s="143" t="s">
        <v>253</v>
      </c>
      <c r="CA4" s="143" t="s">
        <v>298</v>
      </c>
      <c r="CB4" s="143" t="s">
        <v>341</v>
      </c>
      <c r="CC4" s="143"/>
      <c r="CD4" s="143" t="s">
        <v>214</v>
      </c>
      <c r="CE4" s="143" t="s">
        <v>254</v>
      </c>
      <c r="CF4" s="143" t="s">
        <v>299</v>
      </c>
      <c r="CG4" s="143" t="s">
        <v>342</v>
      </c>
      <c r="CH4" s="143"/>
      <c r="CI4" s="143" t="s">
        <v>215</v>
      </c>
      <c r="CJ4" s="143" t="s">
        <v>255</v>
      </c>
      <c r="CK4" s="143" t="s">
        <v>300</v>
      </c>
      <c r="CL4" s="143" t="s">
        <v>343</v>
      </c>
      <c r="CM4" s="143"/>
      <c r="CN4" s="143" t="s">
        <v>216</v>
      </c>
      <c r="CO4" s="143" t="s">
        <v>256</v>
      </c>
      <c r="CP4" s="143" t="s">
        <v>301</v>
      </c>
      <c r="CQ4" s="143" t="s">
        <v>430</v>
      </c>
      <c r="CR4" s="143"/>
      <c r="CS4" s="143" t="s">
        <v>217</v>
      </c>
      <c r="CT4" s="143" t="s">
        <v>257</v>
      </c>
      <c r="CU4" s="143" t="s">
        <v>302</v>
      </c>
      <c r="CV4" s="143" t="s">
        <v>345</v>
      </c>
      <c r="CW4" s="143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5" t="s">
        <v>219</v>
      </c>
      <c r="DX4" s="145" t="s">
        <v>258</v>
      </c>
      <c r="DY4" s="145" t="s">
        <v>303</v>
      </c>
      <c r="DZ4" s="145" t="s">
        <v>346</v>
      </c>
      <c r="EA4" s="145"/>
      <c r="EB4" s="145" t="s">
        <v>220</v>
      </c>
      <c r="EC4" s="145" t="s">
        <v>259</v>
      </c>
      <c r="ED4" s="145" t="s">
        <v>304</v>
      </c>
      <c r="EE4" s="145" t="s">
        <v>347</v>
      </c>
      <c r="EF4" s="145"/>
      <c r="EG4" s="145" t="s">
        <v>221</v>
      </c>
      <c r="EH4" s="145" t="s">
        <v>260</v>
      </c>
      <c r="EI4" s="145" t="s">
        <v>305</v>
      </c>
      <c r="EJ4" s="145" t="s">
        <v>348</v>
      </c>
      <c r="EK4" s="145"/>
      <c r="EL4" s="145" t="s">
        <v>222</v>
      </c>
      <c r="EM4" s="145" t="s">
        <v>261</v>
      </c>
      <c r="EN4" s="145" t="s">
        <v>306</v>
      </c>
      <c r="EO4" s="145" t="s">
        <v>349</v>
      </c>
      <c r="EP4" s="145"/>
      <c r="EQ4" s="145" t="s">
        <v>223</v>
      </c>
      <c r="ER4" s="145" t="s">
        <v>262</v>
      </c>
      <c r="ES4" s="145" t="s">
        <v>307</v>
      </c>
      <c r="ET4" s="145" t="s">
        <v>350</v>
      </c>
      <c r="EU4" s="145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</row>
    <row r="5" spans="1:175" ht="60" x14ac:dyDescent="0.2">
      <c r="A5" s="138">
        <v>1</v>
      </c>
      <c r="B5" s="139" t="s">
        <v>120</v>
      </c>
      <c r="C5" s="139" t="s">
        <v>121</v>
      </c>
      <c r="D5" s="139" t="s">
        <v>121</v>
      </c>
      <c r="E5" s="139" t="s">
        <v>122</v>
      </c>
      <c r="F5" s="139" t="s">
        <v>123</v>
      </c>
      <c r="G5" s="139" t="s">
        <v>124</v>
      </c>
      <c r="H5" s="140" t="s">
        <v>109</v>
      </c>
      <c r="I5" s="139">
        <v>1.5</v>
      </c>
      <c r="J5" s="139">
        <v>1.5</v>
      </c>
      <c r="K5" s="139">
        <v>1.5</v>
      </c>
      <c r="L5" s="139">
        <v>1</v>
      </c>
      <c r="M5" s="139">
        <v>1.5</v>
      </c>
      <c r="N5" s="140">
        <v>0.5</v>
      </c>
      <c r="O5" s="141">
        <v>44039</v>
      </c>
      <c r="P5" s="141">
        <v>44039</v>
      </c>
      <c r="Q5" s="141">
        <v>44039</v>
      </c>
      <c r="R5" s="141">
        <v>44039</v>
      </c>
      <c r="S5" s="142">
        <v>48</v>
      </c>
      <c r="T5" s="142">
        <v>68</v>
      </c>
      <c r="U5" s="142">
        <v>50</v>
      </c>
      <c r="V5" s="142">
        <v>67</v>
      </c>
      <c r="W5" s="142">
        <f t="shared" ref="W5:Z23" si="1">ROUNDUP(S5/9,0)</f>
        <v>6</v>
      </c>
      <c r="X5" s="142">
        <f t="shared" si="0"/>
        <v>8</v>
      </c>
      <c r="Y5" s="142">
        <f t="shared" si="0"/>
        <v>6</v>
      </c>
      <c r="Z5" s="142">
        <f t="shared" si="0"/>
        <v>8</v>
      </c>
      <c r="AA5" s="143" t="s">
        <v>218</v>
      </c>
      <c r="AB5" s="143" t="s">
        <v>253</v>
      </c>
      <c r="AC5" s="143" t="s">
        <v>298</v>
      </c>
      <c r="AD5" s="143" t="s">
        <v>341</v>
      </c>
      <c r="AE5" s="143"/>
      <c r="AF5" s="143" t="s">
        <v>214</v>
      </c>
      <c r="AG5" s="143" t="s">
        <v>254</v>
      </c>
      <c r="AH5" s="143" t="s">
        <v>299</v>
      </c>
      <c r="AI5" s="143" t="s">
        <v>342</v>
      </c>
      <c r="AJ5" s="143"/>
      <c r="AK5" s="143" t="s">
        <v>215</v>
      </c>
      <c r="AL5" s="143" t="s">
        <v>255</v>
      </c>
      <c r="AM5" s="143" t="s">
        <v>300</v>
      </c>
      <c r="AN5" s="143" t="s">
        <v>343</v>
      </c>
      <c r="AO5" s="143"/>
      <c r="AP5" s="143" t="s">
        <v>216</v>
      </c>
      <c r="AQ5" s="143" t="s">
        <v>256</v>
      </c>
      <c r="AR5" s="143" t="s">
        <v>301</v>
      </c>
      <c r="AS5" s="143" t="s">
        <v>430</v>
      </c>
      <c r="AT5" s="143"/>
      <c r="AU5" s="143" t="s">
        <v>217</v>
      </c>
      <c r="AV5" s="143" t="s">
        <v>257</v>
      </c>
      <c r="AW5" s="143" t="s">
        <v>302</v>
      </c>
      <c r="AX5" s="143" t="s">
        <v>345</v>
      </c>
      <c r="AY5" s="143"/>
      <c r="AZ5" s="146" t="s">
        <v>218</v>
      </c>
      <c r="BA5" s="146" t="s">
        <v>253</v>
      </c>
      <c r="BB5" s="146" t="s">
        <v>298</v>
      </c>
      <c r="BC5" s="146" t="s">
        <v>341</v>
      </c>
      <c r="BD5" s="146"/>
      <c r="BE5" s="146" t="s">
        <v>214</v>
      </c>
      <c r="BF5" s="146" t="s">
        <v>254</v>
      </c>
      <c r="BG5" s="146" t="s">
        <v>299</v>
      </c>
      <c r="BH5" s="146" t="s">
        <v>342</v>
      </c>
      <c r="BI5" s="146"/>
      <c r="BJ5" s="146" t="s">
        <v>215</v>
      </c>
      <c r="BK5" s="146" t="s">
        <v>255</v>
      </c>
      <c r="BL5" s="146" t="s">
        <v>300</v>
      </c>
      <c r="BM5" s="146" t="s">
        <v>343</v>
      </c>
      <c r="BN5" s="146"/>
      <c r="BO5" s="146" t="s">
        <v>216</v>
      </c>
      <c r="BP5" s="146" t="s">
        <v>256</v>
      </c>
      <c r="BQ5" s="146" t="s">
        <v>301</v>
      </c>
      <c r="BR5" s="146" t="s">
        <v>430</v>
      </c>
      <c r="BS5" s="146"/>
      <c r="BT5" s="146" t="s">
        <v>217</v>
      </c>
      <c r="BU5" s="146" t="s">
        <v>257</v>
      </c>
      <c r="BV5" s="146" t="s">
        <v>302</v>
      </c>
      <c r="BW5" s="146" t="s">
        <v>345</v>
      </c>
      <c r="BX5" s="146"/>
      <c r="BY5" s="143" t="s">
        <v>218</v>
      </c>
      <c r="BZ5" s="143" t="s">
        <v>253</v>
      </c>
      <c r="CA5" s="143" t="s">
        <v>298</v>
      </c>
      <c r="CB5" s="143" t="s">
        <v>341</v>
      </c>
      <c r="CC5" s="143"/>
      <c r="CD5" s="143" t="s">
        <v>214</v>
      </c>
      <c r="CE5" s="143" t="s">
        <v>254</v>
      </c>
      <c r="CF5" s="143" t="s">
        <v>299</v>
      </c>
      <c r="CG5" s="143" t="s">
        <v>342</v>
      </c>
      <c r="CH5" s="143"/>
      <c r="CI5" s="143" t="s">
        <v>215</v>
      </c>
      <c r="CJ5" s="143" t="s">
        <v>255</v>
      </c>
      <c r="CK5" s="143" t="s">
        <v>300</v>
      </c>
      <c r="CL5" s="143" t="s">
        <v>343</v>
      </c>
      <c r="CM5" s="143"/>
      <c r="CN5" s="143" t="s">
        <v>216</v>
      </c>
      <c r="CO5" s="143" t="s">
        <v>256</v>
      </c>
      <c r="CP5" s="143" t="s">
        <v>301</v>
      </c>
      <c r="CQ5" s="143" t="s">
        <v>430</v>
      </c>
      <c r="CR5" s="143"/>
      <c r="CS5" s="143" t="s">
        <v>217</v>
      </c>
      <c r="CT5" s="143" t="s">
        <v>257</v>
      </c>
      <c r="CU5" s="143" t="s">
        <v>302</v>
      </c>
      <c r="CV5" s="143" t="s">
        <v>345</v>
      </c>
      <c r="CW5" s="143"/>
      <c r="CX5" s="146" t="s">
        <v>224</v>
      </c>
      <c r="CY5" s="146" t="s">
        <v>263</v>
      </c>
      <c r="CZ5" s="146" t="s">
        <v>308</v>
      </c>
      <c r="DA5" s="146" t="s">
        <v>351</v>
      </c>
      <c r="DB5" s="146"/>
      <c r="DC5" s="146" t="s">
        <v>225</v>
      </c>
      <c r="DD5" s="146" t="s">
        <v>264</v>
      </c>
      <c r="DE5" s="146" t="s">
        <v>309</v>
      </c>
      <c r="DF5" s="146" t="s">
        <v>352</v>
      </c>
      <c r="DG5" s="146"/>
      <c r="DH5" s="146" t="s">
        <v>226</v>
      </c>
      <c r="DI5" s="146" t="s">
        <v>265</v>
      </c>
      <c r="DJ5" s="146" t="s">
        <v>310</v>
      </c>
      <c r="DK5" s="146" t="s">
        <v>353</v>
      </c>
      <c r="DL5" s="146"/>
      <c r="DM5" s="146" t="s">
        <v>227</v>
      </c>
      <c r="DN5" s="146" t="s">
        <v>266</v>
      </c>
      <c r="DO5" s="146" t="s">
        <v>311</v>
      </c>
      <c r="DP5" s="146" t="s">
        <v>354</v>
      </c>
      <c r="DQ5" s="146"/>
      <c r="DR5" s="146" t="s">
        <v>228</v>
      </c>
      <c r="DS5" s="146" t="s">
        <v>267</v>
      </c>
      <c r="DT5" s="146" t="s">
        <v>312</v>
      </c>
      <c r="DU5" s="146" t="s">
        <v>355</v>
      </c>
      <c r="DV5" s="146"/>
      <c r="DW5" s="143" t="s">
        <v>218</v>
      </c>
      <c r="DX5" s="143" t="s">
        <v>253</v>
      </c>
      <c r="DY5" s="143" t="s">
        <v>298</v>
      </c>
      <c r="DZ5" s="143" t="s">
        <v>341</v>
      </c>
      <c r="EA5" s="143"/>
      <c r="EB5" s="143" t="s">
        <v>214</v>
      </c>
      <c r="EC5" s="143" t="s">
        <v>254</v>
      </c>
      <c r="ED5" s="143" t="s">
        <v>299</v>
      </c>
      <c r="EE5" s="143" t="s">
        <v>342</v>
      </c>
      <c r="EF5" s="143"/>
      <c r="EG5" s="143" t="s">
        <v>215</v>
      </c>
      <c r="EH5" s="143" t="s">
        <v>255</v>
      </c>
      <c r="EI5" s="143" t="s">
        <v>300</v>
      </c>
      <c r="EJ5" s="143" t="s">
        <v>343</v>
      </c>
      <c r="EK5" s="143"/>
      <c r="EL5" s="143" t="s">
        <v>216</v>
      </c>
      <c r="EM5" s="143" t="s">
        <v>256</v>
      </c>
      <c r="EN5" s="143" t="s">
        <v>301</v>
      </c>
      <c r="EO5" s="143" t="s">
        <v>430</v>
      </c>
      <c r="EP5" s="143"/>
      <c r="EQ5" s="143" t="s">
        <v>217</v>
      </c>
      <c r="ER5" s="143" t="s">
        <v>257</v>
      </c>
      <c r="ES5" s="143" t="s">
        <v>302</v>
      </c>
      <c r="ET5" s="143" t="s">
        <v>345</v>
      </c>
      <c r="EU5" s="143"/>
      <c r="EV5" s="147" t="s">
        <v>219</v>
      </c>
      <c r="EW5" s="147" t="s">
        <v>258</v>
      </c>
      <c r="EX5" s="147" t="s">
        <v>303</v>
      </c>
      <c r="EY5" s="147" t="s">
        <v>346</v>
      </c>
      <c r="EZ5" s="147"/>
      <c r="FA5" s="147" t="s">
        <v>220</v>
      </c>
      <c r="FB5" s="147" t="s">
        <v>259</v>
      </c>
      <c r="FC5" s="147" t="s">
        <v>304</v>
      </c>
      <c r="FD5" s="147" t="s">
        <v>347</v>
      </c>
      <c r="FE5" s="147"/>
      <c r="FF5" s="147" t="s">
        <v>221</v>
      </c>
      <c r="FG5" s="147" t="s">
        <v>260</v>
      </c>
      <c r="FH5" s="147" t="s">
        <v>305</v>
      </c>
      <c r="FI5" s="147" t="s">
        <v>348</v>
      </c>
      <c r="FJ5" s="147"/>
      <c r="FK5" s="147" t="s">
        <v>222</v>
      </c>
      <c r="FL5" s="147" t="s">
        <v>261</v>
      </c>
      <c r="FM5" s="147" t="s">
        <v>306</v>
      </c>
      <c r="FN5" s="147" t="s">
        <v>349</v>
      </c>
      <c r="FO5" s="147"/>
      <c r="FP5" s="147" t="s">
        <v>223</v>
      </c>
      <c r="FQ5" s="147" t="s">
        <v>262</v>
      </c>
      <c r="FR5" s="147" t="s">
        <v>307</v>
      </c>
      <c r="FS5" s="147" t="s">
        <v>350</v>
      </c>
    </row>
    <row r="6" spans="1:175" ht="59.5" customHeight="1" x14ac:dyDescent="0.2">
      <c r="A6" s="138">
        <v>1</v>
      </c>
      <c r="B6" s="139" t="s">
        <v>130</v>
      </c>
      <c r="C6" s="139"/>
      <c r="D6" s="139" t="s">
        <v>131</v>
      </c>
      <c r="E6" s="139"/>
      <c r="F6" s="139" t="s">
        <v>132</v>
      </c>
      <c r="G6" s="139"/>
      <c r="H6" s="140" t="s">
        <v>109</v>
      </c>
      <c r="I6" s="139"/>
      <c r="J6" s="139">
        <v>1</v>
      </c>
      <c r="K6" s="139"/>
      <c r="L6" s="139">
        <v>1</v>
      </c>
      <c r="M6" s="139"/>
      <c r="N6" s="140">
        <v>0.5</v>
      </c>
      <c r="O6" s="141">
        <v>44039</v>
      </c>
      <c r="P6" s="141">
        <v>44039</v>
      </c>
      <c r="Q6" s="141">
        <v>44039</v>
      </c>
      <c r="R6" s="141">
        <v>44039</v>
      </c>
      <c r="S6" s="142">
        <v>48</v>
      </c>
      <c r="T6" s="142">
        <v>68</v>
      </c>
      <c r="U6" s="142">
        <v>50</v>
      </c>
      <c r="V6" s="142">
        <v>67</v>
      </c>
      <c r="W6" s="142">
        <f t="shared" si="1"/>
        <v>6</v>
      </c>
      <c r="X6" s="142">
        <f t="shared" si="0"/>
        <v>8</v>
      </c>
      <c r="Y6" s="142">
        <f t="shared" si="0"/>
        <v>6</v>
      </c>
      <c r="Z6" s="142">
        <f t="shared" si="0"/>
        <v>8</v>
      </c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46" t="s">
        <v>224</v>
      </c>
      <c r="BA6" s="146" t="s">
        <v>263</v>
      </c>
      <c r="BB6" s="146" t="s">
        <v>308</v>
      </c>
      <c r="BC6" s="146" t="s">
        <v>351</v>
      </c>
      <c r="BD6" s="146"/>
      <c r="BE6" s="146" t="s">
        <v>225</v>
      </c>
      <c r="BF6" s="146" t="s">
        <v>264</v>
      </c>
      <c r="BG6" s="146" t="s">
        <v>309</v>
      </c>
      <c r="BH6" s="146" t="s">
        <v>352</v>
      </c>
      <c r="BI6" s="146"/>
      <c r="BJ6" s="146" t="s">
        <v>226</v>
      </c>
      <c r="BK6" s="146" t="s">
        <v>265</v>
      </c>
      <c r="BL6" s="146" t="s">
        <v>310</v>
      </c>
      <c r="BM6" s="146" t="s">
        <v>353</v>
      </c>
      <c r="BN6" s="146"/>
      <c r="BO6" s="146" t="s">
        <v>227</v>
      </c>
      <c r="BP6" s="146" t="s">
        <v>266</v>
      </c>
      <c r="BQ6" s="146" t="s">
        <v>311</v>
      </c>
      <c r="BR6" s="146" t="s">
        <v>354</v>
      </c>
      <c r="BS6" s="146"/>
      <c r="BT6" s="146" t="s">
        <v>228</v>
      </c>
      <c r="BU6" s="146" t="s">
        <v>267</v>
      </c>
      <c r="BV6" s="146" t="s">
        <v>312</v>
      </c>
      <c r="BW6" s="146" t="s">
        <v>355</v>
      </c>
      <c r="BX6" s="146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46" t="s">
        <v>224</v>
      </c>
      <c r="CY6" s="146" t="s">
        <v>263</v>
      </c>
      <c r="CZ6" s="146" t="s">
        <v>308</v>
      </c>
      <c r="DA6" s="146" t="s">
        <v>351</v>
      </c>
      <c r="DB6" s="146"/>
      <c r="DC6" s="146" t="s">
        <v>225</v>
      </c>
      <c r="DD6" s="146" t="s">
        <v>264</v>
      </c>
      <c r="DE6" s="146" t="s">
        <v>309</v>
      </c>
      <c r="DF6" s="146" t="s">
        <v>352</v>
      </c>
      <c r="DG6" s="146"/>
      <c r="DH6" s="146" t="s">
        <v>226</v>
      </c>
      <c r="DI6" s="146" t="s">
        <v>265</v>
      </c>
      <c r="DJ6" s="146" t="s">
        <v>310</v>
      </c>
      <c r="DK6" s="146" t="s">
        <v>353</v>
      </c>
      <c r="DL6" s="146"/>
      <c r="DM6" s="146" t="s">
        <v>227</v>
      </c>
      <c r="DN6" s="146" t="s">
        <v>266</v>
      </c>
      <c r="DO6" s="146" t="s">
        <v>311</v>
      </c>
      <c r="DP6" s="146" t="s">
        <v>354</v>
      </c>
      <c r="DQ6" s="146"/>
      <c r="DR6" s="146" t="s">
        <v>228</v>
      </c>
      <c r="DS6" s="146" t="s">
        <v>267</v>
      </c>
      <c r="DT6" s="146" t="s">
        <v>312</v>
      </c>
      <c r="DU6" s="146" t="s">
        <v>355</v>
      </c>
      <c r="DV6" s="146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47" t="s">
        <v>219</v>
      </c>
      <c r="EW6" s="147" t="s">
        <v>258</v>
      </c>
      <c r="EX6" s="147" t="s">
        <v>303</v>
      </c>
      <c r="EY6" s="147" t="s">
        <v>346</v>
      </c>
      <c r="EZ6" s="147"/>
      <c r="FA6" s="147" t="s">
        <v>220</v>
      </c>
      <c r="FB6" s="147" t="s">
        <v>259</v>
      </c>
      <c r="FC6" s="147" t="s">
        <v>304</v>
      </c>
      <c r="FD6" s="147" t="s">
        <v>347</v>
      </c>
      <c r="FE6" s="147"/>
      <c r="FF6" s="147" t="s">
        <v>221</v>
      </c>
      <c r="FG6" s="147" t="s">
        <v>260</v>
      </c>
      <c r="FH6" s="147" t="s">
        <v>305</v>
      </c>
      <c r="FI6" s="147" t="s">
        <v>348</v>
      </c>
      <c r="FJ6" s="147"/>
      <c r="FK6" s="147" t="s">
        <v>222</v>
      </c>
      <c r="FL6" s="147" t="s">
        <v>261</v>
      </c>
      <c r="FM6" s="147" t="s">
        <v>306</v>
      </c>
      <c r="FN6" s="147" t="s">
        <v>349</v>
      </c>
      <c r="FO6" s="147"/>
      <c r="FP6" s="147" t="s">
        <v>223</v>
      </c>
      <c r="FQ6" s="147" t="s">
        <v>262</v>
      </c>
      <c r="FR6" s="147" t="s">
        <v>307</v>
      </c>
      <c r="FS6" s="147" t="s">
        <v>350</v>
      </c>
    </row>
    <row r="7" spans="1:175" s="148" customFormat="1" x14ac:dyDescent="0.2">
      <c r="A7" s="136">
        <v>2</v>
      </c>
      <c r="B7" s="136">
        <v>2</v>
      </c>
      <c r="C7" s="136">
        <v>2</v>
      </c>
      <c r="D7" s="136">
        <v>2</v>
      </c>
      <c r="E7" s="136">
        <v>2</v>
      </c>
      <c r="F7" s="136">
        <v>2</v>
      </c>
      <c r="G7" s="136">
        <v>2</v>
      </c>
      <c r="H7" s="136">
        <v>2</v>
      </c>
      <c r="I7" s="136">
        <v>2</v>
      </c>
      <c r="J7" s="136">
        <v>2</v>
      </c>
      <c r="K7" s="136">
        <v>2</v>
      </c>
      <c r="L7" s="136">
        <v>2</v>
      </c>
      <c r="M7" s="136">
        <v>2</v>
      </c>
      <c r="N7" s="136">
        <v>2</v>
      </c>
      <c r="O7" s="136">
        <v>2</v>
      </c>
      <c r="P7" s="136">
        <v>2</v>
      </c>
      <c r="Q7" s="136">
        <v>2</v>
      </c>
      <c r="R7" s="136">
        <v>2</v>
      </c>
      <c r="S7" s="136">
        <v>2</v>
      </c>
      <c r="T7" s="136">
        <v>2</v>
      </c>
      <c r="U7" s="136">
        <v>2</v>
      </c>
      <c r="V7" s="136">
        <v>2</v>
      </c>
      <c r="W7" s="136">
        <v>2</v>
      </c>
      <c r="X7" s="136">
        <v>2</v>
      </c>
      <c r="Y7" s="136">
        <v>2</v>
      </c>
      <c r="Z7" s="136">
        <v>2</v>
      </c>
      <c r="AA7" s="136">
        <v>2</v>
      </c>
      <c r="AB7" s="136">
        <v>2</v>
      </c>
      <c r="AC7" s="136">
        <v>2</v>
      </c>
      <c r="AD7" s="136">
        <v>2</v>
      </c>
      <c r="AE7" s="136">
        <v>2</v>
      </c>
      <c r="AF7" s="136">
        <v>2</v>
      </c>
      <c r="AG7" s="136">
        <v>2</v>
      </c>
      <c r="AH7" s="136">
        <v>2</v>
      </c>
      <c r="AI7" s="136">
        <v>2</v>
      </c>
      <c r="AJ7" s="136">
        <v>2</v>
      </c>
      <c r="AK7" s="136"/>
      <c r="AL7" s="136"/>
      <c r="AM7" s="136"/>
      <c r="AN7" s="136"/>
      <c r="AO7" s="136"/>
      <c r="AP7" s="136">
        <v>2</v>
      </c>
      <c r="AQ7" s="136">
        <v>2</v>
      </c>
      <c r="AR7" s="136">
        <v>2</v>
      </c>
      <c r="AS7" s="136">
        <v>2</v>
      </c>
      <c r="AT7" s="136">
        <v>2</v>
      </c>
      <c r="AU7" s="136">
        <v>2</v>
      </c>
      <c r="AV7" s="136">
        <v>2</v>
      </c>
      <c r="AW7" s="136">
        <v>2</v>
      </c>
      <c r="AX7" s="136">
        <v>2</v>
      </c>
      <c r="AY7" s="136">
        <v>2</v>
      </c>
      <c r="AZ7" s="136">
        <v>2</v>
      </c>
      <c r="BA7" s="136">
        <v>2</v>
      </c>
      <c r="BB7" s="136">
        <v>2</v>
      </c>
      <c r="BC7" s="136">
        <v>2</v>
      </c>
      <c r="BD7" s="136">
        <v>2</v>
      </c>
      <c r="BE7" s="136">
        <v>2</v>
      </c>
      <c r="BF7" s="136">
        <v>2</v>
      </c>
      <c r="BG7" s="136">
        <v>2</v>
      </c>
      <c r="BH7" s="136">
        <v>2</v>
      </c>
      <c r="BI7" s="136">
        <v>2</v>
      </c>
      <c r="BJ7" s="136"/>
      <c r="BK7" s="136"/>
      <c r="BL7" s="136"/>
      <c r="BM7" s="136"/>
      <c r="BN7" s="136"/>
      <c r="BO7" s="136">
        <v>2</v>
      </c>
      <c r="BP7" s="136">
        <v>2</v>
      </c>
      <c r="BQ7" s="136">
        <v>2</v>
      </c>
      <c r="BR7" s="136">
        <v>2</v>
      </c>
      <c r="BS7" s="136">
        <v>2</v>
      </c>
      <c r="BT7" s="136">
        <v>2</v>
      </c>
      <c r="BU7" s="136">
        <v>2</v>
      </c>
      <c r="BV7" s="136">
        <v>2</v>
      </c>
      <c r="BW7" s="136">
        <v>2</v>
      </c>
      <c r="BX7" s="136">
        <v>2</v>
      </c>
      <c r="BY7" s="136">
        <v>2</v>
      </c>
      <c r="BZ7" s="136">
        <v>2</v>
      </c>
      <c r="CA7" s="136">
        <v>2</v>
      </c>
      <c r="CB7" s="136">
        <v>2</v>
      </c>
      <c r="CC7" s="136">
        <v>2</v>
      </c>
      <c r="CD7" s="136">
        <v>2</v>
      </c>
      <c r="CE7" s="136">
        <v>2</v>
      </c>
      <c r="CF7" s="136">
        <v>2</v>
      </c>
      <c r="CG7" s="136">
        <v>2</v>
      </c>
      <c r="CH7" s="136">
        <v>2</v>
      </c>
      <c r="CI7" s="136"/>
      <c r="CJ7" s="136"/>
      <c r="CK7" s="136"/>
      <c r="CL7" s="136"/>
      <c r="CM7" s="136"/>
      <c r="CN7" s="136">
        <v>2</v>
      </c>
      <c r="CO7" s="136">
        <v>2</v>
      </c>
      <c r="CP7" s="136">
        <v>2</v>
      </c>
      <c r="CQ7" s="136">
        <v>2</v>
      </c>
      <c r="CR7" s="136">
        <v>2</v>
      </c>
      <c r="CS7" s="136">
        <v>2</v>
      </c>
      <c r="CT7" s="136">
        <v>2</v>
      </c>
      <c r="CU7" s="136">
        <v>2</v>
      </c>
      <c r="CV7" s="136">
        <v>2</v>
      </c>
      <c r="CW7" s="136">
        <v>2</v>
      </c>
      <c r="CX7" s="136">
        <v>2</v>
      </c>
      <c r="CY7" s="136">
        <v>2</v>
      </c>
      <c r="CZ7" s="136">
        <v>2</v>
      </c>
      <c r="DA7" s="136">
        <v>2</v>
      </c>
      <c r="DB7" s="136">
        <v>2</v>
      </c>
      <c r="DC7" s="136">
        <v>2</v>
      </c>
      <c r="DD7" s="136">
        <v>2</v>
      </c>
      <c r="DE7" s="136">
        <v>2</v>
      </c>
      <c r="DF7" s="136">
        <v>2</v>
      </c>
      <c r="DG7" s="136">
        <v>2</v>
      </c>
      <c r="DH7" s="136"/>
      <c r="DI7" s="136"/>
      <c r="DJ7" s="136"/>
      <c r="DK7" s="136"/>
      <c r="DL7" s="136"/>
      <c r="DM7" s="136">
        <v>2</v>
      </c>
      <c r="DN7" s="136">
        <v>2</v>
      </c>
      <c r="DO7" s="136">
        <v>2</v>
      </c>
      <c r="DP7" s="136">
        <v>2</v>
      </c>
      <c r="DQ7" s="136">
        <v>2</v>
      </c>
      <c r="DR7" s="136">
        <v>2</v>
      </c>
      <c r="DS7" s="136">
        <v>2</v>
      </c>
      <c r="DT7" s="136">
        <v>2</v>
      </c>
      <c r="DU7" s="136">
        <v>2</v>
      </c>
      <c r="DV7" s="136">
        <v>2</v>
      </c>
      <c r="DW7" s="136">
        <v>2</v>
      </c>
      <c r="DX7" s="136">
        <v>2</v>
      </c>
      <c r="DY7" s="136">
        <v>2</v>
      </c>
      <c r="DZ7" s="136">
        <v>2</v>
      </c>
      <c r="EA7" s="136">
        <v>2</v>
      </c>
      <c r="EB7" s="136">
        <v>2</v>
      </c>
      <c r="EC7" s="136">
        <v>2</v>
      </c>
      <c r="ED7" s="136">
        <v>2</v>
      </c>
      <c r="EE7" s="136">
        <v>2</v>
      </c>
      <c r="EF7" s="136">
        <v>2</v>
      </c>
      <c r="EG7" s="136"/>
      <c r="EH7" s="136"/>
      <c r="EI7" s="136"/>
      <c r="EJ7" s="136"/>
      <c r="EK7" s="136"/>
      <c r="EL7" s="136">
        <v>2</v>
      </c>
      <c r="EM7" s="136">
        <v>2</v>
      </c>
      <c r="EN7" s="136">
        <v>2</v>
      </c>
      <c r="EO7" s="136">
        <v>2</v>
      </c>
      <c r="EP7" s="136">
        <v>2</v>
      </c>
      <c r="EQ7" s="136">
        <v>2</v>
      </c>
      <c r="ER7" s="136">
        <v>2</v>
      </c>
      <c r="ES7" s="136">
        <v>2</v>
      </c>
      <c r="ET7" s="136">
        <v>2</v>
      </c>
      <c r="EU7" s="136">
        <v>2</v>
      </c>
      <c r="EV7" s="136">
        <v>2</v>
      </c>
      <c r="EW7" s="136">
        <v>2</v>
      </c>
      <c r="EX7" s="136">
        <v>2</v>
      </c>
      <c r="EY7" s="136">
        <v>2</v>
      </c>
      <c r="EZ7" s="136">
        <v>2</v>
      </c>
      <c r="FA7" s="136">
        <v>2</v>
      </c>
      <c r="FB7" s="136">
        <v>2</v>
      </c>
      <c r="FC7" s="136">
        <v>2</v>
      </c>
      <c r="FD7" s="136">
        <v>2</v>
      </c>
      <c r="FE7" s="136">
        <v>2</v>
      </c>
      <c r="FF7" s="136"/>
      <c r="FG7" s="136"/>
      <c r="FH7" s="136"/>
      <c r="FI7" s="136"/>
      <c r="FJ7" s="136"/>
      <c r="FK7" s="136">
        <v>2</v>
      </c>
      <c r="FL7" s="136">
        <v>2</v>
      </c>
      <c r="FM7" s="136">
        <v>2</v>
      </c>
      <c r="FN7" s="136">
        <v>2</v>
      </c>
      <c r="FO7" s="136">
        <v>2</v>
      </c>
      <c r="FP7" s="136">
        <v>2</v>
      </c>
      <c r="FQ7" s="136">
        <v>2</v>
      </c>
      <c r="FR7" s="136">
        <v>2</v>
      </c>
      <c r="FS7" s="136">
        <v>2</v>
      </c>
    </row>
    <row r="8" spans="1:175" ht="67.5" customHeight="1" x14ac:dyDescent="0.2">
      <c r="A8" s="149">
        <v>2</v>
      </c>
      <c r="B8" s="139" t="s">
        <v>133</v>
      </c>
      <c r="C8" s="139" t="s">
        <v>134</v>
      </c>
      <c r="D8" s="139"/>
      <c r="E8" s="139" t="s">
        <v>135</v>
      </c>
      <c r="F8" s="139"/>
      <c r="G8" s="140" t="s">
        <v>109</v>
      </c>
      <c r="H8" s="139"/>
      <c r="I8" s="139">
        <v>1.5</v>
      </c>
      <c r="J8" s="139"/>
      <c r="K8" s="139">
        <v>1.5</v>
      </c>
      <c r="L8" s="139"/>
      <c r="M8" s="140">
        <v>0.5</v>
      </c>
      <c r="N8" s="139"/>
      <c r="O8" s="141">
        <v>44053</v>
      </c>
      <c r="P8" s="141">
        <v>44053</v>
      </c>
      <c r="Q8" s="141">
        <v>44053</v>
      </c>
      <c r="R8" s="141">
        <v>44053</v>
      </c>
      <c r="S8" s="142">
        <v>50</v>
      </c>
      <c r="T8" s="142">
        <v>67</v>
      </c>
      <c r="U8" s="142">
        <v>50</v>
      </c>
      <c r="V8" s="142">
        <v>59</v>
      </c>
      <c r="W8" s="142">
        <f t="shared" si="1"/>
        <v>6</v>
      </c>
      <c r="X8" s="142">
        <f t="shared" si="0"/>
        <v>8</v>
      </c>
      <c r="Y8" s="142">
        <f t="shared" si="0"/>
        <v>6</v>
      </c>
      <c r="Z8" s="142">
        <f t="shared" si="0"/>
        <v>7</v>
      </c>
      <c r="AA8" s="143" t="s">
        <v>218</v>
      </c>
      <c r="AB8" s="143" t="s">
        <v>253</v>
      </c>
      <c r="AC8" s="143" t="s">
        <v>298</v>
      </c>
      <c r="AD8" s="143" t="s">
        <v>341</v>
      </c>
      <c r="AE8" s="143"/>
      <c r="AF8" s="143" t="s">
        <v>214</v>
      </c>
      <c r="AG8" s="143" t="s">
        <v>254</v>
      </c>
      <c r="AH8" s="143" t="s">
        <v>299</v>
      </c>
      <c r="AI8" s="143" t="s">
        <v>342</v>
      </c>
      <c r="AJ8" s="143"/>
      <c r="AK8" s="143" t="s">
        <v>215</v>
      </c>
      <c r="AL8" s="143" t="s">
        <v>255</v>
      </c>
      <c r="AM8" s="143" t="s">
        <v>300</v>
      </c>
      <c r="AN8" s="143" t="s">
        <v>343</v>
      </c>
      <c r="AO8" s="143"/>
      <c r="AP8" s="143" t="s">
        <v>216</v>
      </c>
      <c r="AQ8" s="143" t="s">
        <v>256</v>
      </c>
      <c r="AR8" s="143" t="s">
        <v>301</v>
      </c>
      <c r="AS8" s="143" t="s">
        <v>430</v>
      </c>
      <c r="AT8" s="143"/>
      <c r="AU8" s="143" t="s">
        <v>217</v>
      </c>
      <c r="AV8" s="143" t="s">
        <v>257</v>
      </c>
      <c r="AW8" s="143" t="s">
        <v>302</v>
      </c>
      <c r="AX8" s="143" t="s">
        <v>356</v>
      </c>
      <c r="AY8" s="143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3" t="s">
        <v>218</v>
      </c>
      <c r="BZ8" s="143" t="s">
        <v>253</v>
      </c>
      <c r="CA8" s="143" t="s">
        <v>298</v>
      </c>
      <c r="CB8" s="143" t="s">
        <v>341</v>
      </c>
      <c r="CC8" s="143"/>
      <c r="CD8" s="143" t="s">
        <v>214</v>
      </c>
      <c r="CE8" s="143" t="s">
        <v>254</v>
      </c>
      <c r="CF8" s="143" t="s">
        <v>299</v>
      </c>
      <c r="CG8" s="143" t="s">
        <v>342</v>
      </c>
      <c r="CH8" s="143"/>
      <c r="CI8" s="143" t="s">
        <v>215</v>
      </c>
      <c r="CJ8" s="143" t="s">
        <v>255</v>
      </c>
      <c r="CK8" s="143" t="s">
        <v>300</v>
      </c>
      <c r="CL8" s="143" t="s">
        <v>343</v>
      </c>
      <c r="CM8" s="143"/>
      <c r="CN8" s="143" t="s">
        <v>216</v>
      </c>
      <c r="CO8" s="143" t="s">
        <v>256</v>
      </c>
      <c r="CP8" s="143" t="s">
        <v>301</v>
      </c>
      <c r="CQ8" s="143" t="s">
        <v>430</v>
      </c>
      <c r="CR8" s="143"/>
      <c r="CS8" s="143" t="s">
        <v>217</v>
      </c>
      <c r="CT8" s="143" t="s">
        <v>257</v>
      </c>
      <c r="CU8" s="143" t="s">
        <v>302</v>
      </c>
      <c r="CV8" s="143" t="s">
        <v>356</v>
      </c>
      <c r="CW8" s="143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5" t="s">
        <v>219</v>
      </c>
      <c r="DX8" s="145" t="s">
        <v>258</v>
      </c>
      <c r="DY8" s="145" t="s">
        <v>303</v>
      </c>
      <c r="DZ8" s="145" t="s">
        <v>346</v>
      </c>
      <c r="EA8" s="145"/>
      <c r="EB8" s="145" t="s">
        <v>220</v>
      </c>
      <c r="EC8" s="145" t="s">
        <v>259</v>
      </c>
      <c r="ED8" s="145" t="s">
        <v>304</v>
      </c>
      <c r="EE8" s="145" t="s">
        <v>347</v>
      </c>
      <c r="EF8" s="145"/>
      <c r="EG8" s="145" t="s">
        <v>221</v>
      </c>
      <c r="EH8" s="145" t="s">
        <v>260</v>
      </c>
      <c r="EI8" s="145" t="s">
        <v>305</v>
      </c>
      <c r="EJ8" s="145" t="s">
        <v>348</v>
      </c>
      <c r="EK8" s="145"/>
      <c r="EL8" s="145" t="s">
        <v>222</v>
      </c>
      <c r="EM8" s="145" t="s">
        <v>261</v>
      </c>
      <c r="EN8" s="145" t="s">
        <v>306</v>
      </c>
      <c r="EO8" s="145" t="s">
        <v>349</v>
      </c>
      <c r="EP8" s="145"/>
      <c r="EQ8" s="145" t="s">
        <v>223</v>
      </c>
      <c r="ER8" s="145" t="s">
        <v>262</v>
      </c>
      <c r="ES8" s="145" t="s">
        <v>307</v>
      </c>
      <c r="ET8" s="145" t="s">
        <v>357</v>
      </c>
      <c r="EU8" s="145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</row>
    <row r="9" spans="1:175" ht="30" x14ac:dyDescent="0.2">
      <c r="A9" s="149">
        <v>2</v>
      </c>
      <c r="B9" s="139" t="s">
        <v>138</v>
      </c>
      <c r="C9" s="139"/>
      <c r="D9" s="139">
        <v>1.5</v>
      </c>
      <c r="E9" s="139">
        <v>1.5</v>
      </c>
      <c r="F9" s="139">
        <v>1.5</v>
      </c>
      <c r="G9" s="139">
        <v>1.5</v>
      </c>
      <c r="H9" s="140" t="s">
        <v>139</v>
      </c>
      <c r="I9" s="139"/>
      <c r="J9" s="139">
        <v>1.5</v>
      </c>
      <c r="K9" s="139">
        <v>1.5</v>
      </c>
      <c r="L9" s="139">
        <v>1.5</v>
      </c>
      <c r="M9" s="139">
        <v>1.5</v>
      </c>
      <c r="N9" s="140">
        <v>0.25</v>
      </c>
      <c r="O9" s="141">
        <v>44053</v>
      </c>
      <c r="P9" s="141">
        <v>44053</v>
      </c>
      <c r="Q9" s="141">
        <v>44053</v>
      </c>
      <c r="R9" s="141">
        <v>44053</v>
      </c>
      <c r="S9" s="142">
        <v>50</v>
      </c>
      <c r="T9" s="142">
        <v>67</v>
      </c>
      <c r="U9" s="142">
        <v>50</v>
      </c>
      <c r="V9" s="142">
        <v>59</v>
      </c>
      <c r="W9" s="142">
        <f t="shared" si="1"/>
        <v>6</v>
      </c>
      <c r="X9" s="142">
        <f t="shared" si="0"/>
        <v>8</v>
      </c>
      <c r="Y9" s="142">
        <f t="shared" si="0"/>
        <v>6</v>
      </c>
      <c r="Z9" s="142">
        <f t="shared" si="0"/>
        <v>7</v>
      </c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46" t="s">
        <v>218</v>
      </c>
      <c r="BA9" s="146" t="s">
        <v>253</v>
      </c>
      <c r="BB9" s="146" t="s">
        <v>298</v>
      </c>
      <c r="BC9" s="146" t="s">
        <v>341</v>
      </c>
      <c r="BD9" s="146"/>
      <c r="BE9" s="146" t="s">
        <v>214</v>
      </c>
      <c r="BF9" s="146" t="s">
        <v>254</v>
      </c>
      <c r="BG9" s="146" t="s">
        <v>299</v>
      </c>
      <c r="BH9" s="146" t="s">
        <v>342</v>
      </c>
      <c r="BI9" s="146"/>
      <c r="BJ9" s="146" t="s">
        <v>215</v>
      </c>
      <c r="BK9" s="146" t="s">
        <v>255</v>
      </c>
      <c r="BL9" s="146" t="s">
        <v>300</v>
      </c>
      <c r="BM9" s="146" t="s">
        <v>343</v>
      </c>
      <c r="BN9" s="146"/>
      <c r="BO9" s="146" t="s">
        <v>216</v>
      </c>
      <c r="BP9" s="146" t="s">
        <v>256</v>
      </c>
      <c r="BQ9" s="146" t="s">
        <v>301</v>
      </c>
      <c r="BR9" s="146" t="s">
        <v>430</v>
      </c>
      <c r="BS9" s="146"/>
      <c r="BT9" s="146" t="s">
        <v>217</v>
      </c>
      <c r="BU9" s="146" t="s">
        <v>257</v>
      </c>
      <c r="BV9" s="146" t="s">
        <v>302</v>
      </c>
      <c r="BW9" s="146" t="s">
        <v>356</v>
      </c>
      <c r="BX9" s="146"/>
      <c r="BY9" s="143" t="s">
        <v>218</v>
      </c>
      <c r="BZ9" s="143" t="s">
        <v>253</v>
      </c>
      <c r="CA9" s="143" t="s">
        <v>298</v>
      </c>
      <c r="CB9" s="143" t="s">
        <v>341</v>
      </c>
      <c r="CC9" s="143"/>
      <c r="CD9" s="143" t="s">
        <v>214</v>
      </c>
      <c r="CE9" s="143" t="s">
        <v>254</v>
      </c>
      <c r="CF9" s="143" t="s">
        <v>299</v>
      </c>
      <c r="CG9" s="143" t="s">
        <v>342</v>
      </c>
      <c r="CH9" s="143"/>
      <c r="CI9" s="143" t="s">
        <v>215</v>
      </c>
      <c r="CJ9" s="143" t="s">
        <v>255</v>
      </c>
      <c r="CK9" s="143" t="s">
        <v>300</v>
      </c>
      <c r="CL9" s="143" t="s">
        <v>343</v>
      </c>
      <c r="CM9" s="143"/>
      <c r="CN9" s="143" t="s">
        <v>216</v>
      </c>
      <c r="CO9" s="143" t="s">
        <v>256</v>
      </c>
      <c r="CP9" s="143" t="s">
        <v>301</v>
      </c>
      <c r="CQ9" s="143" t="s">
        <v>430</v>
      </c>
      <c r="CR9" s="143"/>
      <c r="CS9" s="143" t="s">
        <v>217</v>
      </c>
      <c r="CT9" s="143" t="s">
        <v>257</v>
      </c>
      <c r="CU9" s="143" t="s">
        <v>302</v>
      </c>
      <c r="CV9" s="143" t="s">
        <v>356</v>
      </c>
      <c r="CW9" s="143"/>
      <c r="CX9" s="146" t="s">
        <v>218</v>
      </c>
      <c r="CY9" s="146" t="s">
        <v>253</v>
      </c>
      <c r="CZ9" s="146" t="s">
        <v>298</v>
      </c>
      <c r="DA9" s="146" t="s">
        <v>341</v>
      </c>
      <c r="DB9" s="146"/>
      <c r="DC9" s="146" t="s">
        <v>214</v>
      </c>
      <c r="DD9" s="146" t="s">
        <v>254</v>
      </c>
      <c r="DE9" s="146" t="s">
        <v>299</v>
      </c>
      <c r="DF9" s="146" t="s">
        <v>342</v>
      </c>
      <c r="DG9" s="146"/>
      <c r="DH9" s="146" t="s">
        <v>215</v>
      </c>
      <c r="DI9" s="146" t="s">
        <v>255</v>
      </c>
      <c r="DJ9" s="146" t="s">
        <v>300</v>
      </c>
      <c r="DK9" s="146" t="s">
        <v>343</v>
      </c>
      <c r="DL9" s="146"/>
      <c r="DM9" s="146" t="s">
        <v>216</v>
      </c>
      <c r="DN9" s="146" t="s">
        <v>256</v>
      </c>
      <c r="DO9" s="146" t="s">
        <v>301</v>
      </c>
      <c r="DP9" s="146" t="s">
        <v>430</v>
      </c>
      <c r="DQ9" s="146"/>
      <c r="DR9" s="146" t="s">
        <v>217</v>
      </c>
      <c r="DS9" s="146" t="s">
        <v>257</v>
      </c>
      <c r="DT9" s="146" t="s">
        <v>302</v>
      </c>
      <c r="DU9" s="146" t="s">
        <v>356</v>
      </c>
      <c r="DV9" s="146"/>
      <c r="DW9" s="143" t="s">
        <v>218</v>
      </c>
      <c r="DX9" s="143" t="s">
        <v>253</v>
      </c>
      <c r="DY9" s="143" t="s">
        <v>298</v>
      </c>
      <c r="DZ9" s="143" t="s">
        <v>341</v>
      </c>
      <c r="EA9" s="143"/>
      <c r="EB9" s="143" t="s">
        <v>214</v>
      </c>
      <c r="EC9" s="143" t="s">
        <v>254</v>
      </c>
      <c r="ED9" s="143" t="s">
        <v>299</v>
      </c>
      <c r="EE9" s="143" t="s">
        <v>342</v>
      </c>
      <c r="EF9" s="143"/>
      <c r="EG9" s="143" t="s">
        <v>215</v>
      </c>
      <c r="EH9" s="143" t="s">
        <v>255</v>
      </c>
      <c r="EI9" s="143" t="s">
        <v>300</v>
      </c>
      <c r="EJ9" s="143" t="s">
        <v>343</v>
      </c>
      <c r="EK9" s="143"/>
      <c r="EL9" s="143" t="s">
        <v>216</v>
      </c>
      <c r="EM9" s="143" t="s">
        <v>256</v>
      </c>
      <c r="EN9" s="143" t="s">
        <v>301</v>
      </c>
      <c r="EO9" s="143" t="s">
        <v>430</v>
      </c>
      <c r="EP9" s="143"/>
      <c r="EQ9" s="143" t="s">
        <v>217</v>
      </c>
      <c r="ER9" s="143" t="s">
        <v>257</v>
      </c>
      <c r="ES9" s="143" t="s">
        <v>302</v>
      </c>
      <c r="ET9" s="143" t="s">
        <v>356</v>
      </c>
      <c r="EU9" s="143"/>
      <c r="EV9" s="147" t="s">
        <v>229</v>
      </c>
      <c r="EW9" s="147" t="s">
        <v>268</v>
      </c>
      <c r="EX9" s="147" t="s">
        <v>313</v>
      </c>
      <c r="EY9" s="147" t="s">
        <v>358</v>
      </c>
      <c r="EZ9" s="147"/>
      <c r="FA9" s="147" t="s">
        <v>230</v>
      </c>
      <c r="FB9" s="147" t="s">
        <v>269</v>
      </c>
      <c r="FC9" s="147" t="s">
        <v>314</v>
      </c>
      <c r="FD9" s="147" t="s">
        <v>359</v>
      </c>
      <c r="FE9" s="147"/>
      <c r="FF9" s="147" t="s">
        <v>231</v>
      </c>
      <c r="FG9" s="147" t="s">
        <v>270</v>
      </c>
      <c r="FH9" s="147" t="s">
        <v>315</v>
      </c>
      <c r="FI9" s="147" t="s">
        <v>360</v>
      </c>
      <c r="FJ9" s="147"/>
      <c r="FK9" s="147" t="s">
        <v>232</v>
      </c>
      <c r="FL9" s="147" t="s">
        <v>271</v>
      </c>
      <c r="FM9" s="147" t="s">
        <v>316</v>
      </c>
      <c r="FN9" s="147" t="s">
        <v>361</v>
      </c>
      <c r="FO9" s="147"/>
      <c r="FP9" s="147" t="s">
        <v>233</v>
      </c>
      <c r="FQ9" s="147" t="s">
        <v>272</v>
      </c>
      <c r="FR9" s="147" t="s">
        <v>317</v>
      </c>
      <c r="FS9" s="147" t="s">
        <v>362</v>
      </c>
    </row>
    <row r="10" spans="1:175" ht="16" x14ac:dyDescent="0.2">
      <c r="A10" s="149">
        <v>2</v>
      </c>
      <c r="B10" s="139" t="s">
        <v>145</v>
      </c>
      <c r="C10" s="139">
        <v>1.5</v>
      </c>
      <c r="D10" s="139">
        <v>1.5</v>
      </c>
      <c r="E10" s="139"/>
      <c r="F10" s="139">
        <v>1.5</v>
      </c>
      <c r="G10" s="139"/>
      <c r="H10" s="139"/>
      <c r="I10" s="139">
        <v>1.5</v>
      </c>
      <c r="J10" s="139">
        <v>1.5</v>
      </c>
      <c r="K10" s="139"/>
      <c r="L10" s="139">
        <v>1.5</v>
      </c>
      <c r="M10" s="139"/>
      <c r="N10" s="139"/>
      <c r="O10" s="141">
        <v>44053</v>
      </c>
      <c r="P10" s="141">
        <v>44053</v>
      </c>
      <c r="Q10" s="141">
        <v>44053</v>
      </c>
      <c r="R10" s="141">
        <v>44053</v>
      </c>
      <c r="S10" s="142">
        <v>50</v>
      </c>
      <c r="T10" s="142">
        <v>67</v>
      </c>
      <c r="U10" s="142">
        <v>50</v>
      </c>
      <c r="V10" s="142">
        <v>59</v>
      </c>
      <c r="W10" s="142">
        <f t="shared" si="1"/>
        <v>6</v>
      </c>
      <c r="X10" s="142">
        <f t="shared" si="0"/>
        <v>8</v>
      </c>
      <c r="Y10" s="142">
        <f t="shared" si="0"/>
        <v>6</v>
      </c>
      <c r="Z10" s="142">
        <f t="shared" si="0"/>
        <v>7</v>
      </c>
      <c r="AA10" s="143" t="s">
        <v>218</v>
      </c>
      <c r="AB10" s="143" t="s">
        <v>253</v>
      </c>
      <c r="AC10" s="143" t="s">
        <v>298</v>
      </c>
      <c r="AD10" s="143" t="s">
        <v>341</v>
      </c>
      <c r="AE10" s="143"/>
      <c r="AF10" s="143" t="s">
        <v>214</v>
      </c>
      <c r="AG10" s="143" t="s">
        <v>254</v>
      </c>
      <c r="AH10" s="143" t="s">
        <v>299</v>
      </c>
      <c r="AI10" s="143" t="s">
        <v>342</v>
      </c>
      <c r="AJ10" s="143"/>
      <c r="AK10" s="143" t="s">
        <v>215</v>
      </c>
      <c r="AL10" s="143" t="s">
        <v>255</v>
      </c>
      <c r="AM10" s="143" t="s">
        <v>300</v>
      </c>
      <c r="AN10" s="143" t="s">
        <v>343</v>
      </c>
      <c r="AO10" s="143"/>
      <c r="AP10" s="143" t="s">
        <v>216</v>
      </c>
      <c r="AQ10" s="143" t="s">
        <v>256</v>
      </c>
      <c r="AR10" s="143" t="s">
        <v>301</v>
      </c>
      <c r="AS10" s="143" t="s">
        <v>430</v>
      </c>
      <c r="AT10" s="143"/>
      <c r="AU10" s="143" t="s">
        <v>217</v>
      </c>
      <c r="AV10" s="143" t="s">
        <v>257</v>
      </c>
      <c r="AW10" s="143" t="s">
        <v>302</v>
      </c>
      <c r="AX10" s="143" t="s">
        <v>356</v>
      </c>
      <c r="AY10" s="143"/>
      <c r="AZ10" s="146" t="s">
        <v>218</v>
      </c>
      <c r="BA10" s="146" t="s">
        <v>253</v>
      </c>
      <c r="BB10" s="146" t="s">
        <v>298</v>
      </c>
      <c r="BC10" s="146" t="s">
        <v>341</v>
      </c>
      <c r="BD10" s="146"/>
      <c r="BE10" s="146" t="s">
        <v>214</v>
      </c>
      <c r="BF10" s="146" t="s">
        <v>254</v>
      </c>
      <c r="BG10" s="146" t="s">
        <v>299</v>
      </c>
      <c r="BH10" s="146" t="s">
        <v>342</v>
      </c>
      <c r="BI10" s="146"/>
      <c r="BJ10" s="146" t="s">
        <v>215</v>
      </c>
      <c r="BK10" s="146" t="s">
        <v>255</v>
      </c>
      <c r="BL10" s="146" t="s">
        <v>300</v>
      </c>
      <c r="BM10" s="146" t="s">
        <v>343</v>
      </c>
      <c r="BN10" s="146"/>
      <c r="BO10" s="146" t="s">
        <v>216</v>
      </c>
      <c r="BP10" s="146" t="s">
        <v>256</v>
      </c>
      <c r="BQ10" s="146" t="s">
        <v>301</v>
      </c>
      <c r="BR10" s="146" t="s">
        <v>430</v>
      </c>
      <c r="BS10" s="146"/>
      <c r="BT10" s="146" t="s">
        <v>217</v>
      </c>
      <c r="BU10" s="146" t="s">
        <v>257</v>
      </c>
      <c r="BV10" s="146" t="s">
        <v>302</v>
      </c>
      <c r="BW10" s="146" t="s">
        <v>356</v>
      </c>
      <c r="BX10" s="146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46" t="s">
        <v>218</v>
      </c>
      <c r="CY10" s="146" t="s">
        <v>253</v>
      </c>
      <c r="CZ10" s="146" t="s">
        <v>298</v>
      </c>
      <c r="DA10" s="146" t="s">
        <v>341</v>
      </c>
      <c r="DB10" s="146"/>
      <c r="DC10" s="146" t="s">
        <v>214</v>
      </c>
      <c r="DD10" s="146" t="s">
        <v>254</v>
      </c>
      <c r="DE10" s="146" t="s">
        <v>299</v>
      </c>
      <c r="DF10" s="146" t="s">
        <v>342</v>
      </c>
      <c r="DG10" s="146"/>
      <c r="DH10" s="146" t="s">
        <v>215</v>
      </c>
      <c r="DI10" s="146" t="s">
        <v>255</v>
      </c>
      <c r="DJ10" s="146" t="s">
        <v>300</v>
      </c>
      <c r="DK10" s="146" t="s">
        <v>343</v>
      </c>
      <c r="DL10" s="146"/>
      <c r="DM10" s="146" t="s">
        <v>216</v>
      </c>
      <c r="DN10" s="146" t="s">
        <v>256</v>
      </c>
      <c r="DO10" s="146" t="s">
        <v>301</v>
      </c>
      <c r="DP10" s="146" t="s">
        <v>430</v>
      </c>
      <c r="DQ10" s="146"/>
      <c r="DR10" s="146" t="s">
        <v>217</v>
      </c>
      <c r="DS10" s="146" t="s">
        <v>257</v>
      </c>
      <c r="DT10" s="146" t="s">
        <v>302</v>
      </c>
      <c r="DU10" s="146" t="s">
        <v>356</v>
      </c>
      <c r="DV10" s="146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44"/>
      <c r="EW10" s="144"/>
      <c r="EX10" s="144"/>
      <c r="EY10" s="144"/>
      <c r="EZ10" s="144"/>
      <c r="FA10" s="144"/>
      <c r="FB10" s="144"/>
      <c r="FC10" s="144"/>
      <c r="FD10" s="144"/>
      <c r="FE10" s="144"/>
      <c r="FF10" s="144"/>
      <c r="FG10" s="144"/>
      <c r="FH10" s="144"/>
      <c r="FI10" s="144"/>
      <c r="FJ10" s="144"/>
      <c r="FK10" s="144"/>
      <c r="FL10" s="144"/>
      <c r="FM10" s="144"/>
      <c r="FN10" s="144"/>
      <c r="FO10" s="144"/>
      <c r="FP10" s="144"/>
      <c r="FQ10" s="144"/>
      <c r="FR10" s="144"/>
      <c r="FS10" s="144"/>
    </row>
    <row r="11" spans="1:175" s="148" customFormat="1" x14ac:dyDescent="0.2">
      <c r="A11" s="136">
        <v>3</v>
      </c>
      <c r="B11" s="136">
        <v>3</v>
      </c>
      <c r="C11" s="136">
        <v>3</v>
      </c>
      <c r="D11" s="136">
        <v>3</v>
      </c>
      <c r="E11" s="136">
        <v>3</v>
      </c>
      <c r="F11" s="136">
        <v>3</v>
      </c>
      <c r="G11" s="136">
        <v>3</v>
      </c>
      <c r="H11" s="136">
        <v>3</v>
      </c>
      <c r="I11" s="136">
        <v>3</v>
      </c>
      <c r="J11" s="136">
        <v>3</v>
      </c>
      <c r="K11" s="136">
        <v>3</v>
      </c>
      <c r="L11" s="136">
        <v>3</v>
      </c>
      <c r="M11" s="136">
        <v>3</v>
      </c>
      <c r="N11" s="136">
        <v>3</v>
      </c>
      <c r="O11" s="136">
        <v>3</v>
      </c>
      <c r="P11" s="136">
        <v>3</v>
      </c>
      <c r="Q11" s="136">
        <v>3</v>
      </c>
      <c r="R11" s="136">
        <v>3</v>
      </c>
      <c r="S11" s="136">
        <v>3</v>
      </c>
      <c r="T11" s="136">
        <v>3</v>
      </c>
      <c r="U11" s="136">
        <v>3</v>
      </c>
      <c r="V11" s="136">
        <v>3</v>
      </c>
      <c r="W11" s="136">
        <v>3</v>
      </c>
      <c r="X11" s="136">
        <v>3</v>
      </c>
      <c r="Y11" s="136">
        <v>3</v>
      </c>
      <c r="Z11" s="136">
        <v>3</v>
      </c>
      <c r="AA11" s="136">
        <v>3</v>
      </c>
      <c r="AB11" s="136">
        <v>3</v>
      </c>
      <c r="AC11" s="136">
        <v>3</v>
      </c>
      <c r="AD11" s="136">
        <v>3</v>
      </c>
      <c r="AE11" s="136">
        <v>3</v>
      </c>
      <c r="AF11" s="136">
        <v>3</v>
      </c>
      <c r="AG11" s="136">
        <v>3</v>
      </c>
      <c r="AH11" s="136">
        <v>3</v>
      </c>
      <c r="AI11" s="136">
        <v>3</v>
      </c>
      <c r="AJ11" s="136">
        <v>3</v>
      </c>
      <c r="AK11" s="136"/>
      <c r="AL11" s="136"/>
      <c r="AM11" s="136"/>
      <c r="AN11" s="136"/>
      <c r="AO11" s="136"/>
      <c r="AP11" s="136">
        <v>3</v>
      </c>
      <c r="AQ11" s="136">
        <v>3</v>
      </c>
      <c r="AR11" s="136">
        <v>3</v>
      </c>
      <c r="AS11" s="136">
        <v>3</v>
      </c>
      <c r="AT11" s="136">
        <v>3</v>
      </c>
      <c r="AU11" s="136">
        <v>3</v>
      </c>
      <c r="AV11" s="136">
        <v>3</v>
      </c>
      <c r="AW11" s="136">
        <v>3</v>
      </c>
      <c r="AX11" s="136">
        <v>3</v>
      </c>
      <c r="AY11" s="136">
        <v>3</v>
      </c>
      <c r="AZ11" s="136">
        <v>3</v>
      </c>
      <c r="BA11" s="136">
        <v>3</v>
      </c>
      <c r="BB11" s="136">
        <v>3</v>
      </c>
      <c r="BC11" s="136">
        <v>3</v>
      </c>
      <c r="BD11" s="136">
        <v>3</v>
      </c>
      <c r="BE11" s="136">
        <v>3</v>
      </c>
      <c r="BF11" s="136">
        <v>3</v>
      </c>
      <c r="BG11" s="136">
        <v>3</v>
      </c>
      <c r="BH11" s="136">
        <v>3</v>
      </c>
      <c r="BI11" s="136">
        <v>3</v>
      </c>
      <c r="BJ11" s="136"/>
      <c r="BK11" s="136"/>
      <c r="BL11" s="136"/>
      <c r="BM11" s="136"/>
      <c r="BN11" s="136"/>
      <c r="BO11" s="136">
        <v>3</v>
      </c>
      <c r="BP11" s="136">
        <v>3</v>
      </c>
      <c r="BQ11" s="136">
        <v>3</v>
      </c>
      <c r="BR11" s="136">
        <v>3</v>
      </c>
      <c r="BS11" s="136">
        <v>3</v>
      </c>
      <c r="BT11" s="136">
        <v>3</v>
      </c>
      <c r="BU11" s="136">
        <v>3</v>
      </c>
      <c r="BV11" s="136">
        <v>3</v>
      </c>
      <c r="BW11" s="136">
        <v>3</v>
      </c>
      <c r="BX11" s="136">
        <v>3</v>
      </c>
      <c r="BY11" s="136">
        <v>3</v>
      </c>
      <c r="BZ11" s="136">
        <v>3</v>
      </c>
      <c r="CA11" s="136">
        <v>3</v>
      </c>
      <c r="CB11" s="136">
        <v>3</v>
      </c>
      <c r="CC11" s="136">
        <v>3</v>
      </c>
      <c r="CD11" s="136">
        <v>3</v>
      </c>
      <c r="CE11" s="136">
        <v>3</v>
      </c>
      <c r="CF11" s="136">
        <v>3</v>
      </c>
      <c r="CG11" s="136">
        <v>3</v>
      </c>
      <c r="CH11" s="136">
        <v>3</v>
      </c>
      <c r="CI11" s="136"/>
      <c r="CJ11" s="136"/>
      <c r="CK11" s="136"/>
      <c r="CL11" s="136"/>
      <c r="CM11" s="136"/>
      <c r="CN11" s="136">
        <v>3</v>
      </c>
      <c r="CO11" s="136">
        <v>3</v>
      </c>
      <c r="CP11" s="136">
        <v>3</v>
      </c>
      <c r="CQ11" s="136">
        <v>3</v>
      </c>
      <c r="CR11" s="136">
        <v>3</v>
      </c>
      <c r="CS11" s="136">
        <v>3</v>
      </c>
      <c r="CT11" s="136">
        <v>3</v>
      </c>
      <c r="CU11" s="136">
        <v>3</v>
      </c>
      <c r="CV11" s="136">
        <v>3</v>
      </c>
      <c r="CW11" s="136">
        <v>3</v>
      </c>
      <c r="CX11" s="136">
        <v>3</v>
      </c>
      <c r="CY11" s="136">
        <v>3</v>
      </c>
      <c r="CZ11" s="136">
        <v>3</v>
      </c>
      <c r="DA11" s="136">
        <v>3</v>
      </c>
      <c r="DB11" s="136">
        <v>3</v>
      </c>
      <c r="DC11" s="136">
        <v>3</v>
      </c>
      <c r="DD11" s="136">
        <v>3</v>
      </c>
      <c r="DE11" s="136">
        <v>3</v>
      </c>
      <c r="DF11" s="136">
        <v>3</v>
      </c>
      <c r="DG11" s="136">
        <v>3</v>
      </c>
      <c r="DH11" s="136"/>
      <c r="DI11" s="136"/>
      <c r="DJ11" s="136"/>
      <c r="DK11" s="136"/>
      <c r="DL11" s="136"/>
      <c r="DM11" s="136">
        <v>3</v>
      </c>
      <c r="DN11" s="136">
        <v>3</v>
      </c>
      <c r="DO11" s="136">
        <v>3</v>
      </c>
      <c r="DP11" s="136">
        <v>3</v>
      </c>
      <c r="DQ11" s="136">
        <v>3</v>
      </c>
      <c r="DR11" s="136">
        <v>3</v>
      </c>
      <c r="DS11" s="136">
        <v>3</v>
      </c>
      <c r="DT11" s="136">
        <v>3</v>
      </c>
      <c r="DU11" s="136">
        <v>3</v>
      </c>
      <c r="DV11" s="136">
        <v>3</v>
      </c>
      <c r="DW11" s="136">
        <v>3</v>
      </c>
      <c r="DX11" s="136">
        <v>3</v>
      </c>
      <c r="DY11" s="136">
        <v>3</v>
      </c>
      <c r="DZ11" s="136">
        <v>3</v>
      </c>
      <c r="EA11" s="136">
        <v>3</v>
      </c>
      <c r="EB11" s="136">
        <v>3</v>
      </c>
      <c r="EC11" s="136">
        <v>3</v>
      </c>
      <c r="ED11" s="136">
        <v>3</v>
      </c>
      <c r="EE11" s="136">
        <v>3</v>
      </c>
      <c r="EF11" s="136">
        <v>3</v>
      </c>
      <c r="EG11" s="136"/>
      <c r="EH11" s="136"/>
      <c r="EI11" s="136"/>
      <c r="EJ11" s="136"/>
      <c r="EK11" s="136"/>
      <c r="EL11" s="136">
        <v>3</v>
      </c>
      <c r="EM11" s="136">
        <v>3</v>
      </c>
      <c r="EN11" s="136">
        <v>3</v>
      </c>
      <c r="EO11" s="136">
        <v>3</v>
      </c>
      <c r="EP11" s="136">
        <v>3</v>
      </c>
      <c r="EQ11" s="136">
        <v>3</v>
      </c>
      <c r="ER11" s="136">
        <v>3</v>
      </c>
      <c r="ES11" s="136">
        <v>3</v>
      </c>
      <c r="ET11" s="136">
        <v>3</v>
      </c>
      <c r="EU11" s="136">
        <v>3</v>
      </c>
      <c r="EV11" s="136">
        <v>3</v>
      </c>
      <c r="EW11" s="136">
        <v>3</v>
      </c>
      <c r="EX11" s="136">
        <v>3</v>
      </c>
      <c r="EY11" s="136">
        <v>3</v>
      </c>
      <c r="EZ11" s="136">
        <v>3</v>
      </c>
      <c r="FA11" s="136">
        <v>3</v>
      </c>
      <c r="FB11" s="136">
        <v>3</v>
      </c>
      <c r="FC11" s="136">
        <v>3</v>
      </c>
      <c r="FD11" s="136">
        <v>3</v>
      </c>
      <c r="FE11" s="136">
        <v>3</v>
      </c>
      <c r="FF11" s="136"/>
      <c r="FG11" s="136"/>
      <c r="FH11" s="136"/>
      <c r="FI11" s="136"/>
      <c r="FJ11" s="136"/>
      <c r="FK11" s="136">
        <v>3</v>
      </c>
      <c r="FL11" s="136">
        <v>3</v>
      </c>
      <c r="FM11" s="136">
        <v>3</v>
      </c>
      <c r="FN11" s="136">
        <v>3</v>
      </c>
      <c r="FO11" s="136">
        <v>3</v>
      </c>
      <c r="FP11" s="136">
        <v>3</v>
      </c>
      <c r="FQ11" s="136">
        <v>3</v>
      </c>
      <c r="FR11" s="136">
        <v>3</v>
      </c>
      <c r="FS11" s="136">
        <v>3</v>
      </c>
    </row>
    <row r="12" spans="1:175" ht="64" customHeight="1" x14ac:dyDescent="0.2">
      <c r="A12" s="149">
        <v>3</v>
      </c>
      <c r="B12" s="139" t="s">
        <v>146</v>
      </c>
      <c r="C12" s="139">
        <v>1.5</v>
      </c>
      <c r="D12" s="139"/>
      <c r="E12" s="139">
        <v>1.5</v>
      </c>
      <c r="F12" s="139"/>
      <c r="G12" s="140" t="s">
        <v>147</v>
      </c>
      <c r="H12" s="139"/>
      <c r="I12" s="139">
        <v>1.5</v>
      </c>
      <c r="J12" s="139"/>
      <c r="K12" s="139">
        <v>1.5</v>
      </c>
      <c r="L12" s="139"/>
      <c r="M12" s="140">
        <v>0.5</v>
      </c>
      <c r="N12" s="139"/>
      <c r="O12" s="150" t="s">
        <v>148</v>
      </c>
      <c r="P12" s="150" t="s">
        <v>148</v>
      </c>
      <c r="Q12" s="150" t="s">
        <v>148</v>
      </c>
      <c r="R12" s="150" t="s">
        <v>148</v>
      </c>
      <c r="S12" s="142">
        <v>54</v>
      </c>
      <c r="T12" s="142">
        <v>64</v>
      </c>
      <c r="U12" s="142">
        <v>56</v>
      </c>
      <c r="V12" s="142">
        <v>69</v>
      </c>
      <c r="W12" s="142">
        <f t="shared" si="1"/>
        <v>6</v>
      </c>
      <c r="X12" s="142">
        <f t="shared" si="0"/>
        <v>8</v>
      </c>
      <c r="Y12" s="142">
        <f t="shared" si="0"/>
        <v>7</v>
      </c>
      <c r="Z12" s="142">
        <f t="shared" si="0"/>
        <v>8</v>
      </c>
      <c r="AA12" s="143" t="s">
        <v>218</v>
      </c>
      <c r="AB12" s="143" t="s">
        <v>253</v>
      </c>
      <c r="AC12" s="143" t="s">
        <v>298</v>
      </c>
      <c r="AD12" s="143" t="s">
        <v>341</v>
      </c>
      <c r="AE12" s="143"/>
      <c r="AF12" s="143" t="s">
        <v>214</v>
      </c>
      <c r="AG12" s="143" t="s">
        <v>254</v>
      </c>
      <c r="AH12" s="143" t="s">
        <v>299</v>
      </c>
      <c r="AI12" s="143" t="s">
        <v>342</v>
      </c>
      <c r="AJ12" s="143"/>
      <c r="AK12" s="143" t="s">
        <v>215</v>
      </c>
      <c r="AL12" s="143" t="s">
        <v>255</v>
      </c>
      <c r="AM12" s="143" t="s">
        <v>300</v>
      </c>
      <c r="AN12" s="143" t="s">
        <v>343</v>
      </c>
      <c r="AO12" s="143"/>
      <c r="AP12" s="143" t="s">
        <v>216</v>
      </c>
      <c r="AQ12" s="143" t="s">
        <v>256</v>
      </c>
      <c r="AR12" s="143" t="s">
        <v>301</v>
      </c>
      <c r="AS12" s="143" t="s">
        <v>430</v>
      </c>
      <c r="AT12" s="143"/>
      <c r="AU12" s="143" t="s">
        <v>217</v>
      </c>
      <c r="AV12" s="143" t="s">
        <v>257</v>
      </c>
      <c r="AW12" s="143" t="s">
        <v>318</v>
      </c>
      <c r="AX12" s="143" t="s">
        <v>345</v>
      </c>
      <c r="AY12" s="143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3" t="s">
        <v>218</v>
      </c>
      <c r="BZ12" s="143" t="s">
        <v>253</v>
      </c>
      <c r="CA12" s="143" t="s">
        <v>298</v>
      </c>
      <c r="CB12" s="143" t="s">
        <v>341</v>
      </c>
      <c r="CC12" s="143"/>
      <c r="CD12" s="143" t="s">
        <v>214</v>
      </c>
      <c r="CE12" s="143" t="s">
        <v>254</v>
      </c>
      <c r="CF12" s="143" t="s">
        <v>299</v>
      </c>
      <c r="CG12" s="143" t="s">
        <v>342</v>
      </c>
      <c r="CH12" s="143"/>
      <c r="CI12" s="143" t="s">
        <v>215</v>
      </c>
      <c r="CJ12" s="143" t="s">
        <v>255</v>
      </c>
      <c r="CK12" s="143" t="s">
        <v>300</v>
      </c>
      <c r="CL12" s="143" t="s">
        <v>343</v>
      </c>
      <c r="CM12" s="143"/>
      <c r="CN12" s="143" t="s">
        <v>216</v>
      </c>
      <c r="CO12" s="143" t="s">
        <v>256</v>
      </c>
      <c r="CP12" s="143" t="s">
        <v>301</v>
      </c>
      <c r="CQ12" s="143" t="s">
        <v>430</v>
      </c>
      <c r="CR12" s="143"/>
      <c r="CS12" s="143" t="s">
        <v>217</v>
      </c>
      <c r="CT12" s="143" t="s">
        <v>257</v>
      </c>
      <c r="CU12" s="143" t="s">
        <v>318</v>
      </c>
      <c r="CV12" s="143" t="s">
        <v>345</v>
      </c>
      <c r="CW12" s="143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5" t="s">
        <v>219</v>
      </c>
      <c r="DX12" s="145" t="s">
        <v>258</v>
      </c>
      <c r="DY12" s="145" t="s">
        <v>303</v>
      </c>
      <c r="DZ12" s="145" t="s">
        <v>346</v>
      </c>
      <c r="EA12" s="145"/>
      <c r="EB12" s="145" t="s">
        <v>220</v>
      </c>
      <c r="EC12" s="145" t="s">
        <v>259</v>
      </c>
      <c r="ED12" s="145" t="s">
        <v>304</v>
      </c>
      <c r="EE12" s="145" t="s">
        <v>347</v>
      </c>
      <c r="EF12" s="145"/>
      <c r="EG12" s="145" t="s">
        <v>221</v>
      </c>
      <c r="EH12" s="145" t="s">
        <v>260</v>
      </c>
      <c r="EI12" s="145" t="s">
        <v>305</v>
      </c>
      <c r="EJ12" s="145" t="s">
        <v>348</v>
      </c>
      <c r="EK12" s="145"/>
      <c r="EL12" s="145" t="s">
        <v>222</v>
      </c>
      <c r="EM12" s="145" t="s">
        <v>261</v>
      </c>
      <c r="EN12" s="145" t="s">
        <v>306</v>
      </c>
      <c r="EO12" s="145" t="s">
        <v>430</v>
      </c>
      <c r="EP12" s="145"/>
      <c r="EQ12" s="145" t="s">
        <v>223</v>
      </c>
      <c r="ER12" s="145" t="s">
        <v>262</v>
      </c>
      <c r="ES12" s="145" t="s">
        <v>319</v>
      </c>
      <c r="ET12" s="145" t="s">
        <v>350</v>
      </c>
      <c r="EU12" s="145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</row>
    <row r="13" spans="1:175" ht="69.75" customHeight="1" x14ac:dyDescent="0.2">
      <c r="A13" s="149">
        <v>3</v>
      </c>
      <c r="B13" s="139" t="s">
        <v>152</v>
      </c>
      <c r="C13" s="139" t="s">
        <v>153</v>
      </c>
      <c r="D13" s="139" t="s">
        <v>154</v>
      </c>
      <c r="E13" s="139"/>
      <c r="F13" s="139" t="s">
        <v>155</v>
      </c>
      <c r="G13" s="139"/>
      <c r="H13" s="139"/>
      <c r="I13" s="139">
        <v>1.5</v>
      </c>
      <c r="J13" s="139">
        <v>1.5</v>
      </c>
      <c r="K13" s="139"/>
      <c r="L13" s="139">
        <v>1.5</v>
      </c>
      <c r="M13" s="139"/>
      <c r="N13" s="139"/>
      <c r="O13" s="150" t="s">
        <v>148</v>
      </c>
      <c r="P13" s="150" t="s">
        <v>148</v>
      </c>
      <c r="Q13" s="150" t="s">
        <v>148</v>
      </c>
      <c r="R13" s="150" t="s">
        <v>148</v>
      </c>
      <c r="S13" s="142">
        <v>54</v>
      </c>
      <c r="T13" s="142">
        <v>64</v>
      </c>
      <c r="U13" s="142">
        <v>56</v>
      </c>
      <c r="V13" s="142">
        <v>69</v>
      </c>
      <c r="W13" s="142">
        <f t="shared" si="1"/>
        <v>6</v>
      </c>
      <c r="X13" s="142">
        <f t="shared" si="0"/>
        <v>8</v>
      </c>
      <c r="Y13" s="142">
        <f t="shared" si="0"/>
        <v>7</v>
      </c>
      <c r="Z13" s="142">
        <f t="shared" si="0"/>
        <v>8</v>
      </c>
      <c r="AA13" s="143" t="s">
        <v>218</v>
      </c>
      <c r="AB13" s="143" t="s">
        <v>253</v>
      </c>
      <c r="AC13" s="143" t="s">
        <v>298</v>
      </c>
      <c r="AD13" s="143" t="s">
        <v>341</v>
      </c>
      <c r="AE13" s="143"/>
      <c r="AF13" s="143" t="s">
        <v>214</v>
      </c>
      <c r="AG13" s="143" t="s">
        <v>254</v>
      </c>
      <c r="AH13" s="143" t="s">
        <v>299</v>
      </c>
      <c r="AI13" s="143" t="s">
        <v>342</v>
      </c>
      <c r="AJ13" s="143"/>
      <c r="AK13" s="143" t="s">
        <v>215</v>
      </c>
      <c r="AL13" s="143" t="s">
        <v>255</v>
      </c>
      <c r="AM13" s="143" t="s">
        <v>300</v>
      </c>
      <c r="AN13" s="143" t="s">
        <v>343</v>
      </c>
      <c r="AO13" s="143"/>
      <c r="AP13" s="143" t="s">
        <v>216</v>
      </c>
      <c r="AQ13" s="143" t="s">
        <v>256</v>
      </c>
      <c r="AR13" s="143" t="s">
        <v>301</v>
      </c>
      <c r="AS13" s="143" t="s">
        <v>430</v>
      </c>
      <c r="AT13" s="143"/>
      <c r="AU13" s="143" t="s">
        <v>217</v>
      </c>
      <c r="AV13" s="143" t="s">
        <v>257</v>
      </c>
      <c r="AW13" s="143" t="s">
        <v>318</v>
      </c>
      <c r="AX13" s="143" t="s">
        <v>345</v>
      </c>
      <c r="AY13" s="143"/>
      <c r="AZ13" s="146" t="s">
        <v>218</v>
      </c>
      <c r="BA13" s="146" t="s">
        <v>253</v>
      </c>
      <c r="BB13" s="146" t="s">
        <v>298</v>
      </c>
      <c r="BC13" s="146" t="s">
        <v>341</v>
      </c>
      <c r="BD13" s="146"/>
      <c r="BE13" s="146" t="s">
        <v>214</v>
      </c>
      <c r="BF13" s="146" t="s">
        <v>254</v>
      </c>
      <c r="BG13" s="146" t="s">
        <v>299</v>
      </c>
      <c r="BH13" s="146" t="s">
        <v>342</v>
      </c>
      <c r="BI13" s="146"/>
      <c r="BJ13" s="146" t="s">
        <v>215</v>
      </c>
      <c r="BK13" s="146" t="s">
        <v>255</v>
      </c>
      <c r="BL13" s="146" t="s">
        <v>300</v>
      </c>
      <c r="BM13" s="146" t="s">
        <v>343</v>
      </c>
      <c r="BN13" s="146"/>
      <c r="BO13" s="146" t="s">
        <v>216</v>
      </c>
      <c r="BP13" s="146" t="s">
        <v>256</v>
      </c>
      <c r="BQ13" s="146" t="s">
        <v>301</v>
      </c>
      <c r="BR13" s="146" t="s">
        <v>430</v>
      </c>
      <c r="BS13" s="146"/>
      <c r="BT13" s="146" t="s">
        <v>217</v>
      </c>
      <c r="BU13" s="146" t="s">
        <v>257</v>
      </c>
      <c r="BV13" s="146" t="s">
        <v>318</v>
      </c>
      <c r="BW13" s="146" t="s">
        <v>345</v>
      </c>
      <c r="BX13" s="146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46" t="s">
        <v>218</v>
      </c>
      <c r="CY13" s="146" t="s">
        <v>253</v>
      </c>
      <c r="CZ13" s="146" t="s">
        <v>298</v>
      </c>
      <c r="DA13" s="146" t="s">
        <v>341</v>
      </c>
      <c r="DB13" s="146"/>
      <c r="DC13" s="146" t="s">
        <v>214</v>
      </c>
      <c r="DD13" s="146" t="s">
        <v>254</v>
      </c>
      <c r="DE13" s="146" t="s">
        <v>299</v>
      </c>
      <c r="DF13" s="146" t="s">
        <v>342</v>
      </c>
      <c r="DG13" s="146"/>
      <c r="DH13" s="146" t="s">
        <v>215</v>
      </c>
      <c r="DI13" s="146" t="s">
        <v>255</v>
      </c>
      <c r="DJ13" s="146" t="s">
        <v>300</v>
      </c>
      <c r="DK13" s="146" t="s">
        <v>343</v>
      </c>
      <c r="DL13" s="146"/>
      <c r="DM13" s="146" t="s">
        <v>216</v>
      </c>
      <c r="DN13" s="146" t="s">
        <v>256</v>
      </c>
      <c r="DO13" s="146" t="s">
        <v>301</v>
      </c>
      <c r="DP13" s="146" t="s">
        <v>430</v>
      </c>
      <c r="DQ13" s="146"/>
      <c r="DR13" s="146" t="s">
        <v>217</v>
      </c>
      <c r="DS13" s="146" t="s">
        <v>257</v>
      </c>
      <c r="DT13" s="146" t="s">
        <v>318</v>
      </c>
      <c r="DU13" s="146" t="s">
        <v>345</v>
      </c>
      <c r="DV13" s="146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</row>
    <row r="14" spans="1:175" ht="65.5" customHeight="1" x14ac:dyDescent="0.2">
      <c r="A14" s="149">
        <v>3</v>
      </c>
      <c r="B14" s="139" t="s">
        <v>156</v>
      </c>
      <c r="C14" s="139"/>
      <c r="D14" s="139" t="s">
        <v>157</v>
      </c>
      <c r="E14" s="139"/>
      <c r="F14" s="139" t="s">
        <v>158</v>
      </c>
      <c r="G14" s="140" t="s">
        <v>147</v>
      </c>
      <c r="H14" s="139"/>
      <c r="I14" s="139"/>
      <c r="J14" s="139">
        <v>1.5</v>
      </c>
      <c r="K14" s="139"/>
      <c r="L14" s="139">
        <v>1.5</v>
      </c>
      <c r="M14" s="140">
        <v>0.5</v>
      </c>
      <c r="N14" s="139"/>
      <c r="O14" s="150" t="s">
        <v>148</v>
      </c>
      <c r="P14" s="150" t="s">
        <v>148</v>
      </c>
      <c r="Q14" s="150" t="s">
        <v>148</v>
      </c>
      <c r="R14" s="150" t="s">
        <v>148</v>
      </c>
      <c r="S14" s="142">
        <v>54</v>
      </c>
      <c r="T14" s="142">
        <v>64</v>
      </c>
      <c r="U14" s="142">
        <v>56</v>
      </c>
      <c r="V14" s="142">
        <v>69</v>
      </c>
      <c r="W14" s="142">
        <f t="shared" si="1"/>
        <v>6</v>
      </c>
      <c r="X14" s="142">
        <f t="shared" si="0"/>
        <v>8</v>
      </c>
      <c r="Y14" s="142">
        <f t="shared" si="0"/>
        <v>7</v>
      </c>
      <c r="Z14" s="142">
        <f t="shared" si="0"/>
        <v>8</v>
      </c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46" t="s">
        <v>218</v>
      </c>
      <c r="BA14" s="146" t="s">
        <v>253</v>
      </c>
      <c r="BB14" s="146" t="s">
        <v>298</v>
      </c>
      <c r="BC14" s="146" t="s">
        <v>341</v>
      </c>
      <c r="BD14" s="146"/>
      <c r="BE14" s="146" t="s">
        <v>214</v>
      </c>
      <c r="BF14" s="146" t="s">
        <v>254</v>
      </c>
      <c r="BG14" s="146" t="s">
        <v>299</v>
      </c>
      <c r="BH14" s="146" t="s">
        <v>342</v>
      </c>
      <c r="BI14" s="146"/>
      <c r="BJ14" s="146" t="s">
        <v>215</v>
      </c>
      <c r="BK14" s="146" t="s">
        <v>255</v>
      </c>
      <c r="BL14" s="146" t="s">
        <v>300</v>
      </c>
      <c r="BM14" s="146" t="s">
        <v>343</v>
      </c>
      <c r="BN14" s="146"/>
      <c r="BO14" s="146" t="s">
        <v>216</v>
      </c>
      <c r="BP14" s="146" t="s">
        <v>256</v>
      </c>
      <c r="BQ14" s="146" t="s">
        <v>301</v>
      </c>
      <c r="BR14" s="146" t="s">
        <v>430</v>
      </c>
      <c r="BS14" s="146"/>
      <c r="BT14" s="146" t="s">
        <v>217</v>
      </c>
      <c r="BU14" s="146" t="s">
        <v>257</v>
      </c>
      <c r="BV14" s="146" t="s">
        <v>318</v>
      </c>
      <c r="BW14" s="146" t="s">
        <v>345</v>
      </c>
      <c r="BX14" s="146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46" t="s">
        <v>218</v>
      </c>
      <c r="CY14" s="146" t="s">
        <v>253</v>
      </c>
      <c r="CZ14" s="146" t="s">
        <v>298</v>
      </c>
      <c r="DA14" s="146" t="s">
        <v>341</v>
      </c>
      <c r="DB14" s="146"/>
      <c r="DC14" s="146" t="s">
        <v>214</v>
      </c>
      <c r="DD14" s="146" t="s">
        <v>254</v>
      </c>
      <c r="DE14" s="146" t="s">
        <v>299</v>
      </c>
      <c r="DF14" s="146" t="s">
        <v>342</v>
      </c>
      <c r="DG14" s="146"/>
      <c r="DH14" s="146" t="s">
        <v>215</v>
      </c>
      <c r="DI14" s="146" t="s">
        <v>255</v>
      </c>
      <c r="DJ14" s="146" t="s">
        <v>300</v>
      </c>
      <c r="DK14" s="146" t="s">
        <v>343</v>
      </c>
      <c r="DL14" s="146"/>
      <c r="DM14" s="146" t="s">
        <v>216</v>
      </c>
      <c r="DN14" s="146" t="s">
        <v>256</v>
      </c>
      <c r="DO14" s="146" t="s">
        <v>301</v>
      </c>
      <c r="DP14" s="146" t="s">
        <v>430</v>
      </c>
      <c r="DQ14" s="146"/>
      <c r="DR14" s="146" t="s">
        <v>217</v>
      </c>
      <c r="DS14" s="146" t="s">
        <v>257</v>
      </c>
      <c r="DT14" s="146" t="s">
        <v>318</v>
      </c>
      <c r="DU14" s="146" t="s">
        <v>345</v>
      </c>
      <c r="DV14" s="146"/>
      <c r="DW14" s="145" t="s">
        <v>219</v>
      </c>
      <c r="DX14" s="145" t="s">
        <v>258</v>
      </c>
      <c r="DY14" s="145" t="s">
        <v>303</v>
      </c>
      <c r="DZ14" s="145" t="s">
        <v>346</v>
      </c>
      <c r="EA14" s="145"/>
      <c r="EB14" s="145" t="s">
        <v>220</v>
      </c>
      <c r="EC14" s="145" t="s">
        <v>259</v>
      </c>
      <c r="ED14" s="145" t="s">
        <v>304</v>
      </c>
      <c r="EE14" s="145" t="s">
        <v>347</v>
      </c>
      <c r="EF14" s="145"/>
      <c r="EG14" s="145" t="s">
        <v>221</v>
      </c>
      <c r="EH14" s="145" t="s">
        <v>260</v>
      </c>
      <c r="EI14" s="145" t="s">
        <v>305</v>
      </c>
      <c r="EJ14" s="145" t="s">
        <v>348</v>
      </c>
      <c r="EK14" s="145"/>
      <c r="EL14" s="145" t="s">
        <v>222</v>
      </c>
      <c r="EM14" s="145" t="s">
        <v>261</v>
      </c>
      <c r="EN14" s="145" t="s">
        <v>306</v>
      </c>
      <c r="EO14" s="145" t="s">
        <v>430</v>
      </c>
      <c r="EP14" s="145"/>
      <c r="EQ14" s="145" t="s">
        <v>223</v>
      </c>
      <c r="ER14" s="145" t="s">
        <v>262</v>
      </c>
      <c r="ES14" s="145" t="s">
        <v>319</v>
      </c>
      <c r="ET14" s="145" t="s">
        <v>350</v>
      </c>
      <c r="EU14" s="145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</row>
    <row r="15" spans="1:175" s="148" customFormat="1" x14ac:dyDescent="0.2">
      <c r="A15" s="136">
        <v>4</v>
      </c>
      <c r="B15" s="136">
        <v>4</v>
      </c>
      <c r="C15" s="136">
        <v>4</v>
      </c>
      <c r="D15" s="136">
        <v>4</v>
      </c>
      <c r="E15" s="136">
        <v>4</v>
      </c>
      <c r="F15" s="136">
        <v>4</v>
      </c>
      <c r="G15" s="136">
        <v>4</v>
      </c>
      <c r="H15" s="136">
        <v>4</v>
      </c>
      <c r="I15" s="136">
        <v>4</v>
      </c>
      <c r="J15" s="136">
        <v>4</v>
      </c>
      <c r="K15" s="136">
        <v>4</v>
      </c>
      <c r="L15" s="136">
        <v>4</v>
      </c>
      <c r="M15" s="136">
        <v>4</v>
      </c>
      <c r="N15" s="136">
        <v>4</v>
      </c>
      <c r="O15" s="136">
        <v>4</v>
      </c>
      <c r="P15" s="136">
        <v>4</v>
      </c>
      <c r="Q15" s="136">
        <v>4</v>
      </c>
      <c r="R15" s="136">
        <v>4</v>
      </c>
      <c r="S15" s="136">
        <v>4</v>
      </c>
      <c r="T15" s="136">
        <v>4</v>
      </c>
      <c r="U15" s="136">
        <v>4</v>
      </c>
      <c r="V15" s="136">
        <v>4</v>
      </c>
      <c r="W15" s="136">
        <v>4</v>
      </c>
      <c r="X15" s="136">
        <v>4</v>
      </c>
      <c r="Y15" s="136">
        <v>4</v>
      </c>
      <c r="Z15" s="136">
        <v>4</v>
      </c>
      <c r="AA15" s="136">
        <v>4</v>
      </c>
      <c r="AB15" s="136">
        <v>4</v>
      </c>
      <c r="AC15" s="136">
        <v>4</v>
      </c>
      <c r="AD15" s="136">
        <v>4</v>
      </c>
      <c r="AE15" s="136">
        <v>4</v>
      </c>
      <c r="AF15" s="136">
        <v>4</v>
      </c>
      <c r="AG15" s="136">
        <v>4</v>
      </c>
      <c r="AH15" s="136">
        <v>4</v>
      </c>
      <c r="AI15" s="136">
        <v>4</v>
      </c>
      <c r="AJ15" s="136">
        <v>4</v>
      </c>
      <c r="AK15" s="136"/>
      <c r="AL15" s="136"/>
      <c r="AM15" s="136"/>
      <c r="AN15" s="136"/>
      <c r="AO15" s="136"/>
      <c r="AP15" s="136">
        <v>4</v>
      </c>
      <c r="AQ15" s="136">
        <v>4</v>
      </c>
      <c r="AR15" s="136">
        <v>4</v>
      </c>
      <c r="AS15" s="136">
        <v>4</v>
      </c>
      <c r="AT15" s="136">
        <v>4</v>
      </c>
      <c r="AU15" s="136">
        <v>4</v>
      </c>
      <c r="AV15" s="136">
        <v>4</v>
      </c>
      <c r="AW15" s="136">
        <v>4</v>
      </c>
      <c r="AX15" s="136">
        <v>4</v>
      </c>
      <c r="AY15" s="136">
        <v>4</v>
      </c>
      <c r="AZ15" s="136">
        <v>4</v>
      </c>
      <c r="BA15" s="136">
        <v>4</v>
      </c>
      <c r="BB15" s="136">
        <v>4</v>
      </c>
      <c r="BC15" s="136">
        <v>4</v>
      </c>
      <c r="BD15" s="136">
        <v>4</v>
      </c>
      <c r="BE15" s="136">
        <v>4</v>
      </c>
      <c r="BF15" s="136">
        <v>4</v>
      </c>
      <c r="BG15" s="136">
        <v>4</v>
      </c>
      <c r="BH15" s="136">
        <v>4</v>
      </c>
      <c r="BI15" s="136">
        <v>4</v>
      </c>
      <c r="BJ15" s="136"/>
      <c r="BK15" s="136"/>
      <c r="BL15" s="136"/>
      <c r="BM15" s="136"/>
      <c r="BN15" s="136"/>
      <c r="BO15" s="136">
        <v>4</v>
      </c>
      <c r="BP15" s="136">
        <v>4</v>
      </c>
      <c r="BQ15" s="136">
        <v>4</v>
      </c>
      <c r="BR15" s="136">
        <v>4</v>
      </c>
      <c r="BS15" s="136">
        <v>4</v>
      </c>
      <c r="BT15" s="136">
        <v>4</v>
      </c>
      <c r="BU15" s="136">
        <v>4</v>
      </c>
      <c r="BV15" s="136">
        <v>4</v>
      </c>
      <c r="BW15" s="136">
        <v>4</v>
      </c>
      <c r="BX15" s="136">
        <v>4</v>
      </c>
      <c r="BY15" s="136">
        <v>4</v>
      </c>
      <c r="BZ15" s="136">
        <v>4</v>
      </c>
      <c r="CA15" s="136">
        <v>4</v>
      </c>
      <c r="CB15" s="136">
        <v>4</v>
      </c>
      <c r="CC15" s="136">
        <v>4</v>
      </c>
      <c r="CD15" s="136">
        <v>4</v>
      </c>
      <c r="CE15" s="136">
        <v>4</v>
      </c>
      <c r="CF15" s="136">
        <v>4</v>
      </c>
      <c r="CG15" s="136">
        <v>4</v>
      </c>
      <c r="CH15" s="136">
        <v>4</v>
      </c>
      <c r="CI15" s="136"/>
      <c r="CJ15" s="136"/>
      <c r="CK15" s="136"/>
      <c r="CL15" s="136"/>
      <c r="CM15" s="136"/>
      <c r="CN15" s="136">
        <v>4</v>
      </c>
      <c r="CO15" s="136">
        <v>4</v>
      </c>
      <c r="CP15" s="136">
        <v>4</v>
      </c>
      <c r="CQ15" s="136">
        <v>4</v>
      </c>
      <c r="CR15" s="136">
        <v>4</v>
      </c>
      <c r="CS15" s="136">
        <v>4</v>
      </c>
      <c r="CT15" s="136">
        <v>4</v>
      </c>
      <c r="CU15" s="136">
        <v>4</v>
      </c>
      <c r="CV15" s="136">
        <v>4</v>
      </c>
      <c r="CW15" s="136">
        <v>4</v>
      </c>
      <c r="CX15" s="136">
        <v>4</v>
      </c>
      <c r="CY15" s="136">
        <v>4</v>
      </c>
      <c r="CZ15" s="136">
        <v>4</v>
      </c>
      <c r="DA15" s="136">
        <v>4</v>
      </c>
      <c r="DB15" s="136">
        <v>4</v>
      </c>
      <c r="DC15" s="136">
        <v>4</v>
      </c>
      <c r="DD15" s="136">
        <v>4</v>
      </c>
      <c r="DE15" s="136">
        <v>4</v>
      </c>
      <c r="DF15" s="136">
        <v>4</v>
      </c>
      <c r="DG15" s="136">
        <v>4</v>
      </c>
      <c r="DH15" s="136"/>
      <c r="DI15" s="136"/>
      <c r="DJ15" s="136"/>
      <c r="DK15" s="136"/>
      <c r="DL15" s="136"/>
      <c r="DM15" s="136">
        <v>4</v>
      </c>
      <c r="DN15" s="136">
        <v>4</v>
      </c>
      <c r="DO15" s="136">
        <v>4</v>
      </c>
      <c r="DP15" s="136">
        <v>4</v>
      </c>
      <c r="DQ15" s="136">
        <v>4</v>
      </c>
      <c r="DR15" s="136">
        <v>4</v>
      </c>
      <c r="DS15" s="136">
        <v>4</v>
      </c>
      <c r="DT15" s="136">
        <v>4</v>
      </c>
      <c r="DU15" s="136">
        <v>4</v>
      </c>
      <c r="DV15" s="136">
        <v>4</v>
      </c>
      <c r="DW15" s="136">
        <v>4</v>
      </c>
      <c r="DX15" s="136">
        <v>4</v>
      </c>
      <c r="DY15" s="136">
        <v>4</v>
      </c>
      <c r="DZ15" s="136">
        <v>4</v>
      </c>
      <c r="EA15" s="136">
        <v>4</v>
      </c>
      <c r="EB15" s="136">
        <v>4</v>
      </c>
      <c r="EC15" s="136">
        <v>4</v>
      </c>
      <c r="ED15" s="136">
        <v>4</v>
      </c>
      <c r="EE15" s="136">
        <v>4</v>
      </c>
      <c r="EF15" s="136">
        <v>4</v>
      </c>
      <c r="EG15" s="136"/>
      <c r="EH15" s="136"/>
      <c r="EI15" s="136"/>
      <c r="EJ15" s="136"/>
      <c r="EK15" s="136"/>
      <c r="EL15" s="136">
        <v>4</v>
      </c>
      <c r="EM15" s="136">
        <v>4</v>
      </c>
      <c r="EN15" s="136">
        <v>4</v>
      </c>
      <c r="EO15" s="136">
        <v>4</v>
      </c>
      <c r="EP15" s="136">
        <v>4</v>
      </c>
      <c r="EQ15" s="136">
        <v>4</v>
      </c>
      <c r="ER15" s="136">
        <v>4</v>
      </c>
      <c r="ES15" s="136">
        <v>4</v>
      </c>
      <c r="ET15" s="136">
        <v>4</v>
      </c>
      <c r="EU15" s="136">
        <v>4</v>
      </c>
      <c r="EV15" s="136">
        <v>4</v>
      </c>
      <c r="EW15" s="136">
        <v>4</v>
      </c>
      <c r="EX15" s="136">
        <v>4</v>
      </c>
      <c r="EY15" s="136">
        <v>4</v>
      </c>
      <c r="EZ15" s="136">
        <v>4</v>
      </c>
      <c r="FA15" s="136">
        <v>4</v>
      </c>
      <c r="FB15" s="136">
        <v>4</v>
      </c>
      <c r="FC15" s="136">
        <v>4</v>
      </c>
      <c r="FD15" s="136">
        <v>4</v>
      </c>
      <c r="FE15" s="136">
        <v>4</v>
      </c>
      <c r="FF15" s="136"/>
      <c r="FG15" s="136"/>
      <c r="FH15" s="136"/>
      <c r="FI15" s="136"/>
      <c r="FJ15" s="136"/>
      <c r="FK15" s="136">
        <v>4</v>
      </c>
      <c r="FL15" s="136">
        <v>4</v>
      </c>
      <c r="FM15" s="136">
        <v>4</v>
      </c>
      <c r="FN15" s="136">
        <v>4</v>
      </c>
      <c r="FO15" s="136">
        <v>4</v>
      </c>
      <c r="FP15" s="136">
        <v>4</v>
      </c>
      <c r="FQ15" s="136">
        <v>4</v>
      </c>
      <c r="FR15" s="136">
        <v>4</v>
      </c>
      <c r="FS15" s="136">
        <v>4</v>
      </c>
    </row>
    <row r="16" spans="1:175" ht="66.75" customHeight="1" x14ac:dyDescent="0.2">
      <c r="A16" s="149">
        <v>4</v>
      </c>
      <c r="B16" s="139" t="s">
        <v>159</v>
      </c>
      <c r="C16" s="139" t="s">
        <v>160</v>
      </c>
      <c r="D16" s="139"/>
      <c r="E16" s="139" t="s">
        <v>161</v>
      </c>
      <c r="F16" s="139"/>
      <c r="G16" s="140" t="s">
        <v>162</v>
      </c>
      <c r="H16" s="139"/>
      <c r="I16" s="139">
        <v>3</v>
      </c>
      <c r="J16" s="139"/>
      <c r="K16" s="139">
        <v>3</v>
      </c>
      <c r="L16" s="139"/>
      <c r="M16" s="140">
        <v>0.5</v>
      </c>
      <c r="N16" s="139"/>
      <c r="O16" s="141">
        <v>44046</v>
      </c>
      <c r="P16" s="141">
        <v>44046</v>
      </c>
      <c r="Q16" s="141">
        <v>44046</v>
      </c>
      <c r="R16" s="141">
        <v>44046</v>
      </c>
      <c r="S16" s="142">
        <v>34</v>
      </c>
      <c r="T16" s="142">
        <v>65</v>
      </c>
      <c r="U16" s="142">
        <v>45</v>
      </c>
      <c r="V16" s="142">
        <v>63</v>
      </c>
      <c r="W16" s="142">
        <f t="shared" si="1"/>
        <v>4</v>
      </c>
      <c r="X16" s="142">
        <f t="shared" si="0"/>
        <v>8</v>
      </c>
      <c r="Y16" s="142">
        <f t="shared" si="0"/>
        <v>5</v>
      </c>
      <c r="Z16" s="142">
        <f t="shared" si="0"/>
        <v>7</v>
      </c>
      <c r="AA16" s="143" t="s">
        <v>234</v>
      </c>
      <c r="AB16" s="143" t="s">
        <v>273</v>
      </c>
      <c r="AC16" s="143" t="s">
        <v>320</v>
      </c>
      <c r="AD16" s="143" t="s">
        <v>363</v>
      </c>
      <c r="AE16" s="143"/>
      <c r="AF16" s="143" t="s">
        <v>235</v>
      </c>
      <c r="AG16" s="143" t="s">
        <v>274</v>
      </c>
      <c r="AH16" s="143" t="s">
        <v>321</v>
      </c>
      <c r="AI16" s="143" t="s">
        <v>364</v>
      </c>
      <c r="AJ16" s="143"/>
      <c r="AK16" s="143" t="s">
        <v>236</v>
      </c>
      <c r="AL16" s="143" t="s">
        <v>275</v>
      </c>
      <c r="AM16" s="143" t="s">
        <v>322</v>
      </c>
      <c r="AN16" s="143" t="s">
        <v>365</v>
      </c>
      <c r="AO16" s="143"/>
      <c r="AP16" s="143"/>
      <c r="AQ16" s="143" t="s">
        <v>276</v>
      </c>
      <c r="AR16" s="143" t="s">
        <v>323</v>
      </c>
      <c r="AS16" s="143" t="s">
        <v>430</v>
      </c>
      <c r="AT16" s="143"/>
      <c r="AU16" s="143"/>
      <c r="AV16" s="143" t="s">
        <v>277</v>
      </c>
      <c r="AW16" s="143"/>
      <c r="AX16" s="143" t="s">
        <v>366</v>
      </c>
      <c r="AY16" s="143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3" t="s">
        <v>234</v>
      </c>
      <c r="BZ16" s="143" t="s">
        <v>273</v>
      </c>
      <c r="CA16" s="143" t="s">
        <v>320</v>
      </c>
      <c r="CB16" s="143" t="s">
        <v>363</v>
      </c>
      <c r="CC16" s="143"/>
      <c r="CD16" s="143" t="s">
        <v>235</v>
      </c>
      <c r="CE16" s="143" t="s">
        <v>274</v>
      </c>
      <c r="CF16" s="143" t="s">
        <v>321</v>
      </c>
      <c r="CG16" s="143" t="s">
        <v>364</v>
      </c>
      <c r="CH16" s="143"/>
      <c r="CI16" s="143" t="s">
        <v>236</v>
      </c>
      <c r="CJ16" s="143" t="s">
        <v>275</v>
      </c>
      <c r="CK16" s="143" t="s">
        <v>322</v>
      </c>
      <c r="CL16" s="143" t="s">
        <v>365</v>
      </c>
      <c r="CM16" s="143"/>
      <c r="CN16" s="143"/>
      <c r="CO16" s="143" t="s">
        <v>276</v>
      </c>
      <c r="CP16" s="143" t="s">
        <v>323</v>
      </c>
      <c r="CQ16" s="143" t="s">
        <v>430</v>
      </c>
      <c r="CR16" s="143"/>
      <c r="CS16" s="143"/>
      <c r="CT16" s="143" t="s">
        <v>277</v>
      </c>
      <c r="CU16" s="143"/>
      <c r="CV16" s="143" t="s">
        <v>366</v>
      </c>
      <c r="CW16" s="143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44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4"/>
      <c r="DT16" s="144"/>
      <c r="DU16" s="144"/>
      <c r="DV16" s="144"/>
      <c r="DW16" s="145" t="s">
        <v>219</v>
      </c>
      <c r="DX16" s="145" t="s">
        <v>258</v>
      </c>
      <c r="DY16" s="145" t="s">
        <v>303</v>
      </c>
      <c r="DZ16" s="145" t="s">
        <v>346</v>
      </c>
      <c r="EA16" s="145"/>
      <c r="EB16" s="145" t="s">
        <v>220</v>
      </c>
      <c r="EC16" s="145" t="s">
        <v>259</v>
      </c>
      <c r="ED16" s="145" t="s">
        <v>304</v>
      </c>
      <c r="EE16" s="145" t="s">
        <v>347</v>
      </c>
      <c r="EF16" s="145"/>
      <c r="EG16" s="145" t="s">
        <v>221</v>
      </c>
      <c r="EH16" s="145" t="s">
        <v>260</v>
      </c>
      <c r="EI16" s="145" t="s">
        <v>305</v>
      </c>
      <c r="EJ16" s="145" t="s">
        <v>348</v>
      </c>
      <c r="EK16" s="145"/>
      <c r="EL16" s="145"/>
      <c r="EM16" s="145" t="s">
        <v>261</v>
      </c>
      <c r="EN16" s="145" t="s">
        <v>306</v>
      </c>
      <c r="EO16" s="145" t="s">
        <v>430</v>
      </c>
      <c r="EP16" s="145"/>
      <c r="EQ16" s="145"/>
      <c r="ER16" s="145" t="s">
        <v>262</v>
      </c>
      <c r="ES16" s="145"/>
      <c r="ET16" s="145" t="s">
        <v>357</v>
      </c>
      <c r="EU16" s="145"/>
      <c r="EV16" s="144"/>
      <c r="EW16" s="144"/>
      <c r="EX16" s="144"/>
      <c r="EY16" s="144"/>
      <c r="EZ16" s="144"/>
      <c r="FA16" s="144"/>
      <c r="FB16" s="144"/>
      <c r="FC16" s="144"/>
      <c r="FD16" s="144"/>
      <c r="FE16" s="144"/>
      <c r="FF16" s="144"/>
      <c r="FG16" s="144"/>
      <c r="FH16" s="144"/>
      <c r="FI16" s="144"/>
      <c r="FJ16" s="144"/>
      <c r="FK16" s="144"/>
      <c r="FL16" s="144"/>
      <c r="FM16" s="144"/>
      <c r="FN16" s="144"/>
      <c r="FO16" s="144"/>
      <c r="FP16" s="144"/>
      <c r="FQ16" s="144"/>
      <c r="FR16" s="144"/>
      <c r="FS16" s="144"/>
    </row>
    <row r="17" spans="1:175" ht="63" customHeight="1" x14ac:dyDescent="0.2">
      <c r="A17" s="149">
        <v>4</v>
      </c>
      <c r="B17" s="139" t="s">
        <v>170</v>
      </c>
      <c r="C17" s="139">
        <v>1.5</v>
      </c>
      <c r="D17" s="139"/>
      <c r="E17" s="139">
        <v>1.5</v>
      </c>
      <c r="F17" s="139">
        <v>1.5</v>
      </c>
      <c r="G17" s="139">
        <v>1.5</v>
      </c>
      <c r="H17" s="140" t="s">
        <v>171</v>
      </c>
      <c r="I17" s="139">
        <v>1.5</v>
      </c>
      <c r="J17" s="139"/>
      <c r="K17" s="139">
        <v>1.5</v>
      </c>
      <c r="L17" s="139">
        <v>1.5</v>
      </c>
      <c r="M17" s="139">
        <v>1.5</v>
      </c>
      <c r="N17" s="140">
        <v>0.75</v>
      </c>
      <c r="O17" s="141">
        <v>44046</v>
      </c>
      <c r="P17" s="141">
        <v>44046</v>
      </c>
      <c r="Q17" s="141">
        <v>44046</v>
      </c>
      <c r="R17" s="141">
        <v>44046</v>
      </c>
      <c r="S17" s="142">
        <v>34</v>
      </c>
      <c r="T17" s="142">
        <v>65</v>
      </c>
      <c r="U17" s="142">
        <v>45</v>
      </c>
      <c r="V17" s="142">
        <v>63</v>
      </c>
      <c r="W17" s="142">
        <f t="shared" si="1"/>
        <v>4</v>
      </c>
      <c r="X17" s="142">
        <f t="shared" si="0"/>
        <v>8</v>
      </c>
      <c r="Y17" s="142">
        <f t="shared" si="0"/>
        <v>5</v>
      </c>
      <c r="Z17" s="142">
        <f t="shared" si="0"/>
        <v>7</v>
      </c>
      <c r="AA17" s="143" t="s">
        <v>218</v>
      </c>
      <c r="AB17" s="143" t="s">
        <v>253</v>
      </c>
      <c r="AC17" s="143" t="s">
        <v>298</v>
      </c>
      <c r="AD17" s="143" t="s">
        <v>341</v>
      </c>
      <c r="AE17" s="143"/>
      <c r="AF17" s="143" t="s">
        <v>214</v>
      </c>
      <c r="AG17" s="143" t="s">
        <v>254</v>
      </c>
      <c r="AH17" s="143" t="s">
        <v>299</v>
      </c>
      <c r="AI17" s="143" t="s">
        <v>342</v>
      </c>
      <c r="AJ17" s="143"/>
      <c r="AK17" s="143" t="s">
        <v>215</v>
      </c>
      <c r="AL17" s="143" t="s">
        <v>255</v>
      </c>
      <c r="AM17" s="143" t="s">
        <v>300</v>
      </c>
      <c r="AN17" s="143" t="s">
        <v>343</v>
      </c>
      <c r="AO17" s="143"/>
      <c r="AP17" s="143"/>
      <c r="AQ17" s="143" t="s">
        <v>256</v>
      </c>
      <c r="AR17" s="143" t="s">
        <v>301</v>
      </c>
      <c r="AS17" s="143" t="s">
        <v>430</v>
      </c>
      <c r="AT17" s="143"/>
      <c r="AU17" s="143"/>
      <c r="AV17" s="143" t="s">
        <v>257</v>
      </c>
      <c r="AW17" s="143"/>
      <c r="AX17" s="143" t="s">
        <v>356</v>
      </c>
      <c r="AY17" s="143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3" t="s">
        <v>218</v>
      </c>
      <c r="BZ17" s="143" t="s">
        <v>253</v>
      </c>
      <c r="CA17" s="143" t="s">
        <v>298</v>
      </c>
      <c r="CB17" s="143" t="s">
        <v>341</v>
      </c>
      <c r="CC17" s="143"/>
      <c r="CD17" s="143" t="s">
        <v>214</v>
      </c>
      <c r="CE17" s="143" t="s">
        <v>254</v>
      </c>
      <c r="CF17" s="143" t="s">
        <v>299</v>
      </c>
      <c r="CG17" s="143" t="s">
        <v>342</v>
      </c>
      <c r="CH17" s="143"/>
      <c r="CI17" s="143" t="s">
        <v>215</v>
      </c>
      <c r="CJ17" s="143" t="s">
        <v>255</v>
      </c>
      <c r="CK17" s="143" t="s">
        <v>300</v>
      </c>
      <c r="CL17" s="143" t="s">
        <v>343</v>
      </c>
      <c r="CM17" s="143"/>
      <c r="CN17" s="143"/>
      <c r="CO17" s="143" t="s">
        <v>256</v>
      </c>
      <c r="CP17" s="143" t="s">
        <v>301</v>
      </c>
      <c r="CQ17" s="143" t="s">
        <v>430</v>
      </c>
      <c r="CR17" s="143"/>
      <c r="CS17" s="143"/>
      <c r="CT17" s="143" t="s">
        <v>257</v>
      </c>
      <c r="CU17" s="143"/>
      <c r="CV17" s="143" t="s">
        <v>356</v>
      </c>
      <c r="CW17" s="143"/>
      <c r="CX17" s="146" t="s">
        <v>218</v>
      </c>
      <c r="CY17" s="146" t="s">
        <v>253</v>
      </c>
      <c r="CZ17" s="146" t="s">
        <v>298</v>
      </c>
      <c r="DA17" s="146" t="s">
        <v>341</v>
      </c>
      <c r="DB17" s="146"/>
      <c r="DC17" s="146" t="s">
        <v>214</v>
      </c>
      <c r="DD17" s="146" t="s">
        <v>254</v>
      </c>
      <c r="DE17" s="146" t="s">
        <v>299</v>
      </c>
      <c r="DF17" s="146" t="s">
        <v>342</v>
      </c>
      <c r="DG17" s="146"/>
      <c r="DH17" s="146" t="s">
        <v>215</v>
      </c>
      <c r="DI17" s="146" t="s">
        <v>255</v>
      </c>
      <c r="DJ17" s="146" t="s">
        <v>300</v>
      </c>
      <c r="DK17" s="146" t="s">
        <v>343</v>
      </c>
      <c r="DL17" s="146"/>
      <c r="DM17" s="146"/>
      <c r="DN17" s="146" t="s">
        <v>256</v>
      </c>
      <c r="DO17" s="146" t="s">
        <v>301</v>
      </c>
      <c r="DP17" s="146" t="s">
        <v>430</v>
      </c>
      <c r="DQ17" s="146"/>
      <c r="DR17" s="146"/>
      <c r="DS17" s="146" t="s">
        <v>257</v>
      </c>
      <c r="DT17" s="146"/>
      <c r="DU17" s="146" t="s">
        <v>356</v>
      </c>
      <c r="DV17" s="146"/>
      <c r="DW17" s="143" t="s">
        <v>218</v>
      </c>
      <c r="DX17" s="143" t="s">
        <v>253</v>
      </c>
      <c r="DY17" s="143" t="s">
        <v>298</v>
      </c>
      <c r="DZ17" s="143" t="s">
        <v>341</v>
      </c>
      <c r="EA17" s="143"/>
      <c r="EB17" s="143" t="s">
        <v>214</v>
      </c>
      <c r="EC17" s="143" t="s">
        <v>254</v>
      </c>
      <c r="ED17" s="143" t="s">
        <v>299</v>
      </c>
      <c r="EE17" s="143" t="s">
        <v>342</v>
      </c>
      <c r="EF17" s="143"/>
      <c r="EG17" s="143" t="s">
        <v>215</v>
      </c>
      <c r="EH17" s="143" t="s">
        <v>255</v>
      </c>
      <c r="EI17" s="143" t="s">
        <v>300</v>
      </c>
      <c r="EJ17" s="143" t="s">
        <v>343</v>
      </c>
      <c r="EK17" s="143"/>
      <c r="EL17" s="143"/>
      <c r="EM17" s="143" t="s">
        <v>256</v>
      </c>
      <c r="EN17" s="143" t="s">
        <v>301</v>
      </c>
      <c r="EO17" s="143" t="s">
        <v>430</v>
      </c>
      <c r="EP17" s="143"/>
      <c r="EQ17" s="143"/>
      <c r="ER17" s="143" t="s">
        <v>257</v>
      </c>
      <c r="ES17" s="143"/>
      <c r="ET17" s="143" t="s">
        <v>356</v>
      </c>
      <c r="EU17" s="143"/>
      <c r="EV17" s="147" t="s">
        <v>237</v>
      </c>
      <c r="EW17" s="147" t="s">
        <v>278</v>
      </c>
      <c r="EX17" s="147" t="s">
        <v>324</v>
      </c>
      <c r="EY17" s="147" t="s">
        <v>367</v>
      </c>
      <c r="EZ17" s="147"/>
      <c r="FA17" s="147" t="s">
        <v>238</v>
      </c>
      <c r="FB17" s="147" t="s">
        <v>279</v>
      </c>
      <c r="FC17" s="147" t="s">
        <v>325</v>
      </c>
      <c r="FD17" s="147" t="s">
        <v>368</v>
      </c>
      <c r="FE17" s="147"/>
      <c r="FF17" s="147" t="s">
        <v>239</v>
      </c>
      <c r="FG17" s="147" t="s">
        <v>280</v>
      </c>
      <c r="FH17" s="147" t="s">
        <v>326</v>
      </c>
      <c r="FI17" s="147" t="s">
        <v>369</v>
      </c>
      <c r="FJ17" s="147"/>
      <c r="FK17" s="147"/>
      <c r="FL17" s="147" t="s">
        <v>281</v>
      </c>
      <c r="FM17" s="147" t="s">
        <v>327</v>
      </c>
      <c r="FN17" s="147" t="s">
        <v>430</v>
      </c>
      <c r="FO17" s="147"/>
      <c r="FP17" s="147"/>
      <c r="FQ17" s="147" t="s">
        <v>282</v>
      </c>
      <c r="FR17" s="147"/>
      <c r="FS17" s="147" t="s">
        <v>370</v>
      </c>
    </row>
    <row r="18" spans="1:175" ht="61" customHeight="1" x14ac:dyDescent="0.2">
      <c r="A18" s="149">
        <v>4</v>
      </c>
      <c r="B18" s="139" t="s">
        <v>179</v>
      </c>
      <c r="C18" s="139"/>
      <c r="D18" s="139">
        <v>2</v>
      </c>
      <c r="E18" s="139"/>
      <c r="F18" s="139">
        <v>2</v>
      </c>
      <c r="G18" s="140" t="s">
        <v>139</v>
      </c>
      <c r="H18" s="139"/>
      <c r="I18" s="139"/>
      <c r="J18" s="139">
        <v>2</v>
      </c>
      <c r="K18" s="139"/>
      <c r="L18" s="139">
        <v>2</v>
      </c>
      <c r="M18" s="140">
        <v>0.25</v>
      </c>
      <c r="N18" s="139"/>
      <c r="O18" s="141">
        <v>44046</v>
      </c>
      <c r="P18" s="141">
        <v>44046</v>
      </c>
      <c r="Q18" s="141">
        <v>44046</v>
      </c>
      <c r="R18" s="141">
        <v>44046</v>
      </c>
      <c r="S18" s="142">
        <v>34</v>
      </c>
      <c r="T18" s="142">
        <v>65</v>
      </c>
      <c r="U18" s="142">
        <v>45</v>
      </c>
      <c r="V18" s="142">
        <v>63</v>
      </c>
      <c r="W18" s="142">
        <f t="shared" si="1"/>
        <v>4</v>
      </c>
      <c r="X18" s="142">
        <f t="shared" si="0"/>
        <v>8</v>
      </c>
      <c r="Y18" s="142">
        <f t="shared" si="0"/>
        <v>5</v>
      </c>
      <c r="Z18" s="142">
        <f t="shared" si="0"/>
        <v>7</v>
      </c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46" t="s">
        <v>240</v>
      </c>
      <c r="BA18" s="146" t="s">
        <v>283</v>
      </c>
      <c r="BB18" s="146" t="s">
        <v>328</v>
      </c>
      <c r="BC18" s="146" t="s">
        <v>371</v>
      </c>
      <c r="BD18" s="146"/>
      <c r="BE18" s="146" t="s">
        <v>241</v>
      </c>
      <c r="BF18" s="146" t="s">
        <v>284</v>
      </c>
      <c r="BG18" s="146" t="s">
        <v>329</v>
      </c>
      <c r="BH18" s="146" t="s">
        <v>372</v>
      </c>
      <c r="BI18" s="146"/>
      <c r="BJ18" s="146" t="s">
        <v>242</v>
      </c>
      <c r="BK18" s="146" t="s">
        <v>285</v>
      </c>
      <c r="BL18" s="146" t="s">
        <v>330</v>
      </c>
      <c r="BM18" s="146" t="s">
        <v>373</v>
      </c>
      <c r="BN18" s="146"/>
      <c r="BO18" s="146"/>
      <c r="BP18" s="146" t="s">
        <v>286</v>
      </c>
      <c r="BQ18" s="146" t="s">
        <v>331</v>
      </c>
      <c r="BR18" s="146" t="s">
        <v>430</v>
      </c>
      <c r="BS18" s="146"/>
      <c r="BT18" s="146"/>
      <c r="BU18" s="146" t="s">
        <v>287</v>
      </c>
      <c r="BV18" s="146"/>
      <c r="BW18" s="146" t="s">
        <v>374</v>
      </c>
      <c r="BX18" s="146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46" t="s">
        <v>240</v>
      </c>
      <c r="CY18" s="146" t="s">
        <v>283</v>
      </c>
      <c r="CZ18" s="146" t="s">
        <v>328</v>
      </c>
      <c r="DA18" s="146" t="s">
        <v>371</v>
      </c>
      <c r="DB18" s="146"/>
      <c r="DC18" s="146" t="s">
        <v>241</v>
      </c>
      <c r="DD18" s="146" t="s">
        <v>284</v>
      </c>
      <c r="DE18" s="146" t="s">
        <v>329</v>
      </c>
      <c r="DF18" s="146" t="s">
        <v>372</v>
      </c>
      <c r="DG18" s="146"/>
      <c r="DH18" s="146" t="s">
        <v>242</v>
      </c>
      <c r="DI18" s="146" t="s">
        <v>285</v>
      </c>
      <c r="DJ18" s="146" t="s">
        <v>330</v>
      </c>
      <c r="DK18" s="146" t="s">
        <v>373</v>
      </c>
      <c r="DL18" s="146"/>
      <c r="DM18" s="146"/>
      <c r="DN18" s="146" t="s">
        <v>286</v>
      </c>
      <c r="DO18" s="146" t="s">
        <v>331</v>
      </c>
      <c r="DP18" s="146" t="s">
        <v>430</v>
      </c>
      <c r="DQ18" s="146"/>
      <c r="DR18" s="146"/>
      <c r="DS18" s="146" t="s">
        <v>287</v>
      </c>
      <c r="DT18" s="146"/>
      <c r="DU18" s="146" t="s">
        <v>374</v>
      </c>
      <c r="DV18" s="146"/>
      <c r="DW18" s="145" t="s">
        <v>229</v>
      </c>
      <c r="DX18" s="145" t="s">
        <v>268</v>
      </c>
      <c r="DY18" s="145" t="s">
        <v>313</v>
      </c>
      <c r="DZ18" s="145" t="s">
        <v>358</v>
      </c>
      <c r="EA18" s="145"/>
      <c r="EB18" s="145" t="s">
        <v>230</v>
      </c>
      <c r="EC18" s="145" t="s">
        <v>269</v>
      </c>
      <c r="ED18" s="145" t="s">
        <v>314</v>
      </c>
      <c r="EE18" s="145" t="s">
        <v>359</v>
      </c>
      <c r="EF18" s="145"/>
      <c r="EG18" s="145" t="s">
        <v>231</v>
      </c>
      <c r="EH18" s="145" t="s">
        <v>270</v>
      </c>
      <c r="EI18" s="145" t="s">
        <v>315</v>
      </c>
      <c r="EJ18" s="145" t="s">
        <v>360</v>
      </c>
      <c r="EK18" s="145"/>
      <c r="EL18" s="145"/>
      <c r="EM18" s="145" t="s">
        <v>271</v>
      </c>
      <c r="EN18" s="145" t="s">
        <v>316</v>
      </c>
      <c r="EO18" s="145" t="s">
        <v>430</v>
      </c>
      <c r="EP18" s="145"/>
      <c r="EQ18" s="145"/>
      <c r="ER18" s="145" t="s">
        <v>272</v>
      </c>
      <c r="ES18" s="145"/>
      <c r="ET18" s="145" t="s">
        <v>362</v>
      </c>
      <c r="EU18" s="145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  <c r="FK18" s="144"/>
      <c r="FL18" s="144"/>
      <c r="FM18" s="144"/>
      <c r="FN18" s="144"/>
      <c r="FO18" s="144"/>
      <c r="FP18" s="144"/>
      <c r="FQ18" s="144"/>
      <c r="FR18" s="144"/>
      <c r="FS18" s="144"/>
    </row>
    <row r="19" spans="1:175" ht="16" x14ac:dyDescent="0.2">
      <c r="A19" s="151">
        <v>4</v>
      </c>
      <c r="B19" s="152" t="s">
        <v>187</v>
      </c>
      <c r="C19" s="139">
        <v>1.5</v>
      </c>
      <c r="D19" s="139">
        <v>1.5</v>
      </c>
      <c r="E19" s="139">
        <v>1.5</v>
      </c>
      <c r="F19" s="139"/>
      <c r="G19" s="139">
        <v>1.5</v>
      </c>
      <c r="H19" s="139"/>
      <c r="I19" s="139">
        <v>1.5</v>
      </c>
      <c r="J19" s="139">
        <v>1.5</v>
      </c>
      <c r="K19" s="139">
        <v>1.5</v>
      </c>
      <c r="L19" s="139"/>
      <c r="M19" s="139">
        <v>1.5</v>
      </c>
      <c r="N19" s="139"/>
      <c r="O19" s="141">
        <v>44046</v>
      </c>
      <c r="P19" s="141">
        <v>44046</v>
      </c>
      <c r="Q19" s="141">
        <v>44046</v>
      </c>
      <c r="R19" s="141">
        <v>44046</v>
      </c>
      <c r="S19" s="142">
        <v>34</v>
      </c>
      <c r="T19" s="142">
        <v>65</v>
      </c>
      <c r="U19" s="142">
        <v>45</v>
      </c>
      <c r="V19" s="142">
        <v>63</v>
      </c>
      <c r="W19" s="142">
        <f t="shared" si="1"/>
        <v>4</v>
      </c>
      <c r="X19" s="142">
        <f t="shared" si="0"/>
        <v>8</v>
      </c>
      <c r="Y19" s="142">
        <f t="shared" si="0"/>
        <v>5</v>
      </c>
      <c r="Z19" s="142">
        <f t="shared" si="0"/>
        <v>7</v>
      </c>
      <c r="AA19" s="143" t="s">
        <v>218</v>
      </c>
      <c r="AB19" s="143" t="s">
        <v>253</v>
      </c>
      <c r="AC19" s="143" t="s">
        <v>298</v>
      </c>
      <c r="AD19" s="143" t="s">
        <v>341</v>
      </c>
      <c r="AE19" s="143"/>
      <c r="AF19" s="143" t="s">
        <v>214</v>
      </c>
      <c r="AG19" s="143" t="s">
        <v>254</v>
      </c>
      <c r="AH19" s="143" t="s">
        <v>299</v>
      </c>
      <c r="AI19" s="143" t="s">
        <v>342</v>
      </c>
      <c r="AJ19" s="143"/>
      <c r="AK19" s="143" t="s">
        <v>215</v>
      </c>
      <c r="AL19" s="143" t="s">
        <v>255</v>
      </c>
      <c r="AM19" s="143" t="s">
        <v>300</v>
      </c>
      <c r="AN19" s="143" t="s">
        <v>343</v>
      </c>
      <c r="AO19" s="143"/>
      <c r="AP19" s="143"/>
      <c r="AQ19" s="143" t="s">
        <v>256</v>
      </c>
      <c r="AR19" s="143" t="s">
        <v>301</v>
      </c>
      <c r="AS19" s="143" t="s">
        <v>430</v>
      </c>
      <c r="AT19" s="143"/>
      <c r="AU19" s="143"/>
      <c r="AV19" s="143" t="s">
        <v>257</v>
      </c>
      <c r="AW19" s="143"/>
      <c r="AX19" s="143" t="s">
        <v>356</v>
      </c>
      <c r="AY19" s="143"/>
      <c r="AZ19" s="146" t="s">
        <v>218</v>
      </c>
      <c r="BA19" s="146" t="s">
        <v>253</v>
      </c>
      <c r="BB19" s="146" t="s">
        <v>298</v>
      </c>
      <c r="BC19" s="146" t="s">
        <v>341</v>
      </c>
      <c r="BD19" s="146"/>
      <c r="BE19" s="146" t="s">
        <v>214</v>
      </c>
      <c r="BF19" s="146" t="s">
        <v>254</v>
      </c>
      <c r="BG19" s="146" t="s">
        <v>299</v>
      </c>
      <c r="BH19" s="146" t="s">
        <v>342</v>
      </c>
      <c r="BI19" s="146"/>
      <c r="BJ19" s="146" t="s">
        <v>215</v>
      </c>
      <c r="BK19" s="146" t="s">
        <v>255</v>
      </c>
      <c r="BL19" s="146" t="s">
        <v>300</v>
      </c>
      <c r="BM19" s="146" t="s">
        <v>343</v>
      </c>
      <c r="BN19" s="146"/>
      <c r="BO19" s="146"/>
      <c r="BP19" s="146" t="s">
        <v>256</v>
      </c>
      <c r="BQ19" s="146" t="s">
        <v>301</v>
      </c>
      <c r="BR19" s="146" t="s">
        <v>430</v>
      </c>
      <c r="BS19" s="146"/>
      <c r="BT19" s="146"/>
      <c r="BU19" s="146" t="s">
        <v>257</v>
      </c>
      <c r="BV19" s="146"/>
      <c r="BW19" s="146" t="s">
        <v>356</v>
      </c>
      <c r="BX19" s="146"/>
      <c r="BY19" s="143" t="s">
        <v>218</v>
      </c>
      <c r="BZ19" s="143" t="s">
        <v>253</v>
      </c>
      <c r="CA19" s="143" t="s">
        <v>298</v>
      </c>
      <c r="CB19" s="143" t="s">
        <v>341</v>
      </c>
      <c r="CC19" s="143"/>
      <c r="CD19" s="143" t="s">
        <v>214</v>
      </c>
      <c r="CE19" s="143" t="s">
        <v>254</v>
      </c>
      <c r="CF19" s="143" t="s">
        <v>299</v>
      </c>
      <c r="CG19" s="143" t="s">
        <v>342</v>
      </c>
      <c r="CH19" s="143"/>
      <c r="CI19" s="143" t="s">
        <v>215</v>
      </c>
      <c r="CJ19" s="143" t="s">
        <v>255</v>
      </c>
      <c r="CK19" s="143" t="s">
        <v>300</v>
      </c>
      <c r="CL19" s="143" t="s">
        <v>343</v>
      </c>
      <c r="CM19" s="143"/>
      <c r="CN19" s="143"/>
      <c r="CO19" s="143" t="s">
        <v>256</v>
      </c>
      <c r="CP19" s="143" t="s">
        <v>301</v>
      </c>
      <c r="CQ19" s="143" t="s">
        <v>430</v>
      </c>
      <c r="CR19" s="143"/>
      <c r="CS19" s="143"/>
      <c r="CT19" s="143" t="s">
        <v>257</v>
      </c>
      <c r="CU19" s="143"/>
      <c r="CV19" s="143" t="s">
        <v>356</v>
      </c>
      <c r="CW19" s="143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3" t="s">
        <v>218</v>
      </c>
      <c r="DX19" s="143" t="s">
        <v>253</v>
      </c>
      <c r="DY19" s="143" t="s">
        <v>298</v>
      </c>
      <c r="DZ19" s="143" t="s">
        <v>341</v>
      </c>
      <c r="EA19" s="143"/>
      <c r="EB19" s="143" t="s">
        <v>214</v>
      </c>
      <c r="EC19" s="143" t="s">
        <v>254</v>
      </c>
      <c r="ED19" s="143" t="s">
        <v>299</v>
      </c>
      <c r="EE19" s="143" t="s">
        <v>342</v>
      </c>
      <c r="EF19" s="143"/>
      <c r="EG19" s="143" t="s">
        <v>215</v>
      </c>
      <c r="EH19" s="143" t="s">
        <v>255</v>
      </c>
      <c r="EI19" s="143" t="s">
        <v>300</v>
      </c>
      <c r="EJ19" s="143" t="s">
        <v>343</v>
      </c>
      <c r="EK19" s="143"/>
      <c r="EL19" s="143"/>
      <c r="EM19" s="143" t="s">
        <v>256</v>
      </c>
      <c r="EN19" s="143" t="s">
        <v>301</v>
      </c>
      <c r="EO19" s="143" t="s">
        <v>430</v>
      </c>
      <c r="EP19" s="143"/>
      <c r="EQ19" s="143"/>
      <c r="ER19" s="143" t="s">
        <v>257</v>
      </c>
      <c r="ES19" s="143"/>
      <c r="ET19" s="143" t="s">
        <v>356</v>
      </c>
      <c r="EU19" s="143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</row>
    <row r="20" spans="1:175" s="138" customFormat="1" ht="71.25" customHeight="1" x14ac:dyDescent="0.2">
      <c r="A20" s="149">
        <v>4</v>
      </c>
      <c r="B20" s="139" t="s">
        <v>188</v>
      </c>
      <c r="C20" s="139"/>
      <c r="D20" s="139">
        <v>4</v>
      </c>
      <c r="E20" s="139"/>
      <c r="F20" s="139">
        <v>4</v>
      </c>
      <c r="G20" s="139"/>
      <c r="H20" s="140" t="s">
        <v>189</v>
      </c>
      <c r="I20" s="139"/>
      <c r="J20" s="139">
        <v>4</v>
      </c>
      <c r="K20" s="139"/>
      <c r="L20" s="139">
        <v>4</v>
      </c>
      <c r="M20" s="139"/>
      <c r="N20" s="140">
        <v>1</v>
      </c>
      <c r="O20" s="141">
        <v>44046</v>
      </c>
      <c r="P20" s="141">
        <v>44046</v>
      </c>
      <c r="Q20" s="141">
        <v>44046</v>
      </c>
      <c r="R20" s="141">
        <v>44046</v>
      </c>
      <c r="S20" s="142">
        <v>34</v>
      </c>
      <c r="T20" s="142">
        <v>65</v>
      </c>
      <c r="U20" s="142">
        <v>45</v>
      </c>
      <c r="V20" s="142">
        <v>63</v>
      </c>
      <c r="W20" s="142">
        <f t="shared" si="1"/>
        <v>4</v>
      </c>
      <c r="X20" s="142">
        <f t="shared" si="1"/>
        <v>8</v>
      </c>
      <c r="Y20" s="142">
        <f t="shared" si="1"/>
        <v>5</v>
      </c>
      <c r="Z20" s="142">
        <f t="shared" si="1"/>
        <v>7</v>
      </c>
      <c r="AZ20" s="146" t="s">
        <v>243</v>
      </c>
      <c r="BA20" s="146" t="s">
        <v>288</v>
      </c>
      <c r="BB20" s="146" t="s">
        <v>332</v>
      </c>
      <c r="BC20" s="146" t="s">
        <v>375</v>
      </c>
      <c r="BD20" s="146"/>
      <c r="BE20" s="146" t="s">
        <v>244</v>
      </c>
      <c r="BF20" s="146" t="s">
        <v>289</v>
      </c>
      <c r="BG20" s="146" t="s">
        <v>333</v>
      </c>
      <c r="BH20" s="146" t="s">
        <v>376</v>
      </c>
      <c r="BI20" s="146"/>
      <c r="BJ20" s="146" t="s">
        <v>245</v>
      </c>
      <c r="BK20" s="146" t="s">
        <v>290</v>
      </c>
      <c r="BL20" s="146" t="s">
        <v>334</v>
      </c>
      <c r="BM20" s="146" t="s">
        <v>377</v>
      </c>
      <c r="BN20" s="146"/>
      <c r="BO20" s="146"/>
      <c r="BP20" s="146" t="s">
        <v>291</v>
      </c>
      <c r="BQ20" s="146" t="s">
        <v>335</v>
      </c>
      <c r="BR20" s="146" t="s">
        <v>430</v>
      </c>
      <c r="BS20" s="146"/>
      <c r="BT20" s="146"/>
      <c r="BU20" s="146" t="s">
        <v>292</v>
      </c>
      <c r="BV20" s="146"/>
      <c r="BW20" s="146" t="s">
        <v>378</v>
      </c>
      <c r="BX20" s="146"/>
      <c r="CX20" s="146" t="s">
        <v>243</v>
      </c>
      <c r="CY20" s="146" t="s">
        <v>288</v>
      </c>
      <c r="CZ20" s="146" t="s">
        <v>332</v>
      </c>
      <c r="DA20" s="146" t="s">
        <v>375</v>
      </c>
      <c r="DB20" s="146"/>
      <c r="DC20" s="146" t="s">
        <v>244</v>
      </c>
      <c r="DD20" s="146" t="s">
        <v>289</v>
      </c>
      <c r="DE20" s="146" t="s">
        <v>333</v>
      </c>
      <c r="DF20" s="146" t="s">
        <v>376</v>
      </c>
      <c r="DG20" s="146"/>
      <c r="DH20" s="146" t="s">
        <v>245</v>
      </c>
      <c r="DI20" s="146" t="s">
        <v>290</v>
      </c>
      <c r="DJ20" s="146" t="s">
        <v>334</v>
      </c>
      <c r="DK20" s="146" t="s">
        <v>377</v>
      </c>
      <c r="DL20" s="146"/>
      <c r="DM20" s="146"/>
      <c r="DN20" s="146" t="s">
        <v>291</v>
      </c>
      <c r="DO20" s="146" t="s">
        <v>335</v>
      </c>
      <c r="DP20" s="146" t="s">
        <v>430</v>
      </c>
      <c r="DQ20" s="146"/>
      <c r="DR20" s="146"/>
      <c r="DS20" s="146" t="s">
        <v>292</v>
      </c>
      <c r="DT20" s="146"/>
      <c r="DU20" s="146" t="s">
        <v>378</v>
      </c>
      <c r="DV20" s="146"/>
      <c r="EV20" s="147" t="s">
        <v>224</v>
      </c>
      <c r="EW20" s="147" t="s">
        <v>263</v>
      </c>
      <c r="EX20" s="147" t="s">
        <v>308</v>
      </c>
      <c r="EY20" s="147" t="s">
        <v>351</v>
      </c>
      <c r="EZ20" s="147"/>
      <c r="FA20" s="147" t="s">
        <v>225</v>
      </c>
      <c r="FB20" s="147" t="s">
        <v>264</v>
      </c>
      <c r="FC20" s="147" t="s">
        <v>309</v>
      </c>
      <c r="FD20" s="147" t="s">
        <v>352</v>
      </c>
      <c r="FE20" s="147"/>
      <c r="FF20" s="147" t="s">
        <v>226</v>
      </c>
      <c r="FG20" s="147" t="s">
        <v>265</v>
      </c>
      <c r="FH20" s="147" t="s">
        <v>310</v>
      </c>
      <c r="FI20" s="147" t="s">
        <v>353</v>
      </c>
      <c r="FJ20" s="147"/>
      <c r="FK20" s="147"/>
      <c r="FL20" s="147" t="s">
        <v>266</v>
      </c>
      <c r="FM20" s="147" t="s">
        <v>311</v>
      </c>
      <c r="FN20" s="147" t="s">
        <v>430</v>
      </c>
      <c r="FO20" s="147"/>
      <c r="FP20" s="147"/>
      <c r="FQ20" s="147" t="s">
        <v>267</v>
      </c>
      <c r="FR20" s="147"/>
      <c r="FS20" s="147" t="s">
        <v>379</v>
      </c>
    </row>
    <row r="21" spans="1:175" s="136" customFormat="1" x14ac:dyDescent="0.2">
      <c r="A21" s="136">
        <v>6</v>
      </c>
      <c r="B21" s="136">
        <v>6</v>
      </c>
      <c r="C21" s="136">
        <v>6</v>
      </c>
      <c r="D21" s="136">
        <v>6</v>
      </c>
      <c r="E21" s="136">
        <v>6</v>
      </c>
      <c r="F21" s="136">
        <v>6</v>
      </c>
      <c r="G21" s="136">
        <v>6</v>
      </c>
      <c r="H21" s="136">
        <v>6</v>
      </c>
      <c r="I21" s="136">
        <v>6</v>
      </c>
      <c r="J21" s="136">
        <v>6</v>
      </c>
      <c r="K21" s="136">
        <v>6</v>
      </c>
      <c r="L21" s="136">
        <v>6</v>
      </c>
      <c r="M21" s="136">
        <v>6</v>
      </c>
      <c r="N21" s="136">
        <v>6</v>
      </c>
      <c r="O21" s="136">
        <v>6</v>
      </c>
      <c r="P21" s="136">
        <v>6</v>
      </c>
      <c r="Q21" s="136">
        <v>6</v>
      </c>
      <c r="R21" s="136">
        <v>6</v>
      </c>
      <c r="S21" s="136">
        <v>6</v>
      </c>
      <c r="T21" s="136">
        <v>6</v>
      </c>
      <c r="U21" s="136">
        <v>6</v>
      </c>
      <c r="V21" s="136">
        <v>6</v>
      </c>
      <c r="W21" s="136">
        <v>6</v>
      </c>
      <c r="X21" s="136">
        <v>6</v>
      </c>
      <c r="Y21" s="136">
        <v>6</v>
      </c>
      <c r="Z21" s="136">
        <v>6</v>
      </c>
      <c r="AA21" s="136">
        <v>6</v>
      </c>
      <c r="AB21" s="136">
        <v>6</v>
      </c>
      <c r="AC21" s="136">
        <v>6</v>
      </c>
      <c r="AD21" s="136">
        <v>6</v>
      </c>
      <c r="AE21" s="136">
        <v>6</v>
      </c>
      <c r="AF21" s="136">
        <v>6</v>
      </c>
      <c r="AG21" s="136">
        <v>6</v>
      </c>
      <c r="AH21" s="136">
        <v>6</v>
      </c>
      <c r="AI21" s="136">
        <v>6</v>
      </c>
      <c r="AJ21" s="136">
        <v>6</v>
      </c>
      <c r="AP21" s="136">
        <v>6</v>
      </c>
      <c r="AQ21" s="136">
        <v>6</v>
      </c>
      <c r="AR21" s="136">
        <v>6</v>
      </c>
      <c r="AS21" s="136">
        <v>6</v>
      </c>
      <c r="AT21" s="136">
        <v>6</v>
      </c>
      <c r="AU21" s="136">
        <v>6</v>
      </c>
      <c r="AV21" s="136">
        <v>6</v>
      </c>
      <c r="AW21" s="136">
        <v>6</v>
      </c>
      <c r="AX21" s="136">
        <v>6</v>
      </c>
      <c r="AY21" s="136">
        <v>6</v>
      </c>
      <c r="AZ21" s="136">
        <v>6</v>
      </c>
      <c r="BA21" s="136">
        <v>6</v>
      </c>
      <c r="BB21" s="136">
        <v>6</v>
      </c>
      <c r="BC21" s="136">
        <v>6</v>
      </c>
      <c r="BD21" s="136">
        <v>6</v>
      </c>
      <c r="BE21" s="136">
        <v>6</v>
      </c>
      <c r="BF21" s="136">
        <v>6</v>
      </c>
      <c r="BG21" s="136">
        <v>6</v>
      </c>
      <c r="BH21" s="136">
        <v>6</v>
      </c>
      <c r="BI21" s="136">
        <v>6</v>
      </c>
      <c r="BO21" s="136">
        <v>6</v>
      </c>
      <c r="BP21" s="136">
        <v>6</v>
      </c>
      <c r="BQ21" s="136">
        <v>6</v>
      </c>
      <c r="BR21" s="136">
        <v>6</v>
      </c>
      <c r="BS21" s="136">
        <v>6</v>
      </c>
      <c r="BT21" s="136">
        <v>6</v>
      </c>
      <c r="BU21" s="136">
        <v>6</v>
      </c>
      <c r="BV21" s="136">
        <v>6</v>
      </c>
      <c r="BW21" s="136">
        <v>6</v>
      </c>
      <c r="BX21" s="136">
        <v>6</v>
      </c>
      <c r="BY21" s="136">
        <v>6</v>
      </c>
      <c r="BZ21" s="136">
        <v>6</v>
      </c>
      <c r="CA21" s="136">
        <v>6</v>
      </c>
      <c r="CB21" s="136">
        <v>6</v>
      </c>
      <c r="CC21" s="136">
        <v>6</v>
      </c>
      <c r="CD21" s="136">
        <v>6</v>
      </c>
      <c r="CE21" s="136">
        <v>6</v>
      </c>
      <c r="CF21" s="136">
        <v>6</v>
      </c>
      <c r="CG21" s="136">
        <v>6</v>
      </c>
      <c r="CH21" s="136">
        <v>6</v>
      </c>
      <c r="CN21" s="136">
        <v>6</v>
      </c>
      <c r="CO21" s="136">
        <v>6</v>
      </c>
      <c r="CP21" s="136">
        <v>6</v>
      </c>
      <c r="CQ21" s="136">
        <v>6</v>
      </c>
      <c r="CR21" s="136">
        <v>6</v>
      </c>
      <c r="CS21" s="136">
        <v>6</v>
      </c>
      <c r="CT21" s="136">
        <v>6</v>
      </c>
      <c r="CU21" s="136">
        <v>6</v>
      </c>
      <c r="CV21" s="136">
        <v>6</v>
      </c>
      <c r="CW21" s="136">
        <v>6</v>
      </c>
      <c r="CX21" s="136">
        <v>6</v>
      </c>
      <c r="CY21" s="136">
        <v>6</v>
      </c>
      <c r="CZ21" s="136">
        <v>6</v>
      </c>
      <c r="DA21" s="136">
        <v>6</v>
      </c>
      <c r="DB21" s="136">
        <v>6</v>
      </c>
      <c r="DC21" s="136">
        <v>6</v>
      </c>
      <c r="DD21" s="136">
        <v>6</v>
      </c>
      <c r="DE21" s="136">
        <v>6</v>
      </c>
      <c r="DF21" s="136">
        <v>6</v>
      </c>
      <c r="DG21" s="136">
        <v>6</v>
      </c>
      <c r="DM21" s="136">
        <v>6</v>
      </c>
      <c r="DN21" s="136">
        <v>6</v>
      </c>
      <c r="DO21" s="136">
        <v>6</v>
      </c>
      <c r="DP21" s="136">
        <v>6</v>
      </c>
      <c r="DQ21" s="136">
        <v>6</v>
      </c>
      <c r="DR21" s="136">
        <v>6</v>
      </c>
      <c r="DS21" s="136">
        <v>6</v>
      </c>
      <c r="DT21" s="136">
        <v>6</v>
      </c>
      <c r="DU21" s="136">
        <v>6</v>
      </c>
      <c r="DV21" s="136">
        <v>6</v>
      </c>
      <c r="DW21" s="136">
        <v>6</v>
      </c>
      <c r="DX21" s="136">
        <v>6</v>
      </c>
      <c r="DY21" s="136">
        <v>6</v>
      </c>
      <c r="DZ21" s="136">
        <v>6</v>
      </c>
      <c r="EA21" s="136">
        <v>6</v>
      </c>
      <c r="EB21" s="136">
        <v>6</v>
      </c>
      <c r="EC21" s="136">
        <v>6</v>
      </c>
      <c r="ED21" s="136">
        <v>6</v>
      </c>
      <c r="EE21" s="136">
        <v>6</v>
      </c>
      <c r="EF21" s="136">
        <v>6</v>
      </c>
      <c r="EL21" s="136">
        <v>6</v>
      </c>
      <c r="EM21" s="136">
        <v>6</v>
      </c>
      <c r="EN21" s="136">
        <v>6</v>
      </c>
      <c r="EO21" s="136">
        <v>6</v>
      </c>
      <c r="EP21" s="136">
        <v>6</v>
      </c>
      <c r="EQ21" s="136">
        <v>6</v>
      </c>
      <c r="ER21" s="136">
        <v>6</v>
      </c>
      <c r="ES21" s="136">
        <v>6</v>
      </c>
      <c r="ET21" s="136">
        <v>6</v>
      </c>
      <c r="EU21" s="136">
        <v>6</v>
      </c>
      <c r="EV21" s="136">
        <v>6</v>
      </c>
      <c r="EW21" s="136">
        <v>6</v>
      </c>
      <c r="EX21" s="136">
        <v>6</v>
      </c>
      <c r="EY21" s="136">
        <v>6</v>
      </c>
      <c r="EZ21" s="136">
        <v>6</v>
      </c>
      <c r="FA21" s="136">
        <v>6</v>
      </c>
      <c r="FB21" s="136">
        <v>6</v>
      </c>
      <c r="FC21" s="136">
        <v>6</v>
      </c>
      <c r="FD21" s="136">
        <v>6</v>
      </c>
      <c r="FE21" s="136">
        <v>6</v>
      </c>
      <c r="FK21" s="136">
        <v>6</v>
      </c>
      <c r="FL21" s="136">
        <v>6</v>
      </c>
      <c r="FM21" s="136">
        <v>6</v>
      </c>
      <c r="FN21" s="136">
        <v>6</v>
      </c>
      <c r="FO21" s="136">
        <v>6</v>
      </c>
      <c r="FP21" s="136">
        <v>6</v>
      </c>
      <c r="FQ21" s="136">
        <v>6</v>
      </c>
      <c r="FR21" s="136">
        <v>6</v>
      </c>
      <c r="FS21" s="136">
        <v>6</v>
      </c>
    </row>
    <row r="22" spans="1:175" s="138" customFormat="1" ht="60" customHeight="1" x14ac:dyDescent="0.2">
      <c r="A22" s="149">
        <v>6</v>
      </c>
      <c r="B22" s="139" t="s">
        <v>197</v>
      </c>
      <c r="C22" s="139">
        <v>1.5</v>
      </c>
      <c r="D22" s="139"/>
      <c r="E22" s="139"/>
      <c r="F22" s="139">
        <v>1.5</v>
      </c>
      <c r="G22" s="139"/>
      <c r="H22" s="139"/>
      <c r="I22" s="139">
        <v>1.5</v>
      </c>
      <c r="J22" s="139"/>
      <c r="K22" s="139"/>
      <c r="L22" s="139">
        <v>1.5</v>
      </c>
      <c r="M22" s="139"/>
      <c r="N22" s="139"/>
      <c r="O22" s="150" t="s">
        <v>198</v>
      </c>
      <c r="P22" s="150" t="s">
        <v>198</v>
      </c>
      <c r="Q22" s="150" t="s">
        <v>198</v>
      </c>
      <c r="R22" s="150" t="s">
        <v>198</v>
      </c>
      <c r="S22" s="142">
        <v>52</v>
      </c>
      <c r="T22" s="142">
        <v>67</v>
      </c>
      <c r="U22" s="142">
        <v>48</v>
      </c>
      <c r="V22" s="142">
        <v>59</v>
      </c>
      <c r="W22" s="142">
        <f t="shared" si="1"/>
        <v>6</v>
      </c>
      <c r="X22" s="142">
        <f t="shared" si="1"/>
        <v>8</v>
      </c>
      <c r="Y22" s="142">
        <f t="shared" si="1"/>
        <v>6</v>
      </c>
      <c r="Z22" s="142">
        <f t="shared" si="1"/>
        <v>7</v>
      </c>
      <c r="AA22" s="143" t="s">
        <v>218</v>
      </c>
      <c r="AB22" s="143" t="s">
        <v>253</v>
      </c>
      <c r="AC22" s="143" t="s">
        <v>298</v>
      </c>
      <c r="AD22" s="143" t="s">
        <v>341</v>
      </c>
      <c r="AE22" s="143"/>
      <c r="AF22" s="143" t="s">
        <v>214</v>
      </c>
      <c r="AG22" s="143" t="s">
        <v>254</v>
      </c>
      <c r="AH22" s="143" t="s">
        <v>299</v>
      </c>
      <c r="AI22" s="143" t="s">
        <v>342</v>
      </c>
      <c r="AJ22" s="143"/>
      <c r="AK22" s="143" t="s">
        <v>215</v>
      </c>
      <c r="AL22" s="143" t="s">
        <v>255</v>
      </c>
      <c r="AM22" s="143" t="s">
        <v>300</v>
      </c>
      <c r="AN22" s="143" t="s">
        <v>343</v>
      </c>
      <c r="AO22" s="143"/>
      <c r="AP22" s="143" t="s">
        <v>216</v>
      </c>
      <c r="AQ22" s="143" t="s">
        <v>256</v>
      </c>
      <c r="AR22" s="143" t="s">
        <v>301</v>
      </c>
      <c r="AS22" s="143" t="s">
        <v>430</v>
      </c>
      <c r="AT22" s="143"/>
      <c r="AU22" s="143" t="s">
        <v>217</v>
      </c>
      <c r="AV22" s="143" t="s">
        <v>257</v>
      </c>
      <c r="AW22" s="143" t="s">
        <v>302</v>
      </c>
      <c r="AX22" s="143" t="s">
        <v>356</v>
      </c>
      <c r="AY22" s="143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CX22" s="146" t="s">
        <v>218</v>
      </c>
      <c r="CY22" s="146" t="s">
        <v>253</v>
      </c>
      <c r="CZ22" s="146" t="s">
        <v>298</v>
      </c>
      <c r="DA22" s="146" t="s">
        <v>341</v>
      </c>
      <c r="DB22" s="146"/>
      <c r="DC22" s="146" t="s">
        <v>214</v>
      </c>
      <c r="DD22" s="146" t="s">
        <v>254</v>
      </c>
      <c r="DE22" s="146" t="s">
        <v>299</v>
      </c>
      <c r="DF22" s="146" t="s">
        <v>342</v>
      </c>
      <c r="DG22" s="146"/>
      <c r="DH22" s="146" t="s">
        <v>215</v>
      </c>
      <c r="DI22" s="146" t="s">
        <v>255</v>
      </c>
      <c r="DJ22" s="146" t="s">
        <v>300</v>
      </c>
      <c r="DK22" s="146" t="s">
        <v>343</v>
      </c>
      <c r="DL22" s="146"/>
      <c r="DM22" s="146" t="s">
        <v>216</v>
      </c>
      <c r="DN22" s="146" t="s">
        <v>256</v>
      </c>
      <c r="DO22" s="146" t="s">
        <v>301</v>
      </c>
      <c r="DP22" s="146" t="s">
        <v>430</v>
      </c>
      <c r="DQ22" s="146"/>
      <c r="DR22" s="146" t="s">
        <v>217</v>
      </c>
      <c r="DS22" s="146" t="s">
        <v>257</v>
      </c>
      <c r="DT22" s="146" t="s">
        <v>302</v>
      </c>
      <c r="DU22" s="146" t="s">
        <v>356</v>
      </c>
      <c r="DV22" s="146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</row>
    <row r="23" spans="1:175" s="138" customFormat="1" ht="64" customHeight="1" x14ac:dyDescent="0.2">
      <c r="A23" s="149">
        <v>6</v>
      </c>
      <c r="B23" s="139" t="s">
        <v>199</v>
      </c>
      <c r="C23" s="139"/>
      <c r="D23" s="139">
        <v>1.5</v>
      </c>
      <c r="E23" s="139">
        <v>1.5</v>
      </c>
      <c r="F23" s="139"/>
      <c r="G23" s="139" t="s">
        <v>200</v>
      </c>
      <c r="H23" s="139"/>
      <c r="I23" s="139"/>
      <c r="J23" s="139">
        <v>1.5</v>
      </c>
      <c r="K23" s="139">
        <v>1.5</v>
      </c>
      <c r="L23" s="139"/>
      <c r="M23" s="139" t="s">
        <v>201</v>
      </c>
      <c r="N23" s="139"/>
      <c r="O23" s="150" t="s">
        <v>198</v>
      </c>
      <c r="P23" s="150" t="s">
        <v>198</v>
      </c>
      <c r="Q23" s="150" t="s">
        <v>198</v>
      </c>
      <c r="R23" s="150" t="s">
        <v>198</v>
      </c>
      <c r="S23" s="142">
        <v>52</v>
      </c>
      <c r="T23" s="142">
        <v>67</v>
      </c>
      <c r="U23" s="142">
        <v>48</v>
      </c>
      <c r="V23" s="142">
        <v>59</v>
      </c>
      <c r="W23" s="142">
        <f t="shared" si="1"/>
        <v>6</v>
      </c>
      <c r="X23" s="142">
        <f t="shared" si="1"/>
        <v>8</v>
      </c>
      <c r="Y23" s="142">
        <f t="shared" si="1"/>
        <v>6</v>
      </c>
      <c r="Z23" s="142">
        <f t="shared" si="1"/>
        <v>7</v>
      </c>
      <c r="AZ23" s="146" t="s">
        <v>218</v>
      </c>
      <c r="BA23" s="146" t="s">
        <v>253</v>
      </c>
      <c r="BB23" s="146" t="s">
        <v>298</v>
      </c>
      <c r="BC23" s="146" t="s">
        <v>341</v>
      </c>
      <c r="BD23" s="146"/>
      <c r="BE23" s="146" t="s">
        <v>214</v>
      </c>
      <c r="BF23" s="146" t="s">
        <v>254</v>
      </c>
      <c r="BG23" s="146" t="s">
        <v>299</v>
      </c>
      <c r="BH23" s="146" t="s">
        <v>342</v>
      </c>
      <c r="BI23" s="146"/>
      <c r="BJ23" s="146" t="s">
        <v>215</v>
      </c>
      <c r="BK23" s="146" t="s">
        <v>255</v>
      </c>
      <c r="BL23" s="146" t="s">
        <v>300</v>
      </c>
      <c r="BM23" s="146" t="s">
        <v>343</v>
      </c>
      <c r="BN23" s="146"/>
      <c r="BO23" s="146" t="s">
        <v>216</v>
      </c>
      <c r="BP23" s="146" t="s">
        <v>256</v>
      </c>
      <c r="BQ23" s="146" t="s">
        <v>301</v>
      </c>
      <c r="BR23" s="146" t="s">
        <v>430</v>
      </c>
      <c r="BS23" s="146"/>
      <c r="BT23" s="146" t="s">
        <v>217</v>
      </c>
      <c r="BU23" s="146" t="s">
        <v>257</v>
      </c>
      <c r="BV23" s="146" t="s">
        <v>302</v>
      </c>
      <c r="BW23" s="146" t="s">
        <v>356</v>
      </c>
      <c r="BX23" s="146"/>
      <c r="BY23" s="143" t="s">
        <v>218</v>
      </c>
      <c r="BZ23" s="143" t="s">
        <v>253</v>
      </c>
      <c r="CA23" s="143" t="s">
        <v>298</v>
      </c>
      <c r="CB23" s="143" t="s">
        <v>341</v>
      </c>
      <c r="CC23" s="143"/>
      <c r="CD23" s="143" t="s">
        <v>214</v>
      </c>
      <c r="CE23" s="143" t="s">
        <v>254</v>
      </c>
      <c r="CF23" s="143" t="s">
        <v>299</v>
      </c>
      <c r="CG23" s="143" t="s">
        <v>342</v>
      </c>
      <c r="CH23" s="143"/>
      <c r="CI23" s="143" t="s">
        <v>215</v>
      </c>
      <c r="CJ23" s="143" t="s">
        <v>255</v>
      </c>
      <c r="CK23" s="143" t="s">
        <v>300</v>
      </c>
      <c r="CL23" s="143" t="s">
        <v>343</v>
      </c>
      <c r="CM23" s="143"/>
      <c r="CN23" s="143" t="s">
        <v>216</v>
      </c>
      <c r="CO23" s="143" t="s">
        <v>256</v>
      </c>
      <c r="CP23" s="143" t="s">
        <v>301</v>
      </c>
      <c r="CQ23" s="143" t="s">
        <v>430</v>
      </c>
      <c r="CR23" s="143"/>
      <c r="CS23" s="143" t="s">
        <v>217</v>
      </c>
      <c r="CT23" s="143" t="s">
        <v>257</v>
      </c>
      <c r="CU23" s="143" t="s">
        <v>302</v>
      </c>
      <c r="CV23" s="143" t="s">
        <v>356</v>
      </c>
      <c r="CW23" s="143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3" t="s">
        <v>246</v>
      </c>
      <c r="DX23" s="143" t="s">
        <v>293</v>
      </c>
      <c r="DY23" s="143" t="s">
        <v>336</v>
      </c>
      <c r="DZ23" s="143" t="s">
        <v>380</v>
      </c>
      <c r="EA23" s="143"/>
      <c r="EB23" s="143" t="s">
        <v>247</v>
      </c>
      <c r="EC23" s="143" t="s">
        <v>294</v>
      </c>
      <c r="ED23" s="143" t="s">
        <v>337</v>
      </c>
      <c r="EE23" s="143" t="s">
        <v>381</v>
      </c>
      <c r="EF23" s="143"/>
      <c r="EG23" s="143" t="s">
        <v>248</v>
      </c>
      <c r="EH23" s="143" t="s">
        <v>295</v>
      </c>
      <c r="EI23" s="143" t="s">
        <v>338</v>
      </c>
      <c r="EJ23" s="143" t="s">
        <v>382</v>
      </c>
      <c r="EK23" s="143"/>
      <c r="EL23" s="143" t="s">
        <v>249</v>
      </c>
      <c r="EM23" s="143" t="s">
        <v>296</v>
      </c>
      <c r="EN23" s="143" t="s">
        <v>339</v>
      </c>
      <c r="EO23" s="143" t="s">
        <v>383</v>
      </c>
      <c r="EP23" s="143"/>
      <c r="EQ23" s="143" t="s">
        <v>250</v>
      </c>
      <c r="ER23" s="143" t="s">
        <v>297</v>
      </c>
      <c r="ES23" s="143" t="s">
        <v>340</v>
      </c>
      <c r="ET23" s="143" t="s">
        <v>384</v>
      </c>
      <c r="EU23" s="143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</row>
    <row r="24" spans="1:175" x14ac:dyDescent="0.2">
      <c r="W24" s="914" t="s">
        <v>251</v>
      </c>
      <c r="X24" s="915"/>
      <c r="Y24" s="915"/>
      <c r="Z24" s="915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  <c r="FH24" s="154"/>
      <c r="FI24" s="154"/>
      <c r="FJ24" s="154"/>
      <c r="FK24" s="154"/>
      <c r="FL24" s="154"/>
      <c r="FM24" s="154"/>
      <c r="FN24" s="154"/>
      <c r="FO24" s="154"/>
      <c r="FP24" s="154"/>
      <c r="FQ24" s="154"/>
      <c r="FR24" s="154"/>
      <c r="FS24" s="154"/>
    </row>
  </sheetData>
  <mergeCells count="3">
    <mergeCell ref="W24:Z24"/>
    <mergeCell ref="A1:B1"/>
    <mergeCell ref="C1:R1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49ad4d8-560c-42ed-846f-5db25af12300">
      <UserInfo>
        <DisplayName>Mary Shotwell</DisplayName>
        <AccountId>69</AccountId>
        <AccountType/>
      </UserInfo>
      <UserInfo>
        <DisplayName>Matt Daugherty</DisplayName>
        <AccountId>28</AccountId>
        <AccountType/>
      </UserInfo>
      <UserInfo>
        <DisplayName>Jackie Crossen-Sills</DisplayName>
        <AccountId>20</AccountId>
        <AccountType/>
      </UserInfo>
      <UserInfo>
        <DisplayName>Tia Hughes</DisplayName>
        <AccountId>48</AccountId>
        <AccountType/>
      </UserInfo>
      <UserInfo>
        <DisplayName>Heidi Woolley</DisplayName>
        <AccountId>72</AccountId>
        <AccountType/>
      </UserInfo>
      <UserInfo>
        <DisplayName>Kerry Mallini</DisplayName>
        <AccountId>75</AccountId>
        <AccountType/>
      </UserInfo>
      <UserInfo>
        <DisplayName>Debra Gray</DisplayName>
        <AccountId>24</AccountId>
        <AccountType/>
      </UserInfo>
      <UserInfo>
        <DisplayName>Joanna Carter</DisplayName>
        <AccountId>59</AccountId>
        <AccountType/>
      </UserInfo>
      <UserInfo>
        <DisplayName>Thomas Werner</DisplayName>
        <AccountId>44</AccountId>
        <AccountType/>
      </UserInfo>
      <UserInfo>
        <DisplayName>Stephanie Capshaw</DisplayName>
        <AccountId>78</AccountId>
        <AccountType/>
      </UserInfo>
      <UserInfo>
        <DisplayName>Tony Domenech</DisplayName>
        <AccountId>27</AccountId>
        <AccountType/>
      </UserInfo>
      <UserInfo>
        <DisplayName>Kunal Bhanot</DisplayName>
        <AccountId>31</AccountId>
        <AccountType/>
      </UserInfo>
      <UserInfo>
        <DisplayName>Mary Zadnik</DisplayName>
        <AccountId>42</AccountId>
        <AccountType/>
      </UserInfo>
      <UserInfo>
        <DisplayName>Maelyn S. Liedke</DisplayName>
        <AccountId>88</AccountId>
        <AccountType/>
      </UserInfo>
      <UserInfo>
        <DisplayName>Abby Gomez</DisplayName>
        <AccountId>67</AccountId>
        <AccountType/>
      </UserInfo>
      <UserInfo>
        <DisplayName>Stefanie Smith</DisplayName>
        <AccountId>93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8C7042C261154D9282302A6BCBC1EE" ma:contentTypeVersion="11" ma:contentTypeDescription="Create a new document." ma:contentTypeScope="" ma:versionID="fd0825e5d09dd91c5e9143b1a828b579">
  <xsd:schema xmlns:xsd="http://www.w3.org/2001/XMLSchema" xmlns:xs="http://www.w3.org/2001/XMLSchema" xmlns:p="http://schemas.microsoft.com/office/2006/metadata/properties" xmlns:ns2="9295e34c-b793-4750-8cbb-c8167c49cd2a" xmlns:ns3="b49ad4d8-560c-42ed-846f-5db25af12300" targetNamespace="http://schemas.microsoft.com/office/2006/metadata/properties" ma:root="true" ma:fieldsID="9ce6d5fe2ceec5ab78ce0cd41da79cc8" ns2:_="" ns3:_="">
    <xsd:import namespace="9295e34c-b793-4750-8cbb-c8167c49cd2a"/>
    <xsd:import namespace="b49ad4d8-560c-42ed-846f-5db25af123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95e34c-b793-4750-8cbb-c8167c49cd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ad4d8-560c-42ed-846f-5db25af1230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76D7BF-C6EC-4F61-9F81-30E99D30B683}">
  <ds:schemaRefs>
    <ds:schemaRef ds:uri="http://schemas.microsoft.com/office/2006/metadata/properties"/>
    <ds:schemaRef ds:uri="http://schemas.microsoft.com/office/infopath/2007/PartnerControls"/>
    <ds:schemaRef ds:uri="b49ad4d8-560c-42ed-846f-5db25af12300"/>
  </ds:schemaRefs>
</ds:datastoreItem>
</file>

<file path=customXml/itemProps2.xml><?xml version="1.0" encoding="utf-8"?>
<ds:datastoreItem xmlns:ds="http://schemas.openxmlformats.org/officeDocument/2006/customXml" ds:itemID="{ACEC762F-9634-4AFC-BD68-DDF88B6888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F2D1F8-1DFD-43E4-918A-4F21DE2D4C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95e34c-b793-4750-8cbb-c8167c49cd2a"/>
    <ds:schemaRef ds:uri="b49ad4d8-560c-42ed-846f-5db25af123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July 6</vt:lpstr>
      <vt:lpstr>Res - ALL</vt:lpstr>
      <vt:lpstr>Res - MI</vt:lpstr>
      <vt:lpstr>Res - SM</vt:lpstr>
      <vt:lpstr>Res - SA</vt:lpstr>
      <vt:lpstr>Res - AU</vt:lpstr>
      <vt:lpstr>Res-AU-NEW</vt:lpstr>
      <vt:lpstr>Campus Schedules Framework</vt:lpstr>
      <vt:lpstr>Raw Data</vt:lpstr>
      <vt:lpstr>CASM - RED</vt:lpstr>
      <vt:lpstr>CASM Session Counts</vt:lpstr>
      <vt:lpstr>FLSA - RED</vt:lpstr>
      <vt:lpstr>FLSA Session Counts</vt:lpstr>
      <vt:lpstr>FLMI - RED</vt:lpstr>
      <vt:lpstr>FLMI Session Counts</vt:lpstr>
      <vt:lpstr>TXAU - RED</vt:lpstr>
      <vt:lpstr>TXAU Session Counts</vt:lpstr>
      <vt:lpstr>DA WEEK 5 OCT</vt:lpstr>
      <vt:lpstr>DA WEEK 12 OCT</vt:lpstr>
      <vt:lpstr>DA WEEK 19 OCT</vt:lpstr>
      <vt:lpstr>DA WEEK 26 OCT</vt:lpstr>
      <vt:lpstr>DA WEEK 2 NOV</vt:lpstr>
      <vt:lpstr>DA WEEK 9 NOV</vt:lpstr>
      <vt:lpstr>DA WEEK 16 NOV</vt:lpstr>
      <vt:lpstr>DA WEEK 23 NOV</vt:lpstr>
      <vt:lpstr>DA WEEK 30 NOV</vt:lpstr>
      <vt:lpstr>DA WEEK 7 DEC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Cluver, Megan</dc:creator>
  <cp:keywords/>
  <dc:description/>
  <cp:lastModifiedBy>Elaine Lonnemann</cp:lastModifiedBy>
  <cp:revision/>
  <dcterms:created xsi:type="dcterms:W3CDTF">2020-05-27T00:31:21Z</dcterms:created>
  <dcterms:modified xsi:type="dcterms:W3CDTF">2020-09-21T11:21:46Z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0x010100ED8C7042C261154D9282302A6BCBC1EE</vt:lpwstr>
  </property>
  <property fmtid="{D5CDD505-2E9C-101B-9397-08002B2CF9AE}" pid="3" name="SharedWithUsers">
    <vt:lpwstr>69;#Mary Shotwell;#28;#Matt Daugherty;#20;#Jackie Crossen-Sills;#48;#Tia Hughes;#72;#Heidi Woolley;#75;#Kerry Mallini;#24;#Debra Gray;#59;#Joanna Carter;#44;#Thomas Werner;#78;#Stephanie Capshaw;#27;#Tony Domenech;#31;#Kunal Bhanot;#42;#Mary Zadnik;#88;#M</vt:lpwstr>
  </property>
</Properties>
</file>